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ranc\Desktop\Capstone-Epicode\Portfolio\Excel\"/>
    </mc:Choice>
  </mc:AlternateContent>
  <xr:revisionPtr revIDLastSave="0" documentId="13_ncr:1_{F8FEA0A9-8689-4BC0-B927-109F49F725EE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DF_Vendite" sheetId="15" r:id="rId1"/>
    <sheet name="DF_Dipendenti" sheetId="8" r:id="rId2"/>
    <sheet name="DF_Clienti" sheetId="7" r:id="rId3"/>
    <sheet name="DF_Prodotti" sheetId="9" r:id="rId4"/>
    <sheet name="Fatturato_Totale" sheetId="10" r:id="rId5"/>
    <sheet name="Rapporto Salari" sheetId="16" r:id="rId6"/>
    <sheet name="Rapporto Fatturato" sheetId="20" r:id="rId7"/>
  </sheets>
  <definedNames>
    <definedName name="_xlcn.WorksheetConnection_PuliziaeVisualizzazionedativersion2.xlsbFatturato1" hidden="1">Fatturato[]</definedName>
    <definedName name="_xlcn.WorksheetConnection_PuliziaeVisualizzazionedativersion2.xlsbTabella111" hidden="1">Tabella11</definedName>
    <definedName name="_xlcn.WorksheetConnection_PuliziaeVisualizzazionedativersion2.xlsbTabella121" hidden="1">Tabella12</definedName>
    <definedName name="_xlcn.WorksheetConnection_PuliziaeVisualizzazionedativersion2.xlsbTabella61" hidden="1">Tabella6</definedName>
    <definedName name="_xlcn.WorksheetConnection_PuliziaeVisualizzazionedativersion2.xlsbVendite1" hidden="1">Vendite[]</definedName>
    <definedName name="DatiEsterni_1" localSheetId="2" hidden="1">DF_Clienti!$A$1:$F$8</definedName>
    <definedName name="DatiEsterni_2" localSheetId="1" hidden="1">DF_Dipendenti!$A$1:$I$246</definedName>
    <definedName name="DatiEsterni_3" localSheetId="3" hidden="1">DF_Prodotti!$A$1:$F$21</definedName>
    <definedName name="DatiEsterni_4" localSheetId="0" hidden="1">DF_Vendite!$A$1:$F$488</definedName>
    <definedName name="DatiEsterni_4" localSheetId="4" hidden="1">Fatturato_Totale!$A$1:$F$338</definedName>
    <definedName name="FiltroDati_Experience">#N/A</definedName>
    <definedName name="FiltroDati_Genere">#N/A</definedName>
    <definedName name="FiltroDati_Nome_Dipendente">#N/A</definedName>
    <definedName name="FiltroDati_Nome_Prodotto">#N/A</definedName>
    <definedName name="FiltroDati_Role">#N/A</definedName>
    <definedName name="FiltroDati_Seller_Code">#N/A</definedName>
    <definedName name="FiltroDati_Settore">#N/A</definedName>
  </definedNames>
  <calcPr calcId="191029"/>
  <pivotCaches>
    <pivotCache cacheId="57" r:id="rId8"/>
    <pivotCache cacheId="58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6" name="Tabella6" connection="WorksheetConnection_Pulizia e Visualizzazione dati (version 2).xlsb!Tabella6"/>
          <x15:modelTable id="Tabella11" name="Tabella11" connection="WorksheetConnection_Pulizia e Visualizzazione dati (version 2).xlsb!Tabella11"/>
          <x15:modelTable id="Tabella12" name="Tabella12" connection="WorksheetConnection_Pulizia e Visualizzazione dati (version 2).xlsb!Tabella12"/>
          <x15:modelTable id="Vendite" name="Vendite" connection="WorksheetConnection_Pulizia e Visualizzazione dati (version 2).xlsb!Vendite"/>
          <x15:modelTable id="Fatturato" name="Fatturato" connection="WorksheetConnection_Pulizia e Visualizzazione dati (version 2).xlsb!Fattura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8" i="10" l="1"/>
  <c r="N338" i="10"/>
  <c r="M338" i="10"/>
  <c r="L338" i="10"/>
  <c r="K338" i="10"/>
  <c r="J338" i="10"/>
  <c r="I338" i="10"/>
  <c r="H338" i="10"/>
  <c r="G338" i="10"/>
  <c r="O337" i="10"/>
  <c r="N337" i="10"/>
  <c r="M337" i="10"/>
  <c r="L337" i="10"/>
  <c r="K337" i="10"/>
  <c r="J337" i="10"/>
  <c r="I337" i="10"/>
  <c r="H337" i="10"/>
  <c r="G337" i="10"/>
  <c r="O336" i="10"/>
  <c r="N336" i="10"/>
  <c r="M336" i="10"/>
  <c r="L336" i="10"/>
  <c r="K336" i="10"/>
  <c r="J336" i="10"/>
  <c r="I336" i="10"/>
  <c r="H336" i="10"/>
  <c r="G336" i="10"/>
  <c r="O335" i="10"/>
  <c r="N335" i="10"/>
  <c r="M335" i="10"/>
  <c r="L335" i="10"/>
  <c r="K335" i="10"/>
  <c r="J335" i="10"/>
  <c r="I335" i="10"/>
  <c r="H335" i="10"/>
  <c r="G335" i="10"/>
  <c r="O334" i="10"/>
  <c r="N334" i="10"/>
  <c r="M334" i="10"/>
  <c r="L334" i="10"/>
  <c r="K334" i="10"/>
  <c r="J334" i="10"/>
  <c r="I334" i="10"/>
  <c r="H334" i="10"/>
  <c r="G334" i="10"/>
  <c r="O333" i="10"/>
  <c r="N333" i="10"/>
  <c r="M333" i="10"/>
  <c r="L333" i="10"/>
  <c r="K333" i="10"/>
  <c r="J333" i="10"/>
  <c r="I333" i="10"/>
  <c r="H333" i="10"/>
  <c r="G333" i="10"/>
  <c r="O332" i="10"/>
  <c r="N332" i="10"/>
  <c r="M332" i="10"/>
  <c r="L332" i="10"/>
  <c r="K332" i="10"/>
  <c r="J332" i="10"/>
  <c r="I332" i="10"/>
  <c r="H332" i="10"/>
  <c r="G332" i="10"/>
  <c r="O331" i="10"/>
  <c r="N331" i="10"/>
  <c r="M331" i="10"/>
  <c r="L331" i="10"/>
  <c r="K331" i="10"/>
  <c r="J331" i="10"/>
  <c r="I331" i="10"/>
  <c r="H331" i="10"/>
  <c r="G331" i="10"/>
  <c r="O330" i="10"/>
  <c r="N330" i="10"/>
  <c r="M330" i="10"/>
  <c r="L330" i="10"/>
  <c r="K330" i="10"/>
  <c r="J330" i="10"/>
  <c r="I330" i="10"/>
  <c r="H330" i="10"/>
  <c r="G330" i="10"/>
  <c r="O329" i="10"/>
  <c r="N329" i="10"/>
  <c r="M329" i="10"/>
  <c r="L329" i="10"/>
  <c r="K329" i="10"/>
  <c r="J329" i="10"/>
  <c r="I329" i="10"/>
  <c r="H329" i="10"/>
  <c r="G329" i="10"/>
  <c r="O328" i="10"/>
  <c r="N328" i="10"/>
  <c r="M328" i="10"/>
  <c r="L328" i="10"/>
  <c r="K328" i="10"/>
  <c r="J328" i="10"/>
  <c r="I328" i="10"/>
  <c r="H328" i="10"/>
  <c r="G328" i="10"/>
  <c r="O327" i="10"/>
  <c r="N327" i="10"/>
  <c r="M327" i="10"/>
  <c r="L327" i="10"/>
  <c r="K327" i="10"/>
  <c r="J327" i="10"/>
  <c r="I327" i="10"/>
  <c r="H327" i="10"/>
  <c r="G327" i="10"/>
  <c r="O326" i="10"/>
  <c r="N326" i="10"/>
  <c r="M326" i="10"/>
  <c r="L326" i="10"/>
  <c r="K326" i="10"/>
  <c r="J326" i="10"/>
  <c r="I326" i="10"/>
  <c r="H326" i="10"/>
  <c r="G326" i="10"/>
  <c r="O325" i="10"/>
  <c r="N325" i="10"/>
  <c r="M325" i="10"/>
  <c r="L325" i="10"/>
  <c r="K325" i="10"/>
  <c r="J325" i="10"/>
  <c r="I325" i="10"/>
  <c r="H325" i="10"/>
  <c r="G325" i="10"/>
  <c r="O324" i="10"/>
  <c r="N324" i="10"/>
  <c r="M324" i="10"/>
  <c r="L324" i="10"/>
  <c r="K324" i="10"/>
  <c r="J324" i="10"/>
  <c r="I324" i="10"/>
  <c r="H324" i="10"/>
  <c r="G324" i="10"/>
  <c r="O323" i="10"/>
  <c r="N323" i="10"/>
  <c r="M323" i="10"/>
  <c r="L323" i="10"/>
  <c r="K323" i="10"/>
  <c r="J323" i="10"/>
  <c r="I323" i="10"/>
  <c r="H323" i="10"/>
  <c r="G323" i="10"/>
  <c r="O322" i="10"/>
  <c r="N322" i="10"/>
  <c r="M322" i="10"/>
  <c r="L322" i="10"/>
  <c r="K322" i="10"/>
  <c r="J322" i="10"/>
  <c r="I322" i="10"/>
  <c r="H322" i="10"/>
  <c r="G322" i="10"/>
  <c r="O321" i="10"/>
  <c r="N321" i="10"/>
  <c r="M321" i="10"/>
  <c r="L321" i="10"/>
  <c r="K321" i="10"/>
  <c r="J321" i="10"/>
  <c r="I321" i="10"/>
  <c r="H321" i="10"/>
  <c r="G321" i="10"/>
  <c r="O320" i="10"/>
  <c r="N320" i="10"/>
  <c r="M320" i="10"/>
  <c r="L320" i="10"/>
  <c r="K320" i="10"/>
  <c r="J320" i="10"/>
  <c r="I320" i="10"/>
  <c r="H320" i="10"/>
  <c r="G320" i="10"/>
  <c r="O319" i="10"/>
  <c r="N319" i="10"/>
  <c r="M319" i="10"/>
  <c r="L319" i="10"/>
  <c r="K319" i="10"/>
  <c r="J319" i="10"/>
  <c r="I319" i="10"/>
  <c r="H319" i="10"/>
  <c r="G319" i="10"/>
  <c r="O318" i="10"/>
  <c r="N318" i="10"/>
  <c r="M318" i="10"/>
  <c r="L318" i="10"/>
  <c r="K318" i="10"/>
  <c r="J318" i="10"/>
  <c r="I318" i="10"/>
  <c r="H318" i="10"/>
  <c r="G318" i="10"/>
  <c r="O317" i="10"/>
  <c r="N317" i="10"/>
  <c r="M317" i="10"/>
  <c r="L317" i="10"/>
  <c r="K317" i="10"/>
  <c r="J317" i="10"/>
  <c r="I317" i="10"/>
  <c r="H317" i="10"/>
  <c r="G317" i="10"/>
  <c r="O316" i="10"/>
  <c r="N316" i="10"/>
  <c r="M316" i="10"/>
  <c r="L316" i="10"/>
  <c r="K316" i="10"/>
  <c r="J316" i="10"/>
  <c r="I316" i="10"/>
  <c r="H316" i="10"/>
  <c r="G316" i="10"/>
  <c r="O315" i="10"/>
  <c r="N315" i="10"/>
  <c r="M315" i="10"/>
  <c r="L315" i="10"/>
  <c r="K315" i="10"/>
  <c r="J315" i="10"/>
  <c r="I315" i="10"/>
  <c r="H315" i="10"/>
  <c r="G315" i="10"/>
  <c r="O314" i="10"/>
  <c r="N314" i="10"/>
  <c r="M314" i="10"/>
  <c r="L314" i="10"/>
  <c r="K314" i="10"/>
  <c r="J314" i="10"/>
  <c r="I314" i="10"/>
  <c r="H314" i="10"/>
  <c r="G314" i="10"/>
  <c r="O313" i="10"/>
  <c r="N313" i="10"/>
  <c r="M313" i="10"/>
  <c r="L313" i="10"/>
  <c r="K313" i="10"/>
  <c r="J313" i="10"/>
  <c r="I313" i="10"/>
  <c r="H313" i="10"/>
  <c r="G313" i="10"/>
  <c r="O312" i="10"/>
  <c r="N312" i="10"/>
  <c r="M312" i="10"/>
  <c r="L312" i="10"/>
  <c r="K312" i="10"/>
  <c r="J312" i="10"/>
  <c r="I312" i="10"/>
  <c r="H312" i="10"/>
  <c r="G312" i="10"/>
  <c r="O311" i="10"/>
  <c r="N311" i="10"/>
  <c r="M311" i="10"/>
  <c r="L311" i="10"/>
  <c r="K311" i="10"/>
  <c r="J311" i="10"/>
  <c r="I311" i="10"/>
  <c r="H311" i="10"/>
  <c r="G311" i="10"/>
  <c r="O310" i="10"/>
  <c r="N310" i="10"/>
  <c r="M310" i="10"/>
  <c r="L310" i="10"/>
  <c r="K310" i="10"/>
  <c r="J310" i="10"/>
  <c r="I310" i="10"/>
  <c r="H310" i="10"/>
  <c r="G310" i="10"/>
  <c r="O309" i="10"/>
  <c r="N309" i="10"/>
  <c r="M309" i="10"/>
  <c r="L309" i="10"/>
  <c r="K309" i="10"/>
  <c r="J309" i="10"/>
  <c r="I309" i="10"/>
  <c r="H309" i="10"/>
  <c r="G309" i="10"/>
  <c r="O308" i="10"/>
  <c r="N308" i="10"/>
  <c r="M308" i="10"/>
  <c r="L308" i="10"/>
  <c r="K308" i="10"/>
  <c r="J308" i="10"/>
  <c r="I308" i="10"/>
  <c r="H308" i="10"/>
  <c r="G308" i="10"/>
  <c r="O307" i="10"/>
  <c r="N307" i="10"/>
  <c r="M307" i="10"/>
  <c r="L307" i="10"/>
  <c r="K307" i="10"/>
  <c r="J307" i="10"/>
  <c r="I307" i="10"/>
  <c r="H307" i="10"/>
  <c r="G307" i="10"/>
  <c r="O306" i="10"/>
  <c r="N306" i="10"/>
  <c r="M306" i="10"/>
  <c r="L306" i="10"/>
  <c r="K306" i="10"/>
  <c r="J306" i="10"/>
  <c r="I306" i="10"/>
  <c r="H306" i="10"/>
  <c r="G306" i="10"/>
  <c r="O305" i="10"/>
  <c r="N305" i="10"/>
  <c r="M305" i="10"/>
  <c r="L305" i="10"/>
  <c r="K305" i="10"/>
  <c r="J305" i="10"/>
  <c r="I305" i="10"/>
  <c r="H305" i="10"/>
  <c r="G305" i="10"/>
  <c r="O304" i="10"/>
  <c r="N304" i="10"/>
  <c r="M304" i="10"/>
  <c r="L304" i="10"/>
  <c r="K304" i="10"/>
  <c r="J304" i="10"/>
  <c r="I304" i="10"/>
  <c r="H304" i="10"/>
  <c r="G304" i="10"/>
  <c r="O303" i="10"/>
  <c r="N303" i="10"/>
  <c r="M303" i="10"/>
  <c r="L303" i="10"/>
  <c r="K303" i="10"/>
  <c r="J303" i="10"/>
  <c r="I303" i="10"/>
  <c r="H303" i="10"/>
  <c r="G303" i="10"/>
  <c r="O302" i="10"/>
  <c r="N302" i="10"/>
  <c r="M302" i="10"/>
  <c r="L302" i="10"/>
  <c r="K302" i="10"/>
  <c r="J302" i="10"/>
  <c r="I302" i="10"/>
  <c r="H302" i="10"/>
  <c r="G302" i="10"/>
  <c r="O301" i="10"/>
  <c r="N301" i="10"/>
  <c r="M301" i="10"/>
  <c r="L301" i="10"/>
  <c r="K301" i="10"/>
  <c r="J301" i="10"/>
  <c r="I301" i="10"/>
  <c r="H301" i="10"/>
  <c r="G301" i="10"/>
  <c r="O300" i="10"/>
  <c r="N300" i="10"/>
  <c r="M300" i="10"/>
  <c r="L300" i="10"/>
  <c r="K300" i="10"/>
  <c r="J300" i="10"/>
  <c r="I300" i="10"/>
  <c r="H300" i="10"/>
  <c r="G300" i="10"/>
  <c r="O299" i="10"/>
  <c r="N299" i="10"/>
  <c r="M299" i="10"/>
  <c r="L299" i="10"/>
  <c r="K299" i="10"/>
  <c r="J299" i="10"/>
  <c r="I299" i="10"/>
  <c r="H299" i="10"/>
  <c r="G299" i="10"/>
  <c r="O298" i="10"/>
  <c r="N298" i="10"/>
  <c r="M298" i="10"/>
  <c r="L298" i="10"/>
  <c r="K298" i="10"/>
  <c r="J298" i="10"/>
  <c r="I298" i="10"/>
  <c r="H298" i="10"/>
  <c r="G298" i="10"/>
  <c r="O297" i="10"/>
  <c r="N297" i="10"/>
  <c r="M297" i="10"/>
  <c r="L297" i="10"/>
  <c r="K297" i="10"/>
  <c r="J297" i="10"/>
  <c r="I297" i="10"/>
  <c r="H297" i="10"/>
  <c r="G297" i="10"/>
  <c r="O296" i="10"/>
  <c r="N296" i="10"/>
  <c r="M296" i="10"/>
  <c r="L296" i="10"/>
  <c r="K296" i="10"/>
  <c r="J296" i="10"/>
  <c r="I296" i="10"/>
  <c r="H296" i="10"/>
  <c r="G296" i="10"/>
  <c r="O295" i="10"/>
  <c r="N295" i="10"/>
  <c r="M295" i="10"/>
  <c r="L295" i="10"/>
  <c r="K295" i="10"/>
  <c r="J295" i="10"/>
  <c r="I295" i="10"/>
  <c r="H295" i="10"/>
  <c r="G295" i="10"/>
  <c r="O294" i="10"/>
  <c r="N294" i="10"/>
  <c r="M294" i="10"/>
  <c r="L294" i="10"/>
  <c r="K294" i="10"/>
  <c r="J294" i="10"/>
  <c r="I294" i="10"/>
  <c r="H294" i="10"/>
  <c r="G294" i="10"/>
  <c r="O293" i="10"/>
  <c r="N293" i="10"/>
  <c r="M293" i="10"/>
  <c r="L293" i="10"/>
  <c r="K293" i="10"/>
  <c r="J293" i="10"/>
  <c r="I293" i="10"/>
  <c r="H293" i="10"/>
  <c r="G293" i="10"/>
  <c r="O292" i="10"/>
  <c r="N292" i="10"/>
  <c r="M292" i="10"/>
  <c r="L292" i="10"/>
  <c r="K292" i="10"/>
  <c r="J292" i="10"/>
  <c r="I292" i="10"/>
  <c r="H292" i="10"/>
  <c r="G292" i="10"/>
  <c r="O291" i="10"/>
  <c r="N291" i="10"/>
  <c r="M291" i="10"/>
  <c r="L291" i="10"/>
  <c r="K291" i="10"/>
  <c r="J291" i="10"/>
  <c r="I291" i="10"/>
  <c r="H291" i="10"/>
  <c r="G291" i="10"/>
  <c r="O290" i="10"/>
  <c r="N290" i="10"/>
  <c r="M290" i="10"/>
  <c r="L290" i="10"/>
  <c r="K290" i="10"/>
  <c r="J290" i="10"/>
  <c r="I290" i="10"/>
  <c r="H290" i="10"/>
  <c r="G290" i="10"/>
  <c r="O289" i="10"/>
  <c r="N289" i="10"/>
  <c r="M289" i="10"/>
  <c r="L289" i="10"/>
  <c r="K289" i="10"/>
  <c r="J289" i="10"/>
  <c r="I289" i="10"/>
  <c r="H289" i="10"/>
  <c r="G289" i="10"/>
  <c r="O288" i="10"/>
  <c r="N288" i="10"/>
  <c r="M288" i="10"/>
  <c r="L288" i="10"/>
  <c r="K288" i="10"/>
  <c r="J288" i="10"/>
  <c r="I288" i="10"/>
  <c r="H288" i="10"/>
  <c r="G288" i="10"/>
  <c r="O287" i="10"/>
  <c r="N287" i="10"/>
  <c r="M287" i="10"/>
  <c r="L287" i="10"/>
  <c r="K287" i="10"/>
  <c r="J287" i="10"/>
  <c r="I287" i="10"/>
  <c r="H287" i="10"/>
  <c r="G287" i="10"/>
  <c r="O286" i="10"/>
  <c r="N286" i="10"/>
  <c r="M286" i="10"/>
  <c r="L286" i="10"/>
  <c r="K286" i="10"/>
  <c r="J286" i="10"/>
  <c r="I286" i="10"/>
  <c r="H286" i="10"/>
  <c r="G286" i="10"/>
  <c r="O285" i="10"/>
  <c r="N285" i="10"/>
  <c r="M285" i="10"/>
  <c r="L285" i="10"/>
  <c r="K285" i="10"/>
  <c r="J285" i="10"/>
  <c r="I285" i="10"/>
  <c r="H285" i="10"/>
  <c r="G285" i="10"/>
  <c r="O284" i="10"/>
  <c r="N284" i="10"/>
  <c r="M284" i="10"/>
  <c r="L284" i="10"/>
  <c r="K284" i="10"/>
  <c r="J284" i="10"/>
  <c r="I284" i="10"/>
  <c r="H284" i="10"/>
  <c r="G284" i="10"/>
  <c r="O283" i="10"/>
  <c r="N283" i="10"/>
  <c r="M283" i="10"/>
  <c r="L283" i="10"/>
  <c r="K283" i="10"/>
  <c r="J283" i="10"/>
  <c r="I283" i="10"/>
  <c r="H283" i="10"/>
  <c r="G283" i="10"/>
  <c r="O282" i="10"/>
  <c r="N282" i="10"/>
  <c r="M282" i="10"/>
  <c r="L282" i="10"/>
  <c r="K282" i="10"/>
  <c r="J282" i="10"/>
  <c r="I282" i="10"/>
  <c r="H282" i="10"/>
  <c r="G282" i="10"/>
  <c r="O281" i="10"/>
  <c r="N281" i="10"/>
  <c r="M281" i="10"/>
  <c r="L281" i="10"/>
  <c r="K281" i="10"/>
  <c r="J281" i="10"/>
  <c r="I281" i="10"/>
  <c r="H281" i="10"/>
  <c r="G281" i="10"/>
  <c r="O280" i="10"/>
  <c r="N280" i="10"/>
  <c r="M280" i="10"/>
  <c r="L280" i="10"/>
  <c r="K280" i="10"/>
  <c r="J280" i="10"/>
  <c r="I280" i="10"/>
  <c r="H280" i="10"/>
  <c r="G280" i="10"/>
  <c r="O279" i="10"/>
  <c r="N279" i="10"/>
  <c r="M279" i="10"/>
  <c r="L279" i="10"/>
  <c r="K279" i="10"/>
  <c r="J279" i="10"/>
  <c r="I279" i="10"/>
  <c r="H279" i="10"/>
  <c r="G279" i="10"/>
  <c r="O278" i="10"/>
  <c r="N278" i="10"/>
  <c r="M278" i="10"/>
  <c r="L278" i="10"/>
  <c r="K278" i="10"/>
  <c r="J278" i="10"/>
  <c r="I278" i="10"/>
  <c r="H278" i="10"/>
  <c r="G278" i="10"/>
  <c r="O277" i="10"/>
  <c r="N277" i="10"/>
  <c r="M277" i="10"/>
  <c r="L277" i="10"/>
  <c r="K277" i="10"/>
  <c r="J277" i="10"/>
  <c r="I277" i="10"/>
  <c r="H277" i="10"/>
  <c r="G277" i="10"/>
  <c r="O276" i="10"/>
  <c r="N276" i="10"/>
  <c r="M276" i="10"/>
  <c r="L276" i="10"/>
  <c r="K276" i="10"/>
  <c r="J276" i="10"/>
  <c r="I276" i="10"/>
  <c r="H276" i="10"/>
  <c r="G276" i="10"/>
  <c r="O275" i="10"/>
  <c r="N275" i="10"/>
  <c r="M275" i="10"/>
  <c r="L275" i="10"/>
  <c r="K275" i="10"/>
  <c r="J275" i="10"/>
  <c r="I275" i="10"/>
  <c r="H275" i="10"/>
  <c r="G275" i="10"/>
  <c r="O274" i="10"/>
  <c r="N274" i="10"/>
  <c r="M274" i="10"/>
  <c r="L274" i="10"/>
  <c r="K274" i="10"/>
  <c r="J274" i="10"/>
  <c r="I274" i="10"/>
  <c r="H274" i="10"/>
  <c r="G274" i="10"/>
  <c r="O273" i="10"/>
  <c r="N273" i="10"/>
  <c r="M273" i="10"/>
  <c r="L273" i="10"/>
  <c r="K273" i="10"/>
  <c r="J273" i="10"/>
  <c r="I273" i="10"/>
  <c r="H273" i="10"/>
  <c r="G273" i="10"/>
  <c r="O272" i="10"/>
  <c r="N272" i="10"/>
  <c r="M272" i="10"/>
  <c r="L272" i="10"/>
  <c r="K272" i="10"/>
  <c r="J272" i="10"/>
  <c r="I272" i="10"/>
  <c r="H272" i="10"/>
  <c r="G272" i="10"/>
  <c r="O271" i="10"/>
  <c r="N271" i="10"/>
  <c r="M271" i="10"/>
  <c r="L271" i="10"/>
  <c r="K271" i="10"/>
  <c r="J271" i="10"/>
  <c r="I271" i="10"/>
  <c r="H271" i="10"/>
  <c r="G271" i="10"/>
  <c r="O270" i="10"/>
  <c r="N270" i="10"/>
  <c r="M270" i="10"/>
  <c r="L270" i="10"/>
  <c r="K270" i="10"/>
  <c r="J270" i="10"/>
  <c r="I270" i="10"/>
  <c r="H270" i="10"/>
  <c r="G270" i="10"/>
  <c r="O269" i="10"/>
  <c r="N269" i="10"/>
  <c r="M269" i="10"/>
  <c r="L269" i="10"/>
  <c r="K269" i="10"/>
  <c r="J269" i="10"/>
  <c r="I269" i="10"/>
  <c r="H269" i="10"/>
  <c r="G269" i="10"/>
  <c r="O268" i="10"/>
  <c r="N268" i="10"/>
  <c r="M268" i="10"/>
  <c r="L268" i="10"/>
  <c r="K268" i="10"/>
  <c r="J268" i="10"/>
  <c r="I268" i="10"/>
  <c r="H268" i="10"/>
  <c r="G268" i="10"/>
  <c r="O267" i="10"/>
  <c r="N267" i="10"/>
  <c r="M267" i="10"/>
  <c r="L267" i="10"/>
  <c r="K267" i="10"/>
  <c r="J267" i="10"/>
  <c r="I267" i="10"/>
  <c r="H267" i="10"/>
  <c r="G267" i="10"/>
  <c r="O266" i="10"/>
  <c r="N266" i="10"/>
  <c r="M266" i="10"/>
  <c r="L266" i="10"/>
  <c r="K266" i="10"/>
  <c r="J266" i="10"/>
  <c r="I266" i="10"/>
  <c r="H266" i="10"/>
  <c r="G266" i="10"/>
  <c r="O265" i="10"/>
  <c r="N265" i="10"/>
  <c r="M265" i="10"/>
  <c r="L265" i="10"/>
  <c r="K265" i="10"/>
  <c r="J265" i="10"/>
  <c r="I265" i="10"/>
  <c r="H265" i="10"/>
  <c r="G265" i="10"/>
  <c r="O264" i="10"/>
  <c r="N264" i="10"/>
  <c r="M264" i="10"/>
  <c r="L264" i="10"/>
  <c r="K264" i="10"/>
  <c r="J264" i="10"/>
  <c r="I264" i="10"/>
  <c r="H264" i="10"/>
  <c r="G264" i="10"/>
  <c r="O263" i="10"/>
  <c r="N263" i="10"/>
  <c r="M263" i="10"/>
  <c r="L263" i="10"/>
  <c r="K263" i="10"/>
  <c r="J263" i="10"/>
  <c r="I263" i="10"/>
  <c r="H263" i="10"/>
  <c r="G263" i="10"/>
  <c r="O262" i="10"/>
  <c r="N262" i="10"/>
  <c r="M262" i="10"/>
  <c r="L262" i="10"/>
  <c r="K262" i="10"/>
  <c r="J262" i="10"/>
  <c r="I262" i="10"/>
  <c r="H262" i="10"/>
  <c r="G262" i="10"/>
  <c r="O261" i="10"/>
  <c r="N261" i="10"/>
  <c r="M261" i="10"/>
  <c r="L261" i="10"/>
  <c r="K261" i="10"/>
  <c r="J261" i="10"/>
  <c r="I261" i="10"/>
  <c r="H261" i="10"/>
  <c r="G261" i="10"/>
  <c r="O260" i="10"/>
  <c r="N260" i="10"/>
  <c r="M260" i="10"/>
  <c r="L260" i="10"/>
  <c r="K260" i="10"/>
  <c r="J260" i="10"/>
  <c r="I260" i="10"/>
  <c r="H260" i="10"/>
  <c r="G260" i="10"/>
  <c r="O259" i="10"/>
  <c r="N259" i="10"/>
  <c r="M259" i="10"/>
  <c r="L259" i="10"/>
  <c r="K259" i="10"/>
  <c r="J259" i="10"/>
  <c r="I259" i="10"/>
  <c r="H259" i="10"/>
  <c r="G259" i="10"/>
  <c r="O258" i="10"/>
  <c r="N258" i="10"/>
  <c r="M258" i="10"/>
  <c r="L258" i="10"/>
  <c r="K258" i="10"/>
  <c r="J258" i="10"/>
  <c r="I258" i="10"/>
  <c r="H258" i="10"/>
  <c r="G258" i="10"/>
  <c r="O257" i="10"/>
  <c r="N257" i="10"/>
  <c r="M257" i="10"/>
  <c r="L257" i="10"/>
  <c r="K257" i="10"/>
  <c r="J257" i="10"/>
  <c r="I257" i="10"/>
  <c r="H257" i="10"/>
  <c r="G257" i="10"/>
  <c r="O256" i="10"/>
  <c r="N256" i="10"/>
  <c r="M256" i="10"/>
  <c r="L256" i="10"/>
  <c r="K256" i="10"/>
  <c r="J256" i="10"/>
  <c r="I256" i="10"/>
  <c r="H256" i="10"/>
  <c r="G256" i="10"/>
  <c r="O255" i="10"/>
  <c r="N255" i="10"/>
  <c r="M255" i="10"/>
  <c r="L255" i="10"/>
  <c r="K255" i="10"/>
  <c r="J255" i="10"/>
  <c r="I255" i="10"/>
  <c r="H255" i="10"/>
  <c r="G255" i="10"/>
  <c r="O254" i="10"/>
  <c r="N254" i="10"/>
  <c r="M254" i="10"/>
  <c r="L254" i="10"/>
  <c r="K254" i="10"/>
  <c r="J254" i="10"/>
  <c r="I254" i="10"/>
  <c r="H254" i="10"/>
  <c r="G254" i="10"/>
  <c r="O253" i="10"/>
  <c r="N253" i="10"/>
  <c r="M253" i="10"/>
  <c r="L253" i="10"/>
  <c r="K253" i="10"/>
  <c r="J253" i="10"/>
  <c r="I253" i="10"/>
  <c r="H253" i="10"/>
  <c r="G253" i="10"/>
  <c r="O252" i="10"/>
  <c r="N252" i="10"/>
  <c r="M252" i="10"/>
  <c r="L252" i="10"/>
  <c r="K252" i="10"/>
  <c r="J252" i="10"/>
  <c r="I252" i="10"/>
  <c r="H252" i="10"/>
  <c r="G252" i="10"/>
  <c r="O251" i="10"/>
  <c r="N251" i="10"/>
  <c r="M251" i="10"/>
  <c r="L251" i="10"/>
  <c r="K251" i="10"/>
  <c r="J251" i="10"/>
  <c r="I251" i="10"/>
  <c r="H251" i="10"/>
  <c r="G251" i="10"/>
  <c r="O250" i="10"/>
  <c r="N250" i="10"/>
  <c r="M250" i="10"/>
  <c r="L250" i="10"/>
  <c r="K250" i="10"/>
  <c r="J250" i="10"/>
  <c r="I250" i="10"/>
  <c r="H250" i="10"/>
  <c r="G250" i="10"/>
  <c r="O249" i="10"/>
  <c r="N249" i="10"/>
  <c r="M249" i="10"/>
  <c r="L249" i="10"/>
  <c r="K249" i="10"/>
  <c r="J249" i="10"/>
  <c r="I249" i="10"/>
  <c r="H249" i="10"/>
  <c r="G249" i="10"/>
  <c r="O248" i="10"/>
  <c r="N248" i="10"/>
  <c r="M248" i="10"/>
  <c r="L248" i="10"/>
  <c r="K248" i="10"/>
  <c r="J248" i="10"/>
  <c r="I248" i="10"/>
  <c r="H248" i="10"/>
  <c r="G248" i="10"/>
  <c r="O247" i="10"/>
  <c r="N247" i="10"/>
  <c r="M247" i="10"/>
  <c r="L247" i="10"/>
  <c r="K247" i="10"/>
  <c r="J247" i="10"/>
  <c r="I247" i="10"/>
  <c r="H247" i="10"/>
  <c r="G247" i="10"/>
  <c r="O246" i="10"/>
  <c r="N246" i="10"/>
  <c r="M246" i="10"/>
  <c r="L246" i="10"/>
  <c r="K246" i="10"/>
  <c r="J246" i="10"/>
  <c r="I246" i="10"/>
  <c r="H246" i="10"/>
  <c r="G246" i="10"/>
  <c r="O245" i="10"/>
  <c r="N245" i="10"/>
  <c r="M245" i="10"/>
  <c r="L245" i="10"/>
  <c r="K245" i="10"/>
  <c r="J245" i="10"/>
  <c r="I245" i="10"/>
  <c r="H245" i="10"/>
  <c r="G245" i="10"/>
  <c r="O244" i="10"/>
  <c r="N244" i="10"/>
  <c r="M244" i="10"/>
  <c r="L244" i="10"/>
  <c r="K244" i="10"/>
  <c r="J244" i="10"/>
  <c r="I244" i="10"/>
  <c r="H244" i="10"/>
  <c r="G244" i="10"/>
  <c r="O243" i="10"/>
  <c r="N243" i="10"/>
  <c r="M243" i="10"/>
  <c r="L243" i="10"/>
  <c r="K243" i="10"/>
  <c r="J243" i="10"/>
  <c r="I243" i="10"/>
  <c r="H243" i="10"/>
  <c r="G243" i="10"/>
  <c r="O242" i="10"/>
  <c r="N242" i="10"/>
  <c r="M242" i="10"/>
  <c r="L242" i="10"/>
  <c r="K242" i="10"/>
  <c r="J242" i="10"/>
  <c r="I242" i="10"/>
  <c r="H242" i="10"/>
  <c r="G242" i="10"/>
  <c r="O241" i="10"/>
  <c r="N241" i="10"/>
  <c r="M241" i="10"/>
  <c r="L241" i="10"/>
  <c r="K241" i="10"/>
  <c r="J241" i="10"/>
  <c r="I241" i="10"/>
  <c r="H241" i="10"/>
  <c r="G241" i="10"/>
  <c r="O240" i="10"/>
  <c r="N240" i="10"/>
  <c r="M240" i="10"/>
  <c r="L240" i="10"/>
  <c r="K240" i="10"/>
  <c r="J240" i="10"/>
  <c r="I240" i="10"/>
  <c r="H240" i="10"/>
  <c r="G240" i="10"/>
  <c r="O239" i="10"/>
  <c r="N239" i="10"/>
  <c r="M239" i="10"/>
  <c r="L239" i="10"/>
  <c r="K239" i="10"/>
  <c r="J239" i="10"/>
  <c r="I239" i="10"/>
  <c r="H239" i="10"/>
  <c r="G239" i="10"/>
  <c r="O238" i="10"/>
  <c r="N238" i="10"/>
  <c r="M238" i="10"/>
  <c r="L238" i="10"/>
  <c r="K238" i="10"/>
  <c r="J238" i="10"/>
  <c r="I238" i="10"/>
  <c r="H238" i="10"/>
  <c r="G238" i="10"/>
  <c r="O237" i="10"/>
  <c r="N237" i="10"/>
  <c r="M237" i="10"/>
  <c r="L237" i="10"/>
  <c r="K237" i="10"/>
  <c r="J237" i="10"/>
  <c r="I237" i="10"/>
  <c r="H237" i="10"/>
  <c r="G237" i="10"/>
  <c r="O236" i="10"/>
  <c r="N236" i="10"/>
  <c r="M236" i="10"/>
  <c r="L236" i="10"/>
  <c r="K236" i="10"/>
  <c r="J236" i="10"/>
  <c r="I236" i="10"/>
  <c r="H236" i="10"/>
  <c r="G236" i="10"/>
  <c r="O235" i="10"/>
  <c r="N235" i="10"/>
  <c r="M235" i="10"/>
  <c r="L235" i="10"/>
  <c r="K235" i="10"/>
  <c r="J235" i="10"/>
  <c r="I235" i="10"/>
  <c r="H235" i="10"/>
  <c r="G235" i="10"/>
  <c r="O234" i="10"/>
  <c r="N234" i="10"/>
  <c r="M234" i="10"/>
  <c r="L234" i="10"/>
  <c r="K234" i="10"/>
  <c r="J234" i="10"/>
  <c r="I234" i="10"/>
  <c r="H234" i="10"/>
  <c r="G234" i="10"/>
  <c r="O233" i="10"/>
  <c r="N233" i="10"/>
  <c r="M233" i="10"/>
  <c r="L233" i="10"/>
  <c r="K233" i="10"/>
  <c r="J233" i="10"/>
  <c r="I233" i="10"/>
  <c r="H233" i="10"/>
  <c r="G233" i="10"/>
  <c r="O232" i="10"/>
  <c r="N232" i="10"/>
  <c r="M232" i="10"/>
  <c r="L232" i="10"/>
  <c r="K232" i="10"/>
  <c r="J232" i="10"/>
  <c r="I232" i="10"/>
  <c r="H232" i="10"/>
  <c r="G232" i="10"/>
  <c r="O231" i="10"/>
  <c r="N231" i="10"/>
  <c r="M231" i="10"/>
  <c r="L231" i="10"/>
  <c r="K231" i="10"/>
  <c r="J231" i="10"/>
  <c r="I231" i="10"/>
  <c r="H231" i="10"/>
  <c r="G231" i="10"/>
  <c r="O230" i="10"/>
  <c r="N230" i="10"/>
  <c r="M230" i="10"/>
  <c r="L230" i="10"/>
  <c r="K230" i="10"/>
  <c r="J230" i="10"/>
  <c r="I230" i="10"/>
  <c r="H230" i="10"/>
  <c r="G230" i="10"/>
  <c r="O229" i="10"/>
  <c r="N229" i="10"/>
  <c r="M229" i="10"/>
  <c r="L229" i="10"/>
  <c r="K229" i="10"/>
  <c r="J229" i="10"/>
  <c r="I229" i="10"/>
  <c r="H229" i="10"/>
  <c r="G229" i="10"/>
  <c r="O228" i="10"/>
  <c r="N228" i="10"/>
  <c r="M228" i="10"/>
  <c r="L228" i="10"/>
  <c r="K228" i="10"/>
  <c r="J228" i="10"/>
  <c r="I228" i="10"/>
  <c r="H228" i="10"/>
  <c r="G228" i="10"/>
  <c r="O227" i="10"/>
  <c r="N227" i="10"/>
  <c r="M227" i="10"/>
  <c r="L227" i="10"/>
  <c r="K227" i="10"/>
  <c r="J227" i="10"/>
  <c r="I227" i="10"/>
  <c r="H227" i="10"/>
  <c r="G227" i="10"/>
  <c r="O226" i="10"/>
  <c r="N226" i="10"/>
  <c r="M226" i="10"/>
  <c r="L226" i="10"/>
  <c r="K226" i="10"/>
  <c r="J226" i="10"/>
  <c r="I226" i="10"/>
  <c r="H226" i="10"/>
  <c r="G226" i="10"/>
  <c r="O225" i="10"/>
  <c r="N225" i="10"/>
  <c r="M225" i="10"/>
  <c r="L225" i="10"/>
  <c r="K225" i="10"/>
  <c r="J225" i="10"/>
  <c r="I225" i="10"/>
  <c r="H225" i="10"/>
  <c r="G225" i="10"/>
  <c r="O224" i="10"/>
  <c r="N224" i="10"/>
  <c r="M224" i="10"/>
  <c r="L224" i="10"/>
  <c r="K224" i="10"/>
  <c r="J224" i="10"/>
  <c r="I224" i="10"/>
  <c r="H224" i="10"/>
  <c r="G224" i="10"/>
  <c r="O223" i="10"/>
  <c r="N223" i="10"/>
  <c r="M223" i="10"/>
  <c r="L223" i="10"/>
  <c r="K223" i="10"/>
  <c r="J223" i="10"/>
  <c r="I223" i="10"/>
  <c r="H223" i="10"/>
  <c r="G223" i="10"/>
  <c r="O222" i="10"/>
  <c r="N222" i="10"/>
  <c r="M222" i="10"/>
  <c r="L222" i="10"/>
  <c r="K222" i="10"/>
  <c r="J222" i="10"/>
  <c r="I222" i="10"/>
  <c r="H222" i="10"/>
  <c r="G222" i="10"/>
  <c r="O221" i="10"/>
  <c r="N221" i="10"/>
  <c r="M221" i="10"/>
  <c r="L221" i="10"/>
  <c r="K221" i="10"/>
  <c r="J221" i="10"/>
  <c r="I221" i="10"/>
  <c r="H221" i="10"/>
  <c r="G221" i="10"/>
  <c r="O220" i="10"/>
  <c r="N220" i="10"/>
  <c r="M220" i="10"/>
  <c r="L220" i="10"/>
  <c r="K220" i="10"/>
  <c r="J220" i="10"/>
  <c r="I220" i="10"/>
  <c r="H220" i="10"/>
  <c r="G220" i="10"/>
  <c r="O219" i="10"/>
  <c r="N219" i="10"/>
  <c r="M219" i="10"/>
  <c r="L219" i="10"/>
  <c r="K219" i="10"/>
  <c r="J219" i="10"/>
  <c r="I219" i="10"/>
  <c r="H219" i="10"/>
  <c r="G219" i="10"/>
  <c r="O218" i="10"/>
  <c r="N218" i="10"/>
  <c r="M218" i="10"/>
  <c r="L218" i="10"/>
  <c r="K218" i="10"/>
  <c r="J218" i="10"/>
  <c r="I218" i="10"/>
  <c r="H218" i="10"/>
  <c r="G218" i="10"/>
  <c r="O217" i="10"/>
  <c r="N217" i="10"/>
  <c r="M217" i="10"/>
  <c r="L217" i="10"/>
  <c r="K217" i="10"/>
  <c r="J217" i="10"/>
  <c r="I217" i="10"/>
  <c r="H217" i="10"/>
  <c r="G217" i="10"/>
  <c r="O216" i="10"/>
  <c r="N216" i="10"/>
  <c r="M216" i="10"/>
  <c r="L216" i="10"/>
  <c r="K216" i="10"/>
  <c r="J216" i="10"/>
  <c r="I216" i="10"/>
  <c r="H216" i="10"/>
  <c r="G216" i="10"/>
  <c r="O215" i="10"/>
  <c r="N215" i="10"/>
  <c r="M215" i="10"/>
  <c r="L215" i="10"/>
  <c r="K215" i="10"/>
  <c r="J215" i="10"/>
  <c r="I215" i="10"/>
  <c r="H215" i="10"/>
  <c r="G215" i="10"/>
  <c r="O214" i="10"/>
  <c r="N214" i="10"/>
  <c r="M214" i="10"/>
  <c r="L214" i="10"/>
  <c r="K214" i="10"/>
  <c r="J214" i="10"/>
  <c r="I214" i="10"/>
  <c r="H214" i="10"/>
  <c r="G214" i="10"/>
  <c r="O213" i="10"/>
  <c r="N213" i="10"/>
  <c r="M213" i="10"/>
  <c r="L213" i="10"/>
  <c r="K213" i="10"/>
  <c r="J213" i="10"/>
  <c r="I213" i="10"/>
  <c r="H213" i="10"/>
  <c r="G213" i="10"/>
  <c r="O212" i="10"/>
  <c r="N212" i="10"/>
  <c r="M212" i="10"/>
  <c r="L212" i="10"/>
  <c r="K212" i="10"/>
  <c r="J212" i="10"/>
  <c r="I212" i="10"/>
  <c r="H212" i="10"/>
  <c r="G212" i="10"/>
  <c r="O211" i="10"/>
  <c r="N211" i="10"/>
  <c r="M211" i="10"/>
  <c r="L211" i="10"/>
  <c r="K211" i="10"/>
  <c r="J211" i="10"/>
  <c r="I211" i="10"/>
  <c r="H211" i="10"/>
  <c r="G211" i="10"/>
  <c r="O210" i="10"/>
  <c r="N210" i="10"/>
  <c r="M210" i="10"/>
  <c r="L210" i="10"/>
  <c r="K210" i="10"/>
  <c r="J210" i="10"/>
  <c r="I210" i="10"/>
  <c r="H210" i="10"/>
  <c r="G210" i="10"/>
  <c r="O209" i="10"/>
  <c r="N209" i="10"/>
  <c r="M209" i="10"/>
  <c r="L209" i="10"/>
  <c r="K209" i="10"/>
  <c r="J209" i="10"/>
  <c r="I209" i="10"/>
  <c r="H209" i="10"/>
  <c r="G209" i="10"/>
  <c r="O208" i="10"/>
  <c r="N208" i="10"/>
  <c r="M208" i="10"/>
  <c r="L208" i="10"/>
  <c r="K208" i="10"/>
  <c r="J208" i="10"/>
  <c r="I208" i="10"/>
  <c r="H208" i="10"/>
  <c r="G208" i="10"/>
  <c r="O207" i="10"/>
  <c r="N207" i="10"/>
  <c r="M207" i="10"/>
  <c r="L207" i="10"/>
  <c r="K207" i="10"/>
  <c r="J207" i="10"/>
  <c r="I207" i="10"/>
  <c r="H207" i="10"/>
  <c r="G207" i="10"/>
  <c r="O206" i="10"/>
  <c r="N206" i="10"/>
  <c r="M206" i="10"/>
  <c r="L206" i="10"/>
  <c r="K206" i="10"/>
  <c r="J206" i="10"/>
  <c r="I206" i="10"/>
  <c r="H206" i="10"/>
  <c r="G206" i="10"/>
  <c r="O205" i="10"/>
  <c r="N205" i="10"/>
  <c r="M205" i="10"/>
  <c r="L205" i="10"/>
  <c r="K205" i="10"/>
  <c r="J205" i="10"/>
  <c r="I205" i="10"/>
  <c r="H205" i="10"/>
  <c r="G205" i="10"/>
  <c r="O204" i="10"/>
  <c r="N204" i="10"/>
  <c r="M204" i="10"/>
  <c r="L204" i="10"/>
  <c r="K204" i="10"/>
  <c r="J204" i="10"/>
  <c r="I204" i="10"/>
  <c r="H204" i="10"/>
  <c r="G204" i="10"/>
  <c r="O203" i="10"/>
  <c r="N203" i="10"/>
  <c r="M203" i="10"/>
  <c r="L203" i="10"/>
  <c r="K203" i="10"/>
  <c r="J203" i="10"/>
  <c r="I203" i="10"/>
  <c r="H203" i="10"/>
  <c r="G203" i="10"/>
  <c r="O202" i="10"/>
  <c r="N202" i="10"/>
  <c r="M202" i="10"/>
  <c r="L202" i="10"/>
  <c r="K202" i="10"/>
  <c r="J202" i="10"/>
  <c r="I202" i="10"/>
  <c r="H202" i="10"/>
  <c r="G202" i="10"/>
  <c r="O201" i="10"/>
  <c r="N201" i="10"/>
  <c r="M201" i="10"/>
  <c r="L201" i="10"/>
  <c r="K201" i="10"/>
  <c r="J201" i="10"/>
  <c r="I201" i="10"/>
  <c r="H201" i="10"/>
  <c r="G201" i="10"/>
  <c r="O200" i="10"/>
  <c r="N200" i="10"/>
  <c r="M200" i="10"/>
  <c r="L200" i="10"/>
  <c r="K200" i="10"/>
  <c r="J200" i="10"/>
  <c r="I200" i="10"/>
  <c r="H200" i="10"/>
  <c r="G200" i="10"/>
  <c r="O199" i="10"/>
  <c r="N199" i="10"/>
  <c r="M199" i="10"/>
  <c r="L199" i="10"/>
  <c r="K199" i="10"/>
  <c r="J199" i="10"/>
  <c r="I199" i="10"/>
  <c r="H199" i="10"/>
  <c r="G199" i="10"/>
  <c r="O198" i="10"/>
  <c r="N198" i="10"/>
  <c r="M198" i="10"/>
  <c r="L198" i="10"/>
  <c r="K198" i="10"/>
  <c r="J198" i="10"/>
  <c r="I198" i="10"/>
  <c r="H198" i="10"/>
  <c r="G198" i="10"/>
  <c r="O197" i="10"/>
  <c r="N197" i="10"/>
  <c r="M197" i="10"/>
  <c r="L197" i="10"/>
  <c r="K197" i="10"/>
  <c r="J197" i="10"/>
  <c r="I197" i="10"/>
  <c r="H197" i="10"/>
  <c r="G197" i="10"/>
  <c r="O196" i="10"/>
  <c r="N196" i="10"/>
  <c r="M196" i="10"/>
  <c r="L196" i="10"/>
  <c r="K196" i="10"/>
  <c r="J196" i="10"/>
  <c r="I196" i="10"/>
  <c r="H196" i="10"/>
  <c r="G196" i="10"/>
  <c r="O195" i="10"/>
  <c r="N195" i="10"/>
  <c r="M195" i="10"/>
  <c r="L195" i="10"/>
  <c r="K195" i="10"/>
  <c r="J195" i="10"/>
  <c r="I195" i="10"/>
  <c r="H195" i="10"/>
  <c r="G195" i="10"/>
  <c r="O194" i="10"/>
  <c r="N194" i="10"/>
  <c r="M194" i="10"/>
  <c r="L194" i="10"/>
  <c r="K194" i="10"/>
  <c r="J194" i="10"/>
  <c r="I194" i="10"/>
  <c r="H194" i="10"/>
  <c r="G194" i="10"/>
  <c r="O193" i="10"/>
  <c r="N193" i="10"/>
  <c r="M193" i="10"/>
  <c r="L193" i="10"/>
  <c r="K193" i="10"/>
  <c r="J193" i="10"/>
  <c r="I193" i="10"/>
  <c r="H193" i="10"/>
  <c r="G193" i="10"/>
  <c r="O192" i="10"/>
  <c r="N192" i="10"/>
  <c r="M192" i="10"/>
  <c r="L192" i="10"/>
  <c r="K192" i="10"/>
  <c r="J192" i="10"/>
  <c r="I192" i="10"/>
  <c r="H192" i="10"/>
  <c r="G192" i="10"/>
  <c r="O191" i="10"/>
  <c r="N191" i="10"/>
  <c r="M191" i="10"/>
  <c r="L191" i="10"/>
  <c r="K191" i="10"/>
  <c r="J191" i="10"/>
  <c r="I191" i="10"/>
  <c r="H191" i="10"/>
  <c r="G191" i="10"/>
  <c r="O190" i="10"/>
  <c r="N190" i="10"/>
  <c r="M190" i="10"/>
  <c r="L190" i="10"/>
  <c r="K190" i="10"/>
  <c r="J190" i="10"/>
  <c r="I190" i="10"/>
  <c r="H190" i="10"/>
  <c r="G190" i="10"/>
  <c r="O189" i="10"/>
  <c r="N189" i="10"/>
  <c r="M189" i="10"/>
  <c r="L189" i="10"/>
  <c r="K189" i="10"/>
  <c r="J189" i="10"/>
  <c r="I189" i="10"/>
  <c r="H189" i="10"/>
  <c r="G189" i="10"/>
  <c r="O188" i="10"/>
  <c r="N188" i="10"/>
  <c r="M188" i="10"/>
  <c r="L188" i="10"/>
  <c r="K188" i="10"/>
  <c r="J188" i="10"/>
  <c r="I188" i="10"/>
  <c r="H188" i="10"/>
  <c r="G188" i="10"/>
  <c r="O187" i="10"/>
  <c r="N187" i="10"/>
  <c r="M187" i="10"/>
  <c r="L187" i="10"/>
  <c r="K187" i="10"/>
  <c r="J187" i="10"/>
  <c r="I187" i="10"/>
  <c r="H187" i="10"/>
  <c r="G187" i="10"/>
  <c r="O186" i="10"/>
  <c r="N186" i="10"/>
  <c r="M186" i="10"/>
  <c r="L186" i="10"/>
  <c r="K186" i="10"/>
  <c r="J186" i="10"/>
  <c r="I186" i="10"/>
  <c r="H186" i="10"/>
  <c r="G186" i="10"/>
  <c r="O185" i="10"/>
  <c r="N185" i="10"/>
  <c r="M185" i="10"/>
  <c r="L185" i="10"/>
  <c r="K185" i="10"/>
  <c r="J185" i="10"/>
  <c r="I185" i="10"/>
  <c r="H185" i="10"/>
  <c r="G185" i="10"/>
  <c r="O184" i="10"/>
  <c r="N184" i="10"/>
  <c r="M184" i="10"/>
  <c r="L184" i="10"/>
  <c r="K184" i="10"/>
  <c r="J184" i="10"/>
  <c r="I184" i="10"/>
  <c r="H184" i="10"/>
  <c r="G184" i="10"/>
  <c r="O183" i="10"/>
  <c r="N183" i="10"/>
  <c r="M183" i="10"/>
  <c r="L183" i="10"/>
  <c r="K183" i="10"/>
  <c r="J183" i="10"/>
  <c r="I183" i="10"/>
  <c r="H183" i="10"/>
  <c r="G183" i="10"/>
  <c r="O182" i="10"/>
  <c r="N182" i="10"/>
  <c r="M182" i="10"/>
  <c r="L182" i="10"/>
  <c r="K182" i="10"/>
  <c r="J182" i="10"/>
  <c r="I182" i="10"/>
  <c r="H182" i="10"/>
  <c r="G182" i="10"/>
  <c r="O181" i="10"/>
  <c r="N181" i="10"/>
  <c r="M181" i="10"/>
  <c r="L181" i="10"/>
  <c r="K181" i="10"/>
  <c r="J181" i="10"/>
  <c r="I181" i="10"/>
  <c r="H181" i="10"/>
  <c r="G181" i="10"/>
  <c r="O180" i="10"/>
  <c r="N180" i="10"/>
  <c r="M180" i="10"/>
  <c r="L180" i="10"/>
  <c r="K180" i="10"/>
  <c r="J180" i="10"/>
  <c r="I180" i="10"/>
  <c r="H180" i="10"/>
  <c r="G180" i="10"/>
  <c r="O179" i="10"/>
  <c r="N179" i="10"/>
  <c r="M179" i="10"/>
  <c r="L179" i="10"/>
  <c r="K179" i="10"/>
  <c r="J179" i="10"/>
  <c r="I179" i="10"/>
  <c r="H179" i="10"/>
  <c r="G179" i="10"/>
  <c r="O178" i="10"/>
  <c r="N178" i="10"/>
  <c r="M178" i="10"/>
  <c r="L178" i="10"/>
  <c r="K178" i="10"/>
  <c r="J178" i="10"/>
  <c r="I178" i="10"/>
  <c r="H178" i="10"/>
  <c r="G178" i="10"/>
  <c r="O177" i="10"/>
  <c r="N177" i="10"/>
  <c r="M177" i="10"/>
  <c r="L177" i="10"/>
  <c r="K177" i="10"/>
  <c r="J177" i="10"/>
  <c r="I177" i="10"/>
  <c r="H177" i="10"/>
  <c r="G177" i="10"/>
  <c r="O176" i="10"/>
  <c r="N176" i="10"/>
  <c r="M176" i="10"/>
  <c r="L176" i="10"/>
  <c r="K176" i="10"/>
  <c r="J176" i="10"/>
  <c r="I176" i="10"/>
  <c r="H176" i="10"/>
  <c r="G176" i="10"/>
  <c r="O175" i="10"/>
  <c r="N175" i="10"/>
  <c r="M175" i="10"/>
  <c r="L175" i="10"/>
  <c r="K175" i="10"/>
  <c r="J175" i="10"/>
  <c r="I175" i="10"/>
  <c r="H175" i="10"/>
  <c r="G175" i="10"/>
  <c r="O174" i="10"/>
  <c r="N174" i="10"/>
  <c r="M174" i="10"/>
  <c r="L174" i="10"/>
  <c r="K174" i="10"/>
  <c r="J174" i="10"/>
  <c r="I174" i="10"/>
  <c r="H174" i="10"/>
  <c r="G174" i="10"/>
  <c r="O173" i="10"/>
  <c r="N173" i="10"/>
  <c r="M173" i="10"/>
  <c r="L173" i="10"/>
  <c r="K173" i="10"/>
  <c r="J173" i="10"/>
  <c r="I173" i="10"/>
  <c r="H173" i="10"/>
  <c r="G173" i="10"/>
  <c r="O172" i="10"/>
  <c r="N172" i="10"/>
  <c r="M172" i="10"/>
  <c r="L172" i="10"/>
  <c r="K172" i="10"/>
  <c r="J172" i="10"/>
  <c r="I172" i="10"/>
  <c r="H172" i="10"/>
  <c r="G172" i="10"/>
  <c r="O171" i="10"/>
  <c r="N171" i="10"/>
  <c r="M171" i="10"/>
  <c r="L171" i="10"/>
  <c r="K171" i="10"/>
  <c r="J171" i="10"/>
  <c r="I171" i="10"/>
  <c r="H171" i="10"/>
  <c r="G171" i="10"/>
  <c r="O170" i="10"/>
  <c r="N170" i="10"/>
  <c r="M170" i="10"/>
  <c r="L170" i="10"/>
  <c r="K170" i="10"/>
  <c r="J170" i="10"/>
  <c r="I170" i="10"/>
  <c r="H170" i="10"/>
  <c r="G170" i="10"/>
  <c r="O169" i="10"/>
  <c r="N169" i="10"/>
  <c r="M169" i="10"/>
  <c r="L169" i="10"/>
  <c r="K169" i="10"/>
  <c r="J169" i="10"/>
  <c r="I169" i="10"/>
  <c r="H169" i="10"/>
  <c r="G169" i="10"/>
  <c r="O168" i="10"/>
  <c r="N168" i="10"/>
  <c r="M168" i="10"/>
  <c r="L168" i="10"/>
  <c r="K168" i="10"/>
  <c r="J168" i="10"/>
  <c r="I168" i="10"/>
  <c r="H168" i="10"/>
  <c r="G168" i="10"/>
  <c r="O167" i="10"/>
  <c r="N167" i="10"/>
  <c r="M167" i="10"/>
  <c r="L167" i="10"/>
  <c r="K167" i="10"/>
  <c r="J167" i="10"/>
  <c r="I167" i="10"/>
  <c r="H167" i="10"/>
  <c r="G167" i="10"/>
  <c r="O166" i="10"/>
  <c r="N166" i="10"/>
  <c r="M166" i="10"/>
  <c r="L166" i="10"/>
  <c r="K166" i="10"/>
  <c r="J166" i="10"/>
  <c r="I166" i="10"/>
  <c r="H166" i="10"/>
  <c r="G166" i="10"/>
  <c r="O165" i="10"/>
  <c r="N165" i="10"/>
  <c r="M165" i="10"/>
  <c r="L165" i="10"/>
  <c r="K165" i="10"/>
  <c r="J165" i="10"/>
  <c r="I165" i="10"/>
  <c r="H165" i="10"/>
  <c r="G165" i="10"/>
  <c r="O164" i="10"/>
  <c r="N164" i="10"/>
  <c r="M164" i="10"/>
  <c r="L164" i="10"/>
  <c r="K164" i="10"/>
  <c r="J164" i="10"/>
  <c r="I164" i="10"/>
  <c r="H164" i="10"/>
  <c r="G164" i="10"/>
  <c r="O163" i="10"/>
  <c r="N163" i="10"/>
  <c r="M163" i="10"/>
  <c r="L163" i="10"/>
  <c r="K163" i="10"/>
  <c r="J163" i="10"/>
  <c r="I163" i="10"/>
  <c r="H163" i="10"/>
  <c r="G163" i="10"/>
  <c r="O162" i="10"/>
  <c r="N162" i="10"/>
  <c r="M162" i="10"/>
  <c r="L162" i="10"/>
  <c r="K162" i="10"/>
  <c r="J162" i="10"/>
  <c r="I162" i="10"/>
  <c r="H162" i="10"/>
  <c r="G162" i="10"/>
  <c r="O161" i="10"/>
  <c r="N161" i="10"/>
  <c r="M161" i="10"/>
  <c r="L161" i="10"/>
  <c r="K161" i="10"/>
  <c r="J161" i="10"/>
  <c r="I161" i="10"/>
  <c r="H161" i="10"/>
  <c r="G161" i="10"/>
  <c r="O160" i="10"/>
  <c r="N160" i="10"/>
  <c r="M160" i="10"/>
  <c r="L160" i="10"/>
  <c r="K160" i="10"/>
  <c r="J160" i="10"/>
  <c r="I160" i="10"/>
  <c r="H160" i="10"/>
  <c r="G160" i="10"/>
  <c r="O159" i="10"/>
  <c r="N159" i="10"/>
  <c r="M159" i="10"/>
  <c r="L159" i="10"/>
  <c r="K159" i="10"/>
  <c r="J159" i="10"/>
  <c r="I159" i="10"/>
  <c r="H159" i="10"/>
  <c r="G159" i="10"/>
  <c r="O158" i="10"/>
  <c r="N158" i="10"/>
  <c r="M158" i="10"/>
  <c r="L158" i="10"/>
  <c r="K158" i="10"/>
  <c r="J158" i="10"/>
  <c r="I158" i="10"/>
  <c r="H158" i="10"/>
  <c r="G158" i="10"/>
  <c r="O157" i="10"/>
  <c r="N157" i="10"/>
  <c r="M157" i="10"/>
  <c r="L157" i="10"/>
  <c r="K157" i="10"/>
  <c r="J157" i="10"/>
  <c r="I157" i="10"/>
  <c r="H157" i="10"/>
  <c r="G157" i="10"/>
  <c r="O156" i="10"/>
  <c r="N156" i="10"/>
  <c r="M156" i="10"/>
  <c r="L156" i="10"/>
  <c r="K156" i="10"/>
  <c r="J156" i="10"/>
  <c r="I156" i="10"/>
  <c r="H156" i="10"/>
  <c r="G156" i="10"/>
  <c r="O155" i="10"/>
  <c r="N155" i="10"/>
  <c r="M155" i="10"/>
  <c r="L155" i="10"/>
  <c r="K155" i="10"/>
  <c r="J155" i="10"/>
  <c r="I155" i="10"/>
  <c r="H155" i="10"/>
  <c r="G155" i="10"/>
  <c r="O154" i="10"/>
  <c r="N154" i="10"/>
  <c r="M154" i="10"/>
  <c r="L154" i="10"/>
  <c r="K154" i="10"/>
  <c r="J154" i="10"/>
  <c r="I154" i="10"/>
  <c r="H154" i="10"/>
  <c r="G154" i="10"/>
  <c r="O153" i="10"/>
  <c r="N153" i="10"/>
  <c r="M153" i="10"/>
  <c r="L153" i="10"/>
  <c r="K153" i="10"/>
  <c r="J153" i="10"/>
  <c r="I153" i="10"/>
  <c r="H153" i="10"/>
  <c r="G153" i="10"/>
  <c r="O152" i="10"/>
  <c r="N152" i="10"/>
  <c r="M152" i="10"/>
  <c r="L152" i="10"/>
  <c r="K152" i="10"/>
  <c r="J152" i="10"/>
  <c r="I152" i="10"/>
  <c r="H152" i="10"/>
  <c r="G152" i="10"/>
  <c r="O151" i="10"/>
  <c r="N151" i="10"/>
  <c r="M151" i="10"/>
  <c r="L151" i="10"/>
  <c r="K151" i="10"/>
  <c r="J151" i="10"/>
  <c r="I151" i="10"/>
  <c r="H151" i="10"/>
  <c r="G151" i="10"/>
  <c r="O150" i="10"/>
  <c r="N150" i="10"/>
  <c r="M150" i="10"/>
  <c r="L150" i="10"/>
  <c r="K150" i="10"/>
  <c r="J150" i="10"/>
  <c r="I150" i="10"/>
  <c r="H150" i="10"/>
  <c r="G150" i="10"/>
  <c r="O149" i="10"/>
  <c r="N149" i="10"/>
  <c r="M149" i="10"/>
  <c r="L149" i="10"/>
  <c r="K149" i="10"/>
  <c r="J149" i="10"/>
  <c r="I149" i="10"/>
  <c r="H149" i="10"/>
  <c r="G149" i="10"/>
  <c r="O148" i="10"/>
  <c r="N148" i="10"/>
  <c r="M148" i="10"/>
  <c r="L148" i="10"/>
  <c r="K148" i="10"/>
  <c r="J148" i="10"/>
  <c r="I148" i="10"/>
  <c r="H148" i="10"/>
  <c r="G148" i="10"/>
  <c r="O147" i="10"/>
  <c r="N147" i="10"/>
  <c r="M147" i="10"/>
  <c r="L147" i="10"/>
  <c r="K147" i="10"/>
  <c r="J147" i="10"/>
  <c r="I147" i="10"/>
  <c r="H147" i="10"/>
  <c r="G147" i="10"/>
  <c r="O146" i="10"/>
  <c r="N146" i="10"/>
  <c r="M146" i="10"/>
  <c r="L146" i="10"/>
  <c r="K146" i="10"/>
  <c r="J146" i="10"/>
  <c r="I146" i="10"/>
  <c r="H146" i="10"/>
  <c r="G146" i="10"/>
  <c r="O145" i="10"/>
  <c r="N145" i="10"/>
  <c r="M145" i="10"/>
  <c r="L145" i="10"/>
  <c r="K145" i="10"/>
  <c r="J145" i="10"/>
  <c r="I145" i="10"/>
  <c r="H145" i="10"/>
  <c r="G145" i="10"/>
  <c r="O144" i="10"/>
  <c r="N144" i="10"/>
  <c r="M144" i="10"/>
  <c r="L144" i="10"/>
  <c r="K144" i="10"/>
  <c r="J144" i="10"/>
  <c r="I144" i="10"/>
  <c r="H144" i="10"/>
  <c r="G144" i="10"/>
  <c r="O143" i="10"/>
  <c r="N143" i="10"/>
  <c r="M143" i="10"/>
  <c r="L143" i="10"/>
  <c r="K143" i="10"/>
  <c r="J143" i="10"/>
  <c r="I143" i="10"/>
  <c r="H143" i="10"/>
  <c r="G143" i="10"/>
  <c r="O142" i="10"/>
  <c r="N142" i="10"/>
  <c r="M142" i="10"/>
  <c r="L142" i="10"/>
  <c r="K142" i="10"/>
  <c r="J142" i="10"/>
  <c r="I142" i="10"/>
  <c r="H142" i="10"/>
  <c r="G142" i="10"/>
  <c r="O141" i="10"/>
  <c r="N141" i="10"/>
  <c r="M141" i="10"/>
  <c r="L141" i="10"/>
  <c r="K141" i="10"/>
  <c r="J141" i="10"/>
  <c r="I141" i="10"/>
  <c r="H141" i="10"/>
  <c r="G141" i="10"/>
  <c r="O140" i="10"/>
  <c r="N140" i="10"/>
  <c r="M140" i="10"/>
  <c r="L140" i="10"/>
  <c r="K140" i="10"/>
  <c r="J140" i="10"/>
  <c r="I140" i="10"/>
  <c r="H140" i="10"/>
  <c r="G140" i="10"/>
  <c r="O139" i="10"/>
  <c r="N139" i="10"/>
  <c r="M139" i="10"/>
  <c r="L139" i="10"/>
  <c r="K139" i="10"/>
  <c r="J139" i="10"/>
  <c r="I139" i="10"/>
  <c r="H139" i="10"/>
  <c r="G139" i="10"/>
  <c r="O138" i="10"/>
  <c r="N138" i="10"/>
  <c r="M138" i="10"/>
  <c r="L138" i="10"/>
  <c r="K138" i="10"/>
  <c r="J138" i="10"/>
  <c r="I138" i="10"/>
  <c r="H138" i="10"/>
  <c r="G138" i="10"/>
  <c r="O137" i="10"/>
  <c r="N137" i="10"/>
  <c r="M137" i="10"/>
  <c r="L137" i="10"/>
  <c r="K137" i="10"/>
  <c r="J137" i="10"/>
  <c r="I137" i="10"/>
  <c r="H137" i="10"/>
  <c r="G137" i="10"/>
  <c r="O136" i="10"/>
  <c r="N136" i="10"/>
  <c r="M136" i="10"/>
  <c r="L136" i="10"/>
  <c r="K136" i="10"/>
  <c r="J136" i="10"/>
  <c r="I136" i="10"/>
  <c r="H136" i="10"/>
  <c r="G136" i="10"/>
  <c r="O135" i="10"/>
  <c r="N135" i="10"/>
  <c r="M135" i="10"/>
  <c r="L135" i="10"/>
  <c r="K135" i="10"/>
  <c r="J135" i="10"/>
  <c r="I135" i="10"/>
  <c r="H135" i="10"/>
  <c r="G135" i="10"/>
  <c r="O134" i="10"/>
  <c r="N134" i="10"/>
  <c r="M134" i="10"/>
  <c r="L134" i="10"/>
  <c r="K134" i="10"/>
  <c r="J134" i="10"/>
  <c r="I134" i="10"/>
  <c r="H134" i="10"/>
  <c r="G134" i="10"/>
  <c r="O133" i="10"/>
  <c r="N133" i="10"/>
  <c r="M133" i="10"/>
  <c r="L133" i="10"/>
  <c r="K133" i="10"/>
  <c r="J133" i="10"/>
  <c r="I133" i="10"/>
  <c r="H133" i="10"/>
  <c r="G133" i="10"/>
  <c r="O132" i="10"/>
  <c r="N132" i="10"/>
  <c r="M132" i="10"/>
  <c r="L132" i="10"/>
  <c r="K132" i="10"/>
  <c r="J132" i="10"/>
  <c r="I132" i="10"/>
  <c r="H132" i="10"/>
  <c r="G132" i="10"/>
  <c r="O131" i="10"/>
  <c r="N131" i="10"/>
  <c r="M131" i="10"/>
  <c r="L131" i="10"/>
  <c r="K131" i="10"/>
  <c r="J131" i="10"/>
  <c r="I131" i="10"/>
  <c r="H131" i="10"/>
  <c r="G131" i="10"/>
  <c r="O130" i="10"/>
  <c r="N130" i="10"/>
  <c r="M130" i="10"/>
  <c r="L130" i="10"/>
  <c r="K130" i="10"/>
  <c r="J130" i="10"/>
  <c r="I130" i="10"/>
  <c r="H130" i="10"/>
  <c r="G130" i="10"/>
  <c r="O129" i="10"/>
  <c r="N129" i="10"/>
  <c r="M129" i="10"/>
  <c r="L129" i="10"/>
  <c r="K129" i="10"/>
  <c r="J129" i="10"/>
  <c r="I129" i="10"/>
  <c r="H129" i="10"/>
  <c r="G129" i="10"/>
  <c r="O128" i="10"/>
  <c r="N128" i="10"/>
  <c r="M128" i="10"/>
  <c r="L128" i="10"/>
  <c r="K128" i="10"/>
  <c r="J128" i="10"/>
  <c r="I128" i="10"/>
  <c r="H128" i="10"/>
  <c r="G128" i="10"/>
  <c r="O127" i="10"/>
  <c r="N127" i="10"/>
  <c r="M127" i="10"/>
  <c r="L127" i="10"/>
  <c r="K127" i="10"/>
  <c r="J127" i="10"/>
  <c r="I127" i="10"/>
  <c r="H127" i="10"/>
  <c r="G127" i="10"/>
  <c r="O126" i="10"/>
  <c r="N126" i="10"/>
  <c r="M126" i="10"/>
  <c r="L126" i="10"/>
  <c r="K126" i="10"/>
  <c r="J126" i="10"/>
  <c r="I126" i="10"/>
  <c r="H126" i="10"/>
  <c r="G126" i="10"/>
  <c r="O125" i="10"/>
  <c r="N125" i="10"/>
  <c r="M125" i="10"/>
  <c r="L125" i="10"/>
  <c r="K125" i="10"/>
  <c r="J125" i="10"/>
  <c r="I125" i="10"/>
  <c r="H125" i="10"/>
  <c r="G125" i="10"/>
  <c r="O124" i="10"/>
  <c r="N124" i="10"/>
  <c r="M124" i="10"/>
  <c r="L124" i="10"/>
  <c r="K124" i="10"/>
  <c r="J124" i="10"/>
  <c r="I124" i="10"/>
  <c r="H124" i="10"/>
  <c r="G124" i="10"/>
  <c r="O123" i="10"/>
  <c r="N123" i="10"/>
  <c r="M123" i="10"/>
  <c r="L123" i="10"/>
  <c r="K123" i="10"/>
  <c r="J123" i="10"/>
  <c r="I123" i="10"/>
  <c r="H123" i="10"/>
  <c r="G123" i="10"/>
  <c r="O122" i="10"/>
  <c r="N122" i="10"/>
  <c r="M122" i="10"/>
  <c r="L122" i="10"/>
  <c r="K122" i="10"/>
  <c r="J122" i="10"/>
  <c r="I122" i="10"/>
  <c r="H122" i="10"/>
  <c r="G122" i="10"/>
  <c r="O121" i="10"/>
  <c r="N121" i="10"/>
  <c r="M121" i="10"/>
  <c r="L121" i="10"/>
  <c r="K121" i="10"/>
  <c r="J121" i="10"/>
  <c r="I121" i="10"/>
  <c r="H121" i="10"/>
  <c r="G121" i="10"/>
  <c r="O120" i="10"/>
  <c r="N120" i="10"/>
  <c r="M120" i="10"/>
  <c r="L120" i="10"/>
  <c r="K120" i="10"/>
  <c r="J120" i="10"/>
  <c r="I120" i="10"/>
  <c r="H120" i="10"/>
  <c r="G120" i="10"/>
  <c r="O119" i="10"/>
  <c r="N119" i="10"/>
  <c r="M119" i="10"/>
  <c r="L119" i="10"/>
  <c r="K119" i="10"/>
  <c r="J119" i="10"/>
  <c r="I119" i="10"/>
  <c r="H119" i="10"/>
  <c r="G119" i="10"/>
  <c r="O118" i="10"/>
  <c r="N118" i="10"/>
  <c r="M118" i="10"/>
  <c r="L118" i="10"/>
  <c r="K118" i="10"/>
  <c r="J118" i="10"/>
  <c r="I118" i="10"/>
  <c r="H118" i="10"/>
  <c r="G118" i="10"/>
  <c r="O117" i="10"/>
  <c r="N117" i="10"/>
  <c r="M117" i="10"/>
  <c r="L117" i="10"/>
  <c r="K117" i="10"/>
  <c r="J117" i="10"/>
  <c r="I117" i="10"/>
  <c r="H117" i="10"/>
  <c r="G117" i="10"/>
  <c r="O116" i="10"/>
  <c r="N116" i="10"/>
  <c r="M116" i="10"/>
  <c r="L116" i="10"/>
  <c r="K116" i="10"/>
  <c r="J116" i="10"/>
  <c r="I116" i="10"/>
  <c r="H116" i="10"/>
  <c r="G116" i="10"/>
  <c r="O115" i="10"/>
  <c r="N115" i="10"/>
  <c r="M115" i="10"/>
  <c r="L115" i="10"/>
  <c r="K115" i="10"/>
  <c r="J115" i="10"/>
  <c r="I115" i="10"/>
  <c r="H115" i="10"/>
  <c r="G115" i="10"/>
  <c r="O114" i="10"/>
  <c r="N114" i="10"/>
  <c r="M114" i="10"/>
  <c r="L114" i="10"/>
  <c r="K114" i="10"/>
  <c r="J114" i="10"/>
  <c r="I114" i="10"/>
  <c r="H114" i="10"/>
  <c r="G114" i="10"/>
  <c r="O113" i="10"/>
  <c r="N113" i="10"/>
  <c r="M113" i="10"/>
  <c r="L113" i="10"/>
  <c r="K113" i="10"/>
  <c r="J113" i="10"/>
  <c r="I113" i="10"/>
  <c r="H113" i="10"/>
  <c r="G113" i="10"/>
  <c r="O112" i="10"/>
  <c r="N112" i="10"/>
  <c r="M112" i="10"/>
  <c r="L112" i="10"/>
  <c r="K112" i="10"/>
  <c r="J112" i="10"/>
  <c r="I112" i="10"/>
  <c r="H112" i="10"/>
  <c r="G112" i="10"/>
  <c r="O111" i="10"/>
  <c r="N111" i="10"/>
  <c r="M111" i="10"/>
  <c r="L111" i="10"/>
  <c r="K111" i="10"/>
  <c r="J111" i="10"/>
  <c r="I111" i="10"/>
  <c r="H111" i="10"/>
  <c r="G111" i="10"/>
  <c r="O110" i="10"/>
  <c r="N110" i="10"/>
  <c r="M110" i="10"/>
  <c r="L110" i="10"/>
  <c r="K110" i="10"/>
  <c r="J110" i="10"/>
  <c r="I110" i="10"/>
  <c r="H110" i="10"/>
  <c r="G110" i="10"/>
  <c r="O109" i="10"/>
  <c r="N109" i="10"/>
  <c r="M109" i="10"/>
  <c r="L109" i="10"/>
  <c r="K109" i="10"/>
  <c r="J109" i="10"/>
  <c r="I109" i="10"/>
  <c r="H109" i="10"/>
  <c r="G109" i="10"/>
  <c r="O108" i="10"/>
  <c r="N108" i="10"/>
  <c r="M108" i="10"/>
  <c r="L108" i="10"/>
  <c r="K108" i="10"/>
  <c r="J108" i="10"/>
  <c r="I108" i="10"/>
  <c r="H108" i="10"/>
  <c r="G108" i="10"/>
  <c r="O107" i="10"/>
  <c r="N107" i="10"/>
  <c r="M107" i="10"/>
  <c r="L107" i="10"/>
  <c r="K107" i="10"/>
  <c r="J107" i="10"/>
  <c r="I107" i="10"/>
  <c r="H107" i="10"/>
  <c r="G107" i="10"/>
  <c r="O106" i="10"/>
  <c r="N106" i="10"/>
  <c r="M106" i="10"/>
  <c r="L106" i="10"/>
  <c r="K106" i="10"/>
  <c r="J106" i="10"/>
  <c r="I106" i="10"/>
  <c r="H106" i="10"/>
  <c r="G106" i="10"/>
  <c r="O105" i="10"/>
  <c r="N105" i="10"/>
  <c r="M105" i="10"/>
  <c r="L105" i="10"/>
  <c r="K105" i="10"/>
  <c r="J105" i="10"/>
  <c r="I105" i="10"/>
  <c r="H105" i="10"/>
  <c r="G105" i="10"/>
  <c r="O104" i="10"/>
  <c r="N104" i="10"/>
  <c r="M104" i="10"/>
  <c r="L104" i="10"/>
  <c r="K104" i="10"/>
  <c r="J104" i="10"/>
  <c r="I104" i="10"/>
  <c r="H104" i="10"/>
  <c r="G104" i="10"/>
  <c r="O103" i="10"/>
  <c r="N103" i="10"/>
  <c r="M103" i="10"/>
  <c r="L103" i="10"/>
  <c r="K103" i="10"/>
  <c r="J103" i="10"/>
  <c r="I103" i="10"/>
  <c r="H103" i="10"/>
  <c r="G103" i="10"/>
  <c r="O102" i="10"/>
  <c r="N102" i="10"/>
  <c r="M102" i="10"/>
  <c r="L102" i="10"/>
  <c r="K102" i="10"/>
  <c r="J102" i="10"/>
  <c r="I102" i="10"/>
  <c r="H102" i="10"/>
  <c r="G102" i="10"/>
  <c r="O101" i="10"/>
  <c r="N101" i="10"/>
  <c r="M101" i="10"/>
  <c r="L101" i="10"/>
  <c r="K101" i="10"/>
  <c r="J101" i="10"/>
  <c r="I101" i="10"/>
  <c r="H101" i="10"/>
  <c r="G101" i="10"/>
  <c r="O100" i="10"/>
  <c r="N100" i="10"/>
  <c r="M100" i="10"/>
  <c r="L100" i="10"/>
  <c r="K100" i="10"/>
  <c r="J100" i="10"/>
  <c r="I100" i="10"/>
  <c r="H100" i="10"/>
  <c r="G100" i="10"/>
  <c r="O99" i="10"/>
  <c r="N99" i="10"/>
  <c r="M99" i="10"/>
  <c r="L99" i="10"/>
  <c r="K99" i="10"/>
  <c r="J99" i="10"/>
  <c r="I99" i="10"/>
  <c r="H99" i="10"/>
  <c r="G99" i="10"/>
  <c r="O98" i="10"/>
  <c r="N98" i="10"/>
  <c r="M98" i="10"/>
  <c r="L98" i="10"/>
  <c r="K98" i="10"/>
  <c r="J98" i="10"/>
  <c r="I98" i="10"/>
  <c r="H98" i="10"/>
  <c r="G98" i="10"/>
  <c r="O97" i="10"/>
  <c r="N97" i="10"/>
  <c r="M97" i="10"/>
  <c r="L97" i="10"/>
  <c r="K97" i="10"/>
  <c r="J97" i="10"/>
  <c r="I97" i="10"/>
  <c r="H97" i="10"/>
  <c r="G97" i="10"/>
  <c r="O96" i="10"/>
  <c r="N96" i="10"/>
  <c r="M96" i="10"/>
  <c r="L96" i="10"/>
  <c r="K96" i="10"/>
  <c r="J96" i="10"/>
  <c r="I96" i="10"/>
  <c r="H96" i="10"/>
  <c r="G96" i="10"/>
  <c r="O95" i="10"/>
  <c r="N95" i="10"/>
  <c r="M95" i="10"/>
  <c r="L95" i="10"/>
  <c r="K95" i="10"/>
  <c r="J95" i="10"/>
  <c r="I95" i="10"/>
  <c r="H95" i="10"/>
  <c r="G95" i="10"/>
  <c r="O94" i="10"/>
  <c r="N94" i="10"/>
  <c r="M94" i="10"/>
  <c r="L94" i="10"/>
  <c r="K94" i="10"/>
  <c r="J94" i="10"/>
  <c r="I94" i="10"/>
  <c r="H94" i="10"/>
  <c r="G94" i="10"/>
  <c r="O93" i="10"/>
  <c r="N93" i="10"/>
  <c r="M93" i="10"/>
  <c r="L93" i="10"/>
  <c r="K93" i="10"/>
  <c r="J93" i="10"/>
  <c r="I93" i="10"/>
  <c r="H93" i="10"/>
  <c r="G93" i="10"/>
  <c r="O92" i="10"/>
  <c r="N92" i="10"/>
  <c r="M92" i="10"/>
  <c r="L92" i="10"/>
  <c r="K92" i="10"/>
  <c r="J92" i="10"/>
  <c r="I92" i="10"/>
  <c r="H92" i="10"/>
  <c r="G92" i="10"/>
  <c r="O91" i="10"/>
  <c r="N91" i="10"/>
  <c r="M91" i="10"/>
  <c r="L91" i="10"/>
  <c r="K91" i="10"/>
  <c r="J91" i="10"/>
  <c r="I91" i="10"/>
  <c r="H91" i="10"/>
  <c r="G91" i="10"/>
  <c r="O90" i="10"/>
  <c r="N90" i="10"/>
  <c r="M90" i="10"/>
  <c r="L90" i="10"/>
  <c r="K90" i="10"/>
  <c r="J90" i="10"/>
  <c r="I90" i="10"/>
  <c r="H90" i="10"/>
  <c r="G90" i="10"/>
  <c r="O89" i="10"/>
  <c r="N89" i="10"/>
  <c r="M89" i="10"/>
  <c r="L89" i="10"/>
  <c r="K89" i="10"/>
  <c r="J89" i="10"/>
  <c r="I89" i="10"/>
  <c r="H89" i="10"/>
  <c r="G89" i="10"/>
  <c r="O88" i="10"/>
  <c r="N88" i="10"/>
  <c r="M88" i="10"/>
  <c r="L88" i="10"/>
  <c r="K88" i="10"/>
  <c r="J88" i="10"/>
  <c r="I88" i="10"/>
  <c r="H88" i="10"/>
  <c r="G88" i="10"/>
  <c r="O87" i="10"/>
  <c r="N87" i="10"/>
  <c r="M87" i="10"/>
  <c r="L87" i="10"/>
  <c r="K87" i="10"/>
  <c r="J87" i="10"/>
  <c r="I87" i="10"/>
  <c r="H87" i="10"/>
  <c r="G87" i="10"/>
  <c r="O86" i="10"/>
  <c r="N86" i="10"/>
  <c r="M86" i="10"/>
  <c r="L86" i="10"/>
  <c r="K86" i="10"/>
  <c r="J86" i="10"/>
  <c r="I86" i="10"/>
  <c r="H86" i="10"/>
  <c r="G86" i="10"/>
  <c r="O85" i="10"/>
  <c r="N85" i="10"/>
  <c r="M85" i="10"/>
  <c r="L85" i="10"/>
  <c r="K85" i="10"/>
  <c r="J85" i="10"/>
  <c r="I85" i="10"/>
  <c r="H85" i="10"/>
  <c r="G85" i="10"/>
  <c r="O84" i="10"/>
  <c r="N84" i="10"/>
  <c r="M84" i="10"/>
  <c r="L84" i="10"/>
  <c r="K84" i="10"/>
  <c r="J84" i="10"/>
  <c r="I84" i="10"/>
  <c r="H84" i="10"/>
  <c r="G84" i="10"/>
  <c r="O83" i="10"/>
  <c r="N83" i="10"/>
  <c r="M83" i="10"/>
  <c r="L83" i="10"/>
  <c r="K83" i="10"/>
  <c r="J83" i="10"/>
  <c r="I83" i="10"/>
  <c r="H83" i="10"/>
  <c r="G83" i="10"/>
  <c r="O82" i="10"/>
  <c r="N82" i="10"/>
  <c r="M82" i="10"/>
  <c r="L82" i="10"/>
  <c r="K82" i="10"/>
  <c r="J82" i="10"/>
  <c r="I82" i="10"/>
  <c r="H82" i="10"/>
  <c r="G82" i="10"/>
  <c r="O81" i="10"/>
  <c r="N81" i="10"/>
  <c r="M81" i="10"/>
  <c r="L81" i="10"/>
  <c r="K81" i="10"/>
  <c r="J81" i="10"/>
  <c r="I81" i="10"/>
  <c r="H81" i="10"/>
  <c r="G81" i="10"/>
  <c r="O80" i="10"/>
  <c r="N80" i="10"/>
  <c r="M80" i="10"/>
  <c r="L80" i="10"/>
  <c r="K80" i="10"/>
  <c r="J80" i="10"/>
  <c r="I80" i="10"/>
  <c r="H80" i="10"/>
  <c r="G80" i="10"/>
  <c r="O79" i="10"/>
  <c r="N79" i="10"/>
  <c r="M79" i="10"/>
  <c r="L79" i="10"/>
  <c r="K79" i="10"/>
  <c r="J79" i="10"/>
  <c r="I79" i="10"/>
  <c r="H79" i="10"/>
  <c r="G79" i="10"/>
  <c r="O78" i="10"/>
  <c r="N78" i="10"/>
  <c r="M78" i="10"/>
  <c r="L78" i="10"/>
  <c r="K78" i="10"/>
  <c r="J78" i="10"/>
  <c r="I78" i="10"/>
  <c r="H78" i="10"/>
  <c r="G78" i="10"/>
  <c r="O77" i="10"/>
  <c r="N77" i="10"/>
  <c r="M77" i="10"/>
  <c r="L77" i="10"/>
  <c r="K77" i="10"/>
  <c r="J77" i="10"/>
  <c r="I77" i="10"/>
  <c r="H77" i="10"/>
  <c r="G77" i="10"/>
  <c r="O76" i="10"/>
  <c r="N76" i="10"/>
  <c r="M76" i="10"/>
  <c r="L76" i="10"/>
  <c r="K76" i="10"/>
  <c r="J76" i="10"/>
  <c r="I76" i="10"/>
  <c r="H76" i="10"/>
  <c r="G76" i="10"/>
  <c r="O75" i="10"/>
  <c r="N75" i="10"/>
  <c r="M75" i="10"/>
  <c r="L75" i="10"/>
  <c r="K75" i="10"/>
  <c r="J75" i="10"/>
  <c r="I75" i="10"/>
  <c r="H75" i="10"/>
  <c r="G75" i="10"/>
  <c r="O74" i="10"/>
  <c r="N74" i="10"/>
  <c r="M74" i="10"/>
  <c r="L74" i="10"/>
  <c r="K74" i="10"/>
  <c r="J74" i="10"/>
  <c r="I74" i="10"/>
  <c r="H74" i="10"/>
  <c r="G74" i="10"/>
  <c r="O73" i="10"/>
  <c r="N73" i="10"/>
  <c r="M73" i="10"/>
  <c r="L73" i="10"/>
  <c r="K73" i="10"/>
  <c r="J73" i="10"/>
  <c r="I73" i="10"/>
  <c r="H73" i="10"/>
  <c r="G73" i="10"/>
  <c r="O72" i="10"/>
  <c r="N72" i="10"/>
  <c r="M72" i="10"/>
  <c r="L72" i="10"/>
  <c r="K72" i="10"/>
  <c r="J72" i="10"/>
  <c r="I72" i="10"/>
  <c r="H72" i="10"/>
  <c r="G72" i="10"/>
  <c r="O71" i="10"/>
  <c r="N71" i="10"/>
  <c r="M71" i="10"/>
  <c r="L71" i="10"/>
  <c r="K71" i="10"/>
  <c r="J71" i="10"/>
  <c r="I71" i="10"/>
  <c r="H71" i="10"/>
  <c r="G71" i="10"/>
  <c r="O70" i="10"/>
  <c r="N70" i="10"/>
  <c r="M70" i="10"/>
  <c r="L70" i="10"/>
  <c r="K70" i="10"/>
  <c r="J70" i="10"/>
  <c r="I70" i="10"/>
  <c r="H70" i="10"/>
  <c r="G70" i="10"/>
  <c r="O69" i="10"/>
  <c r="N69" i="10"/>
  <c r="M69" i="10"/>
  <c r="L69" i="10"/>
  <c r="K69" i="10"/>
  <c r="J69" i="10"/>
  <c r="I69" i="10"/>
  <c r="H69" i="10"/>
  <c r="G69" i="10"/>
  <c r="O68" i="10"/>
  <c r="N68" i="10"/>
  <c r="M68" i="10"/>
  <c r="L68" i="10"/>
  <c r="K68" i="10"/>
  <c r="J68" i="10"/>
  <c r="I68" i="10"/>
  <c r="H68" i="10"/>
  <c r="G68" i="10"/>
  <c r="O67" i="10"/>
  <c r="N67" i="10"/>
  <c r="M67" i="10"/>
  <c r="L67" i="10"/>
  <c r="K67" i="10"/>
  <c r="J67" i="10"/>
  <c r="I67" i="10"/>
  <c r="H67" i="10"/>
  <c r="G67" i="10"/>
  <c r="O66" i="10"/>
  <c r="N66" i="10"/>
  <c r="M66" i="10"/>
  <c r="L66" i="10"/>
  <c r="K66" i="10"/>
  <c r="J66" i="10"/>
  <c r="I66" i="10"/>
  <c r="H66" i="10"/>
  <c r="G66" i="10"/>
  <c r="O65" i="10"/>
  <c r="N65" i="10"/>
  <c r="M65" i="10"/>
  <c r="L65" i="10"/>
  <c r="K65" i="10"/>
  <c r="J65" i="10"/>
  <c r="I65" i="10"/>
  <c r="H65" i="10"/>
  <c r="G65" i="10"/>
  <c r="O64" i="10"/>
  <c r="N64" i="10"/>
  <c r="M64" i="10"/>
  <c r="L64" i="10"/>
  <c r="K64" i="10"/>
  <c r="J64" i="10"/>
  <c r="I64" i="10"/>
  <c r="H64" i="10"/>
  <c r="G64" i="10"/>
  <c r="O63" i="10"/>
  <c r="N63" i="10"/>
  <c r="M63" i="10"/>
  <c r="L63" i="10"/>
  <c r="K63" i="10"/>
  <c r="J63" i="10"/>
  <c r="I63" i="10"/>
  <c r="H63" i="10"/>
  <c r="G63" i="10"/>
  <c r="O62" i="10"/>
  <c r="N62" i="10"/>
  <c r="M62" i="10"/>
  <c r="L62" i="10"/>
  <c r="K62" i="10"/>
  <c r="J62" i="10"/>
  <c r="I62" i="10"/>
  <c r="H62" i="10"/>
  <c r="G62" i="10"/>
  <c r="O61" i="10"/>
  <c r="N61" i="10"/>
  <c r="M61" i="10"/>
  <c r="L61" i="10"/>
  <c r="K61" i="10"/>
  <c r="J61" i="10"/>
  <c r="I61" i="10"/>
  <c r="H61" i="10"/>
  <c r="G61" i="10"/>
  <c r="O60" i="10"/>
  <c r="N60" i="10"/>
  <c r="M60" i="10"/>
  <c r="L60" i="10"/>
  <c r="K60" i="10"/>
  <c r="J60" i="10"/>
  <c r="I60" i="10"/>
  <c r="H60" i="10"/>
  <c r="G60" i="10"/>
  <c r="O59" i="10"/>
  <c r="N59" i="10"/>
  <c r="M59" i="10"/>
  <c r="L59" i="10"/>
  <c r="K59" i="10"/>
  <c r="J59" i="10"/>
  <c r="I59" i="10"/>
  <c r="H59" i="10"/>
  <c r="G59" i="10"/>
  <c r="O58" i="10"/>
  <c r="N58" i="10"/>
  <c r="M58" i="10"/>
  <c r="L58" i="10"/>
  <c r="K58" i="10"/>
  <c r="J58" i="10"/>
  <c r="I58" i="10"/>
  <c r="H58" i="10"/>
  <c r="G58" i="10"/>
  <c r="O57" i="10"/>
  <c r="N57" i="10"/>
  <c r="M57" i="10"/>
  <c r="L57" i="10"/>
  <c r="K57" i="10"/>
  <c r="J57" i="10"/>
  <c r="I57" i="10"/>
  <c r="H57" i="10"/>
  <c r="G57" i="10"/>
  <c r="O56" i="10"/>
  <c r="N56" i="10"/>
  <c r="M56" i="10"/>
  <c r="L56" i="10"/>
  <c r="K56" i="10"/>
  <c r="J56" i="10"/>
  <c r="I56" i="10"/>
  <c r="H56" i="10"/>
  <c r="G56" i="10"/>
  <c r="O55" i="10"/>
  <c r="N55" i="10"/>
  <c r="M55" i="10"/>
  <c r="L55" i="10"/>
  <c r="K55" i="10"/>
  <c r="J55" i="10"/>
  <c r="I55" i="10"/>
  <c r="H55" i="10"/>
  <c r="G55" i="10"/>
  <c r="O54" i="10"/>
  <c r="N54" i="10"/>
  <c r="M54" i="10"/>
  <c r="L54" i="10"/>
  <c r="K54" i="10"/>
  <c r="J54" i="10"/>
  <c r="I54" i="10"/>
  <c r="H54" i="10"/>
  <c r="G54" i="10"/>
  <c r="O53" i="10"/>
  <c r="N53" i="10"/>
  <c r="M53" i="10"/>
  <c r="L53" i="10"/>
  <c r="K53" i="10"/>
  <c r="J53" i="10"/>
  <c r="I53" i="10"/>
  <c r="H53" i="10"/>
  <c r="G53" i="10"/>
  <c r="O52" i="10"/>
  <c r="N52" i="10"/>
  <c r="M52" i="10"/>
  <c r="L52" i="10"/>
  <c r="K52" i="10"/>
  <c r="J52" i="10"/>
  <c r="I52" i="10"/>
  <c r="H52" i="10"/>
  <c r="G52" i="10"/>
  <c r="O51" i="10"/>
  <c r="N51" i="10"/>
  <c r="M51" i="10"/>
  <c r="L51" i="10"/>
  <c r="K51" i="10"/>
  <c r="J51" i="10"/>
  <c r="I51" i="10"/>
  <c r="H51" i="10"/>
  <c r="G51" i="10"/>
  <c r="O50" i="10"/>
  <c r="N50" i="10"/>
  <c r="M50" i="10"/>
  <c r="L50" i="10"/>
  <c r="K50" i="10"/>
  <c r="J50" i="10"/>
  <c r="I50" i="10"/>
  <c r="H50" i="10"/>
  <c r="G50" i="10"/>
  <c r="O49" i="10"/>
  <c r="N49" i="10"/>
  <c r="M49" i="10"/>
  <c r="L49" i="10"/>
  <c r="K49" i="10"/>
  <c r="J49" i="10"/>
  <c r="I49" i="10"/>
  <c r="H49" i="10"/>
  <c r="G49" i="10"/>
  <c r="O48" i="10"/>
  <c r="N48" i="10"/>
  <c r="M48" i="10"/>
  <c r="L48" i="10"/>
  <c r="K48" i="10"/>
  <c r="J48" i="10"/>
  <c r="I48" i="10"/>
  <c r="H48" i="10"/>
  <c r="G48" i="10"/>
  <c r="O47" i="10"/>
  <c r="N47" i="10"/>
  <c r="M47" i="10"/>
  <c r="L47" i="10"/>
  <c r="K47" i="10"/>
  <c r="J47" i="10"/>
  <c r="I47" i="10"/>
  <c r="H47" i="10"/>
  <c r="G47" i="10"/>
  <c r="O46" i="10"/>
  <c r="N46" i="10"/>
  <c r="M46" i="10"/>
  <c r="L46" i="10"/>
  <c r="K46" i="10"/>
  <c r="J46" i="10"/>
  <c r="I46" i="10"/>
  <c r="H46" i="10"/>
  <c r="G46" i="10"/>
  <c r="O45" i="10"/>
  <c r="N45" i="10"/>
  <c r="M45" i="10"/>
  <c r="L45" i="10"/>
  <c r="K45" i="10"/>
  <c r="J45" i="10"/>
  <c r="I45" i="10"/>
  <c r="H45" i="10"/>
  <c r="G45" i="10"/>
  <c r="O44" i="10"/>
  <c r="N44" i="10"/>
  <c r="M44" i="10"/>
  <c r="L44" i="10"/>
  <c r="K44" i="10"/>
  <c r="J44" i="10"/>
  <c r="I44" i="10"/>
  <c r="H44" i="10"/>
  <c r="G44" i="10"/>
  <c r="O43" i="10"/>
  <c r="N43" i="10"/>
  <c r="M43" i="10"/>
  <c r="L43" i="10"/>
  <c r="K43" i="10"/>
  <c r="J43" i="10"/>
  <c r="I43" i="10"/>
  <c r="H43" i="10"/>
  <c r="G43" i="10"/>
  <c r="O42" i="10"/>
  <c r="N42" i="10"/>
  <c r="M42" i="10"/>
  <c r="L42" i="10"/>
  <c r="K42" i="10"/>
  <c r="J42" i="10"/>
  <c r="I42" i="10"/>
  <c r="H42" i="10"/>
  <c r="G42" i="10"/>
  <c r="O41" i="10"/>
  <c r="N41" i="10"/>
  <c r="M41" i="10"/>
  <c r="L41" i="10"/>
  <c r="K41" i="10"/>
  <c r="J41" i="10"/>
  <c r="I41" i="10"/>
  <c r="H41" i="10"/>
  <c r="G41" i="10"/>
  <c r="O40" i="10"/>
  <c r="N40" i="10"/>
  <c r="M40" i="10"/>
  <c r="L40" i="10"/>
  <c r="K40" i="10"/>
  <c r="J40" i="10"/>
  <c r="I40" i="10"/>
  <c r="H40" i="10"/>
  <c r="G40" i="10"/>
  <c r="O39" i="10"/>
  <c r="N39" i="10"/>
  <c r="M39" i="10"/>
  <c r="L39" i="10"/>
  <c r="K39" i="10"/>
  <c r="J39" i="10"/>
  <c r="I39" i="10"/>
  <c r="H39" i="10"/>
  <c r="G39" i="10"/>
  <c r="O38" i="10"/>
  <c r="N38" i="10"/>
  <c r="M38" i="10"/>
  <c r="L38" i="10"/>
  <c r="K38" i="10"/>
  <c r="J38" i="10"/>
  <c r="I38" i="10"/>
  <c r="H38" i="10"/>
  <c r="G38" i="10"/>
  <c r="O37" i="10"/>
  <c r="N37" i="10"/>
  <c r="M37" i="10"/>
  <c r="L37" i="10"/>
  <c r="K37" i="10"/>
  <c r="J37" i="10"/>
  <c r="I37" i="10"/>
  <c r="H37" i="10"/>
  <c r="G37" i="10"/>
  <c r="O36" i="10"/>
  <c r="N36" i="10"/>
  <c r="M36" i="10"/>
  <c r="L36" i="10"/>
  <c r="K36" i="10"/>
  <c r="J36" i="10"/>
  <c r="I36" i="10"/>
  <c r="H36" i="10"/>
  <c r="G36" i="10"/>
  <c r="O35" i="10"/>
  <c r="N35" i="10"/>
  <c r="M35" i="10"/>
  <c r="L35" i="10"/>
  <c r="K35" i="10"/>
  <c r="J35" i="10"/>
  <c r="I35" i="10"/>
  <c r="H35" i="10"/>
  <c r="G35" i="10"/>
  <c r="O34" i="10"/>
  <c r="N34" i="10"/>
  <c r="M34" i="10"/>
  <c r="L34" i="10"/>
  <c r="K34" i="10"/>
  <c r="J34" i="10"/>
  <c r="I34" i="10"/>
  <c r="H34" i="10"/>
  <c r="G34" i="10"/>
  <c r="O33" i="10"/>
  <c r="N33" i="10"/>
  <c r="M33" i="10"/>
  <c r="L33" i="10"/>
  <c r="K33" i="10"/>
  <c r="J33" i="10"/>
  <c r="I33" i="10"/>
  <c r="H33" i="10"/>
  <c r="G33" i="10"/>
  <c r="O32" i="10"/>
  <c r="N32" i="10"/>
  <c r="M32" i="10"/>
  <c r="L32" i="10"/>
  <c r="K32" i="10"/>
  <c r="J32" i="10"/>
  <c r="I32" i="10"/>
  <c r="H32" i="10"/>
  <c r="G32" i="10"/>
  <c r="O31" i="10"/>
  <c r="N31" i="10"/>
  <c r="M31" i="10"/>
  <c r="L31" i="10"/>
  <c r="K31" i="10"/>
  <c r="J31" i="10"/>
  <c r="I31" i="10"/>
  <c r="H31" i="10"/>
  <c r="G31" i="10"/>
  <c r="O30" i="10"/>
  <c r="N30" i="10"/>
  <c r="M30" i="10"/>
  <c r="L30" i="10"/>
  <c r="K30" i="10"/>
  <c r="J30" i="10"/>
  <c r="I30" i="10"/>
  <c r="H30" i="10"/>
  <c r="G30" i="10"/>
  <c r="O29" i="10"/>
  <c r="N29" i="10"/>
  <c r="M29" i="10"/>
  <c r="L29" i="10"/>
  <c r="K29" i="10"/>
  <c r="J29" i="10"/>
  <c r="I29" i="10"/>
  <c r="H29" i="10"/>
  <c r="G29" i="10"/>
  <c r="O28" i="10"/>
  <c r="N28" i="10"/>
  <c r="M28" i="10"/>
  <c r="L28" i="10"/>
  <c r="K28" i="10"/>
  <c r="J28" i="10"/>
  <c r="I28" i="10"/>
  <c r="H28" i="10"/>
  <c r="G28" i="10"/>
  <c r="O27" i="10"/>
  <c r="N27" i="10"/>
  <c r="M27" i="10"/>
  <c r="L27" i="10"/>
  <c r="K27" i="10"/>
  <c r="J27" i="10"/>
  <c r="I27" i="10"/>
  <c r="H27" i="10"/>
  <c r="G27" i="10"/>
  <c r="O26" i="10"/>
  <c r="N26" i="10"/>
  <c r="M26" i="10"/>
  <c r="L26" i="10"/>
  <c r="K26" i="10"/>
  <c r="J26" i="10"/>
  <c r="I26" i="10"/>
  <c r="H26" i="10"/>
  <c r="G26" i="10"/>
  <c r="O25" i="10"/>
  <c r="N25" i="10"/>
  <c r="M25" i="10"/>
  <c r="L25" i="10"/>
  <c r="K25" i="10"/>
  <c r="J25" i="10"/>
  <c r="I25" i="10"/>
  <c r="H25" i="10"/>
  <c r="G25" i="10"/>
  <c r="O24" i="10"/>
  <c r="N24" i="10"/>
  <c r="M24" i="10"/>
  <c r="L24" i="10"/>
  <c r="K24" i="10"/>
  <c r="J24" i="10"/>
  <c r="I24" i="10"/>
  <c r="H24" i="10"/>
  <c r="G24" i="10"/>
  <c r="O23" i="10"/>
  <c r="N23" i="10"/>
  <c r="M23" i="10"/>
  <c r="L23" i="10"/>
  <c r="K23" i="10"/>
  <c r="J23" i="10"/>
  <c r="I23" i="10"/>
  <c r="H23" i="10"/>
  <c r="G23" i="10"/>
  <c r="O22" i="10"/>
  <c r="N22" i="10"/>
  <c r="M22" i="10"/>
  <c r="L22" i="10"/>
  <c r="K22" i="10"/>
  <c r="J22" i="10"/>
  <c r="I22" i="10"/>
  <c r="H22" i="10"/>
  <c r="G22" i="10"/>
  <c r="O21" i="10"/>
  <c r="N21" i="10"/>
  <c r="M21" i="10"/>
  <c r="L21" i="10"/>
  <c r="K21" i="10"/>
  <c r="J21" i="10"/>
  <c r="I21" i="10"/>
  <c r="H21" i="10"/>
  <c r="G21" i="10"/>
  <c r="O20" i="10"/>
  <c r="N20" i="10"/>
  <c r="M20" i="10"/>
  <c r="L20" i="10"/>
  <c r="K20" i="10"/>
  <c r="J20" i="10"/>
  <c r="I20" i="10"/>
  <c r="H20" i="10"/>
  <c r="G20" i="10"/>
  <c r="O19" i="10"/>
  <c r="N19" i="10"/>
  <c r="M19" i="10"/>
  <c r="L19" i="10"/>
  <c r="K19" i="10"/>
  <c r="J19" i="10"/>
  <c r="I19" i="10"/>
  <c r="H19" i="10"/>
  <c r="G19" i="10"/>
  <c r="O18" i="10"/>
  <c r="N18" i="10"/>
  <c r="M18" i="10"/>
  <c r="L18" i="10"/>
  <c r="K18" i="10"/>
  <c r="J18" i="10"/>
  <c r="I18" i="10"/>
  <c r="H18" i="10"/>
  <c r="G18" i="10"/>
  <c r="O17" i="10"/>
  <c r="N17" i="10"/>
  <c r="M17" i="10"/>
  <c r="L17" i="10"/>
  <c r="K17" i="10"/>
  <c r="J17" i="10"/>
  <c r="I17" i="10"/>
  <c r="H17" i="10"/>
  <c r="G17" i="10"/>
  <c r="O16" i="10"/>
  <c r="N16" i="10"/>
  <c r="M16" i="10"/>
  <c r="L16" i="10"/>
  <c r="K16" i="10"/>
  <c r="J16" i="10"/>
  <c r="I16" i="10"/>
  <c r="H16" i="10"/>
  <c r="G16" i="10"/>
  <c r="O15" i="10"/>
  <c r="N15" i="10"/>
  <c r="M15" i="10"/>
  <c r="L15" i="10"/>
  <c r="K15" i="10"/>
  <c r="J15" i="10"/>
  <c r="I15" i="10"/>
  <c r="H15" i="10"/>
  <c r="G15" i="10"/>
  <c r="O14" i="10"/>
  <c r="N14" i="10"/>
  <c r="M14" i="10"/>
  <c r="L14" i="10"/>
  <c r="K14" i="10"/>
  <c r="J14" i="10"/>
  <c r="I14" i="10"/>
  <c r="H14" i="10"/>
  <c r="G14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O11" i="10"/>
  <c r="N11" i="10"/>
  <c r="M11" i="10"/>
  <c r="L11" i="10"/>
  <c r="K11" i="10"/>
  <c r="J11" i="10"/>
  <c r="I11" i="10"/>
  <c r="H11" i="10"/>
  <c r="G11" i="10"/>
  <c r="O10" i="10"/>
  <c r="N10" i="10"/>
  <c r="M10" i="10"/>
  <c r="L10" i="10"/>
  <c r="K10" i="10"/>
  <c r="J10" i="10"/>
  <c r="I10" i="10"/>
  <c r="H10" i="10"/>
  <c r="G10" i="10"/>
  <c r="O9" i="10"/>
  <c r="N9" i="10"/>
  <c r="M9" i="10"/>
  <c r="L9" i="10"/>
  <c r="K9" i="10"/>
  <c r="J9" i="10"/>
  <c r="I9" i="10"/>
  <c r="H9" i="10"/>
  <c r="G9" i="10"/>
  <c r="O8" i="10"/>
  <c r="N8" i="10"/>
  <c r="M8" i="10"/>
  <c r="L8" i="10"/>
  <c r="K8" i="10"/>
  <c r="J8" i="10"/>
  <c r="I8" i="10"/>
  <c r="H8" i="10"/>
  <c r="G8" i="10"/>
  <c r="O7" i="10"/>
  <c r="N7" i="10"/>
  <c r="M7" i="10"/>
  <c r="L7" i="10"/>
  <c r="K7" i="10"/>
  <c r="J7" i="10"/>
  <c r="I7" i="10"/>
  <c r="H7" i="10"/>
  <c r="G7" i="10"/>
  <c r="O6" i="10"/>
  <c r="N6" i="10"/>
  <c r="M6" i="10"/>
  <c r="L6" i="10"/>
  <c r="K6" i="10"/>
  <c r="J6" i="10"/>
  <c r="I6" i="10"/>
  <c r="H6" i="10"/>
  <c r="G6" i="10"/>
  <c r="O5" i="10"/>
  <c r="N5" i="10"/>
  <c r="M5" i="10"/>
  <c r="L5" i="10"/>
  <c r="K5" i="10"/>
  <c r="J5" i="10"/>
  <c r="I5" i="10"/>
  <c r="H5" i="10"/>
  <c r="G5" i="10"/>
  <c r="O4" i="10"/>
  <c r="N4" i="10"/>
  <c r="M4" i="10"/>
  <c r="L4" i="10"/>
  <c r="K4" i="10"/>
  <c r="J4" i="10"/>
  <c r="I4" i="10"/>
  <c r="H4" i="10"/>
  <c r="G4" i="10"/>
  <c r="O3" i="10"/>
  <c r="N3" i="10"/>
  <c r="M3" i="10"/>
  <c r="L3" i="10"/>
  <c r="K3" i="10"/>
  <c r="J3" i="10"/>
  <c r="I3" i="10"/>
  <c r="H3" i="10"/>
  <c r="G3" i="10"/>
  <c r="O2" i="10"/>
  <c r="P2" i="10" s="1"/>
  <c r="N2" i="10"/>
  <c r="M2" i="10"/>
  <c r="L2" i="10"/>
  <c r="K2" i="10"/>
  <c r="J2" i="10"/>
  <c r="I2" i="10"/>
  <c r="H2" i="10"/>
  <c r="G2" i="10"/>
  <c r="P10" i="10" l="1"/>
  <c r="P18" i="10"/>
  <c r="P26" i="10"/>
  <c r="P34" i="10"/>
  <c r="P3" i="10"/>
  <c r="P11" i="10"/>
  <c r="P19" i="10"/>
  <c r="P27" i="10"/>
  <c r="P35" i="10"/>
  <c r="P43" i="10"/>
  <c r="P51" i="10"/>
  <c r="P59" i="10"/>
  <c r="P67" i="10"/>
  <c r="P75" i="10"/>
  <c r="P83" i="10"/>
  <c r="P91" i="10"/>
  <c r="P99" i="10"/>
  <c r="P107" i="10"/>
  <c r="P115" i="10"/>
  <c r="P123" i="10"/>
  <c r="P131" i="10"/>
  <c r="P139" i="10"/>
  <c r="P147" i="10"/>
  <c r="P155" i="10"/>
  <c r="P163" i="10"/>
  <c r="P171" i="10"/>
  <c r="P179" i="10"/>
  <c r="P187" i="10"/>
  <c r="P195" i="10"/>
  <c r="P203" i="10"/>
  <c r="P211" i="10"/>
  <c r="P219" i="10"/>
  <c r="P227" i="10"/>
  <c r="P235" i="10"/>
  <c r="P243" i="10"/>
  <c r="P251" i="10"/>
  <c r="P259" i="10"/>
  <c r="P267" i="10"/>
  <c r="P275" i="10"/>
  <c r="P28" i="10"/>
  <c r="P52" i="10"/>
  <c r="P76" i="10"/>
  <c r="P84" i="10"/>
  <c r="P124" i="10"/>
  <c r="P140" i="10"/>
  <c r="P148" i="10"/>
  <c r="P156" i="10"/>
  <c r="P164" i="10"/>
  <c r="P172" i="10"/>
  <c r="P180" i="10"/>
  <c r="P188" i="10"/>
  <c r="P196" i="10"/>
  <c r="P204" i="10"/>
  <c r="P212" i="10"/>
  <c r="P220" i="10"/>
  <c r="P228" i="10"/>
  <c r="P236" i="10"/>
  <c r="P244" i="10"/>
  <c r="P252" i="10"/>
  <c r="P260" i="10"/>
  <c r="P268" i="10"/>
  <c r="P276" i="10"/>
  <c r="P284" i="10"/>
  <c r="P292" i="10"/>
  <c r="P300" i="10"/>
  <c r="P308" i="10"/>
  <c r="P316" i="10"/>
  <c r="P324" i="10"/>
  <c r="P332" i="10"/>
  <c r="P44" i="10"/>
  <c r="P68" i="10"/>
  <c r="P29" i="10"/>
  <c r="P37" i="10"/>
  <c r="P45" i="10"/>
  <c r="P53" i="10"/>
  <c r="P61" i="10"/>
  <c r="P69" i="10"/>
  <c r="P77" i="10"/>
  <c r="P85" i="10"/>
  <c r="P93" i="10"/>
  <c r="P101" i="10"/>
  <c r="P109" i="10"/>
  <c r="P117" i="10"/>
  <c r="P125" i="10"/>
  <c r="P133" i="10"/>
  <c r="P141" i="10"/>
  <c r="P149" i="10"/>
  <c r="P157" i="10"/>
  <c r="P165" i="10"/>
  <c r="P173" i="10"/>
  <c r="P181" i="10"/>
  <c r="P189" i="10"/>
  <c r="P197" i="10"/>
  <c r="P205" i="10"/>
  <c r="P213" i="10"/>
  <c r="P221" i="10"/>
  <c r="P229" i="10"/>
  <c r="P237" i="10"/>
  <c r="P245" i="10"/>
  <c r="P253" i="10"/>
  <c r="P261" i="10"/>
  <c r="P269" i="10"/>
  <c r="P277" i="10"/>
  <c r="P285" i="10"/>
  <c r="P293" i="10"/>
  <c r="P301" i="10"/>
  <c r="P309" i="10"/>
  <c r="P317" i="10"/>
  <c r="P325" i="10"/>
  <c r="P333" i="10"/>
  <c r="P36" i="10"/>
  <c r="P100" i="10"/>
  <c r="P116" i="10"/>
  <c r="P5" i="10"/>
  <c r="P13" i="10"/>
  <c r="P21" i="10"/>
  <c r="P6" i="10"/>
  <c r="P14" i="10"/>
  <c r="P22" i="10"/>
  <c r="P30" i="10"/>
  <c r="P38" i="10"/>
  <c r="P46" i="10"/>
  <c r="P54" i="10"/>
  <c r="P62" i="10"/>
  <c r="P70" i="10"/>
  <c r="P78" i="10"/>
  <c r="P86" i="10"/>
  <c r="P94" i="10"/>
  <c r="P102" i="10"/>
  <c r="P110" i="10"/>
  <c r="P118" i="10"/>
  <c r="P126" i="10"/>
  <c r="P134" i="10"/>
  <c r="P142" i="10"/>
  <c r="P150" i="10"/>
  <c r="P158" i="10"/>
  <c r="P166" i="10"/>
  <c r="P174" i="10"/>
  <c r="P182" i="10"/>
  <c r="P190" i="10"/>
  <c r="P198" i="10"/>
  <c r="P206" i="10"/>
  <c r="P214" i="10"/>
  <c r="P222" i="10"/>
  <c r="P230" i="10"/>
  <c r="P238" i="10"/>
  <c r="P246" i="10"/>
  <c r="P254" i="10"/>
  <c r="P262" i="10"/>
  <c r="P270" i="10"/>
  <c r="P278" i="10"/>
  <c r="P286" i="10"/>
  <c r="P294" i="10"/>
  <c r="P302" i="10"/>
  <c r="P310" i="10"/>
  <c r="P318" i="10"/>
  <c r="P326" i="10"/>
  <c r="P334" i="10"/>
  <c r="P4" i="10"/>
  <c r="P20" i="10"/>
  <c r="P60" i="10"/>
  <c r="P108" i="10"/>
  <c r="P132" i="10"/>
  <c r="P7" i="10"/>
  <c r="P15" i="10"/>
  <c r="P23" i="10"/>
  <c r="P31" i="10"/>
  <c r="P39" i="10"/>
  <c r="P47" i="10"/>
  <c r="P55" i="10"/>
  <c r="P63" i="10"/>
  <c r="P71" i="10"/>
  <c r="P79" i="10"/>
  <c r="P87" i="10"/>
  <c r="P95" i="10"/>
  <c r="P103" i="10"/>
  <c r="P111" i="10"/>
  <c r="P119" i="10"/>
  <c r="P127" i="10"/>
  <c r="P135" i="10"/>
  <c r="P143" i="10"/>
  <c r="P151" i="10"/>
  <c r="P159" i="10"/>
  <c r="P167" i="10"/>
  <c r="P175" i="10"/>
  <c r="P183" i="10"/>
  <c r="P191" i="10"/>
  <c r="P199" i="10"/>
  <c r="P207" i="10"/>
  <c r="P215" i="10"/>
  <c r="P223" i="10"/>
  <c r="P231" i="10"/>
  <c r="P239" i="10"/>
  <c r="P247" i="10"/>
  <c r="P255" i="10"/>
  <c r="P263" i="10"/>
  <c r="P271" i="10"/>
  <c r="P279" i="10"/>
  <c r="P287" i="10"/>
  <c r="P295" i="10"/>
  <c r="P303" i="10"/>
  <c r="P311" i="10"/>
  <c r="P319" i="10"/>
  <c r="P327" i="10"/>
  <c r="P335" i="10"/>
  <c r="P92" i="10"/>
  <c r="P8" i="10"/>
  <c r="P16" i="10"/>
  <c r="P24" i="10"/>
  <c r="P32" i="10"/>
  <c r="P40" i="10"/>
  <c r="P48" i="10"/>
  <c r="P56" i="10"/>
  <c r="P64" i="10"/>
  <c r="P72" i="10"/>
  <c r="P80" i="10"/>
  <c r="P88" i="10"/>
  <c r="P96" i="10"/>
  <c r="P104" i="10"/>
  <c r="P112" i="10"/>
  <c r="P120" i="10"/>
  <c r="P128" i="10"/>
  <c r="P136" i="10"/>
  <c r="P144" i="10"/>
  <c r="P152" i="10"/>
  <c r="P160" i="10"/>
  <c r="P168" i="10"/>
  <c r="P176" i="10"/>
  <c r="P184" i="10"/>
  <c r="P192" i="10"/>
  <c r="P200" i="10"/>
  <c r="P208" i="10"/>
  <c r="P216" i="10"/>
  <c r="P224" i="10"/>
  <c r="P232" i="10"/>
  <c r="P240" i="10"/>
  <c r="P248" i="10"/>
  <c r="P12" i="10"/>
  <c r="P9" i="10"/>
  <c r="P17" i="10"/>
  <c r="P25" i="10"/>
  <c r="P33" i="10"/>
  <c r="P41" i="10"/>
  <c r="P49" i="10"/>
  <c r="P57" i="10"/>
  <c r="P65" i="10"/>
  <c r="P73" i="10"/>
  <c r="P81" i="10"/>
  <c r="P89" i="10"/>
  <c r="P97" i="10"/>
  <c r="P105" i="10"/>
  <c r="P113" i="10"/>
  <c r="P121" i="10"/>
  <c r="P129" i="10"/>
  <c r="P137" i="10"/>
  <c r="P145" i="10"/>
  <c r="P153" i="10"/>
  <c r="P161" i="10"/>
  <c r="P169" i="10"/>
  <c r="P177" i="10"/>
  <c r="P185" i="10"/>
  <c r="P193" i="10"/>
  <c r="P201" i="10"/>
  <c r="P209" i="10"/>
  <c r="P217" i="10"/>
  <c r="P225" i="10"/>
  <c r="P233" i="10"/>
  <c r="P241" i="10"/>
  <c r="P249" i="10"/>
  <c r="P257" i="10"/>
  <c r="P265" i="10"/>
  <c r="P273" i="10"/>
  <c r="P281" i="10"/>
  <c r="P289" i="10"/>
  <c r="P297" i="10"/>
  <c r="P305" i="10"/>
  <c r="P42" i="10"/>
  <c r="P50" i="10"/>
  <c r="P58" i="10"/>
  <c r="P66" i="10"/>
  <c r="P74" i="10"/>
  <c r="P82" i="10"/>
  <c r="P90" i="10"/>
  <c r="P98" i="10"/>
  <c r="P106" i="10"/>
  <c r="P114" i="10"/>
  <c r="P122" i="10"/>
  <c r="P130" i="10"/>
  <c r="P138" i="10"/>
  <c r="P146" i="10"/>
  <c r="P154" i="10"/>
  <c r="P162" i="10"/>
  <c r="P170" i="10"/>
  <c r="P178" i="10"/>
  <c r="P186" i="10"/>
  <c r="P194" i="10"/>
  <c r="P202" i="10"/>
  <c r="P210" i="10"/>
  <c r="P218" i="10"/>
  <c r="P226" i="10"/>
  <c r="P234" i="10"/>
  <c r="P242" i="10"/>
  <c r="P250" i="10"/>
  <c r="P258" i="10"/>
  <c r="P266" i="10"/>
  <c r="P274" i="10"/>
  <c r="P282" i="10"/>
  <c r="P290" i="10"/>
  <c r="P298" i="10"/>
  <c r="P306" i="10"/>
  <c r="P314" i="10"/>
  <c r="P322" i="10"/>
  <c r="P330" i="10"/>
  <c r="P338" i="10"/>
  <c r="P337" i="10"/>
  <c r="P329" i="10"/>
  <c r="P321" i="10"/>
  <c r="P313" i="10"/>
  <c r="P336" i="10"/>
  <c r="P328" i="10"/>
  <c r="P320" i="10"/>
  <c r="P312" i="10"/>
  <c r="P304" i="10"/>
  <c r="P296" i="10"/>
  <c r="P288" i="10"/>
  <c r="P280" i="10"/>
  <c r="P272" i="10"/>
  <c r="P264" i="10"/>
  <c r="P256" i="10"/>
  <c r="P331" i="10"/>
  <c r="P323" i="10"/>
  <c r="P315" i="10"/>
  <c r="P307" i="10"/>
  <c r="P299" i="10"/>
  <c r="P291" i="10"/>
  <c r="P28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9D032-91C6-496E-8782-9E334CDFBF83}" keepAlive="1" name="Query - DF_Clienti" description="Connessione alla query 'DF_Clienti' nella cartella di lavoro." type="5" refreshedVersion="8" background="1" saveData="1">
    <dbPr connection="Provider=Microsoft.Mashup.OleDb.1;Data Source=$Workbook$;Location=DF_Clienti;Extended Properties=&quot;&quot;" command="SELECT * FROM [DF_Clienti]"/>
  </connection>
  <connection id="2" xr16:uid="{09422603-893E-4F5B-9C8F-5E87533A403D}" keepAlive="1" name="Query - DF_Dipendenti" description="Connessione alla query 'DF_Dipendenti' nella cartella di lavoro." type="5" refreshedVersion="8" background="1" saveData="1">
    <dbPr connection="Provider=Microsoft.Mashup.OleDb.1;Data Source=$Workbook$;Location=DF_Dipendenti;Extended Properties=&quot;&quot;" command="SELECT * FROM [DF_Dipendenti]"/>
  </connection>
  <connection id="3" xr16:uid="{4CA4EA08-232F-43C3-B630-9C6A96718B86}" keepAlive="1" name="Query - DF_Prodotti" description="Connessione alla query 'DF_Prodotti' nella cartella di lavoro." type="5" refreshedVersion="8" background="1" saveData="1">
    <dbPr connection="Provider=Microsoft.Mashup.OleDb.1;Data Source=$Workbook$;Location=DF_Prodotti;Extended Properties=&quot;&quot;" command="SELECT * FROM [DF_Prodotti]"/>
  </connection>
  <connection id="4" xr16:uid="{B4E0949F-9CF0-401A-BE80-183F11061E7F}" keepAlive="1" name="Query - DF_Vendite" description="Connessione alla query 'DF_Vendite' nella cartella di lavoro." type="5" refreshedVersion="8" background="1" saveData="1">
    <dbPr connection="Provider=Microsoft.Mashup.OleDb.1;Data Source=$Workbook$;Location=DF_Vendite;Extended Properties=&quot;&quot;" command="SELECT * FROM [DF_Vendite]"/>
  </connection>
  <connection id="5" xr16:uid="{AF60ED08-9921-463D-8743-9BDA4B0F23DC}" keepAlive="1" name="Query - DF_Vendite (2)" description="Connessione alla query 'DF_Vendite (2)' nella cartella di lavoro." type="5" refreshedVersion="8" background="1" saveData="1">
    <dbPr connection="Provider=Microsoft.Mashup.OleDb.1;Data Source=$Workbook$;Location=&quot;DF_Vendite (2)&quot;;Extended Properties=&quot;&quot;" command="SELECT * FROM [DF_Vendite (2)]"/>
  </connection>
  <connection id="6" xr16:uid="{1F65A348-595C-4373-8FDF-C9C838766815}" keepAlive="1" name="Query - Fatturato" description="Connessione alla query 'Fatturato' nella cartella di lavoro." type="5" refreshedVersion="8" background="1" saveData="1">
    <dbPr connection="Provider=Microsoft.Mashup.OleDb.1;Data Source=$Workbook$;Location=Fatturato;Extended Properties=&quot;&quot;" command="SELECT * FROM [Fatturato]"/>
  </connection>
  <connection id="7" xr16:uid="{6875C2E8-0B40-41DF-A6B0-509DF3F912D2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EE1A534C-020B-446C-BD4D-721CA900FA91}" name="WorksheetConnection_Pulizia e Visualizzazione dati (version 2).xlsb!Fatturato" type="102" refreshedVersion="8" minRefreshableVersion="5">
    <extLst>
      <ext xmlns:x15="http://schemas.microsoft.com/office/spreadsheetml/2010/11/main" uri="{DE250136-89BD-433C-8126-D09CA5730AF9}">
        <x15:connection id="Fatturato">
          <x15:rangePr sourceName="_xlcn.WorksheetConnection_PuliziaeVisualizzazionedativersion2.xlsbFatturato1"/>
        </x15:connection>
      </ext>
    </extLst>
  </connection>
  <connection id="9" xr16:uid="{07F34232-0375-4FD7-8D9A-B52C5F9BF2ED}" name="WorksheetConnection_Pulizia e Visualizzazione dati (version 2).xlsb!Tabella11" type="102" refreshedVersion="8" minRefreshableVersion="5">
    <extLst>
      <ext xmlns:x15="http://schemas.microsoft.com/office/spreadsheetml/2010/11/main" uri="{DE250136-89BD-433C-8126-D09CA5730AF9}">
        <x15:connection id="Tabella11">
          <x15:rangePr sourceName="_xlcn.WorksheetConnection_PuliziaeVisualizzazionedativersion2.xlsbTabella111"/>
        </x15:connection>
      </ext>
    </extLst>
  </connection>
  <connection id="10" xr16:uid="{E292073C-9EF4-448F-91F2-D166432CB6C5}" name="WorksheetConnection_Pulizia e Visualizzazione dati (version 2).xlsb!Tabella12" type="102" refreshedVersion="8" minRefreshableVersion="5">
    <extLst>
      <ext xmlns:x15="http://schemas.microsoft.com/office/spreadsheetml/2010/11/main" uri="{DE250136-89BD-433C-8126-D09CA5730AF9}">
        <x15:connection id="Tabella12">
          <x15:rangePr sourceName="_xlcn.WorksheetConnection_PuliziaeVisualizzazionedativersion2.xlsbTabella121"/>
        </x15:connection>
      </ext>
    </extLst>
  </connection>
  <connection id="11" xr16:uid="{A09359ED-A89E-44BE-9B3B-DC0C49483EF0}" name="WorksheetConnection_Pulizia e Visualizzazione dati (version 2).xlsb!Tabella6" type="102" refreshedVersion="8" minRefreshableVersion="5">
    <extLst>
      <ext xmlns:x15="http://schemas.microsoft.com/office/spreadsheetml/2010/11/main" uri="{DE250136-89BD-433C-8126-D09CA5730AF9}">
        <x15:connection id="Tabella6">
          <x15:rangePr sourceName="_xlcn.WorksheetConnection_PuliziaeVisualizzazionedativersion2.xlsbTabella61"/>
        </x15:connection>
      </ext>
    </extLst>
  </connection>
  <connection id="12" xr16:uid="{BAA8D269-458F-4F17-9FC7-310BD70EA43F}" name="WorksheetConnection_Pulizia e Visualizzazione dati (version 2).xlsb!Vendite" type="102" refreshedVersion="8" minRefreshableVersion="5">
    <extLst>
      <ext xmlns:x15="http://schemas.microsoft.com/office/spreadsheetml/2010/11/main" uri="{DE250136-89BD-433C-8126-D09CA5730AF9}">
        <x15:connection id="Vendite">
          <x15:rangePr sourceName="_xlcn.WorksheetConnection_PuliziaeVisualizzazionedativersion2.xlsbVendite1"/>
        </x15:connection>
      </ext>
    </extLst>
  </connection>
</connections>
</file>

<file path=xl/sharedStrings.xml><?xml version="1.0" encoding="utf-8"?>
<sst xmlns="http://schemas.openxmlformats.org/spreadsheetml/2006/main" count="5175" uniqueCount="1065">
  <si>
    <t>Name</t>
  </si>
  <si>
    <t>Surname</t>
  </si>
  <si>
    <t>Birth</t>
  </si>
  <si>
    <t>Birth Country</t>
  </si>
  <si>
    <t>Gender</t>
  </si>
  <si>
    <t>Code</t>
  </si>
  <si>
    <t>Role</t>
  </si>
  <si>
    <t>Experience</t>
  </si>
  <si>
    <t>Salary USD</t>
  </si>
  <si>
    <t>Ruby</t>
  </si>
  <si>
    <t>Brown</t>
  </si>
  <si>
    <t>Female</t>
  </si>
  <si>
    <t>Seller</t>
  </si>
  <si>
    <t>Junior</t>
  </si>
  <si>
    <t>Sophia</t>
  </si>
  <si>
    <t>Garcia</t>
  </si>
  <si>
    <t>SVN</t>
  </si>
  <si>
    <t>Technical Support Technician</t>
  </si>
  <si>
    <t>Hazel</t>
  </si>
  <si>
    <t>Wilson</t>
  </si>
  <si>
    <t>CH</t>
  </si>
  <si>
    <t>Marketing Manager</t>
  </si>
  <si>
    <t>Intermediate</t>
  </si>
  <si>
    <t>Ella</t>
  </si>
  <si>
    <t>Collins</t>
  </si>
  <si>
    <t>PRT</t>
  </si>
  <si>
    <t>Cybersecurity Expert</t>
  </si>
  <si>
    <t>Mitchell</t>
  </si>
  <si>
    <t>VAT</t>
  </si>
  <si>
    <t>Male</t>
  </si>
  <si>
    <t>Financial Analyst</t>
  </si>
  <si>
    <t>Edwards</t>
  </si>
  <si>
    <t>Nelson</t>
  </si>
  <si>
    <t>TUR</t>
  </si>
  <si>
    <t>Benjamin</t>
  </si>
  <si>
    <t>Smith</t>
  </si>
  <si>
    <t>UKR</t>
  </si>
  <si>
    <t>Senior</t>
  </si>
  <si>
    <t>Nora</t>
  </si>
  <si>
    <t>BGR</t>
  </si>
  <si>
    <t>Administrative Assistant</t>
  </si>
  <si>
    <t>Alice</t>
  </si>
  <si>
    <t>Phillips</t>
  </si>
  <si>
    <t>HUN</t>
  </si>
  <si>
    <t>Human Resources Manager</t>
  </si>
  <si>
    <t>Stella</t>
  </si>
  <si>
    <t>Lewis</t>
  </si>
  <si>
    <t>ISL</t>
  </si>
  <si>
    <t>Lead/Manager</t>
  </si>
  <si>
    <t>Layla</t>
  </si>
  <si>
    <t>Roberts</t>
  </si>
  <si>
    <t>BLR</t>
  </si>
  <si>
    <t>Operations Manager</t>
  </si>
  <si>
    <t>Ethan</t>
  </si>
  <si>
    <t>Stewart</t>
  </si>
  <si>
    <t>Research and Development Engineer</t>
  </si>
  <si>
    <t>William</t>
  </si>
  <si>
    <t>Wright</t>
  </si>
  <si>
    <t>SMR</t>
  </si>
  <si>
    <t>Software Developer</t>
  </si>
  <si>
    <t>Isabella</t>
  </si>
  <si>
    <t>Johnson</t>
  </si>
  <si>
    <t>GBR</t>
  </si>
  <si>
    <t>Scarlett</t>
  </si>
  <si>
    <t>Allen</t>
  </si>
  <si>
    <t>HU</t>
  </si>
  <si>
    <t>Zoey</t>
  </si>
  <si>
    <t>NL</t>
  </si>
  <si>
    <t>POL</t>
  </si>
  <si>
    <t>Lyla</t>
  </si>
  <si>
    <t>MC</t>
  </si>
  <si>
    <t>Noah</t>
  </si>
  <si>
    <t>Jackson</t>
  </si>
  <si>
    <t>AL</t>
  </si>
  <si>
    <t>Jones</t>
  </si>
  <si>
    <t>Davis</t>
  </si>
  <si>
    <t>BG</t>
  </si>
  <si>
    <t>UA</t>
  </si>
  <si>
    <t>Lillian</t>
  </si>
  <si>
    <t>FIN</t>
  </si>
  <si>
    <t>BE</t>
  </si>
  <si>
    <t>Avery</t>
  </si>
  <si>
    <t>Turner</t>
  </si>
  <si>
    <t>LUX</t>
  </si>
  <si>
    <t>Sebastian</t>
  </si>
  <si>
    <t>Sofia</t>
  </si>
  <si>
    <t>LTU</t>
  </si>
  <si>
    <t>Green</t>
  </si>
  <si>
    <t>SK</t>
  </si>
  <si>
    <t>Lee</t>
  </si>
  <si>
    <t>Moore</t>
  </si>
  <si>
    <t>Harris</t>
  </si>
  <si>
    <t>FR</t>
  </si>
  <si>
    <t>Alexander</t>
  </si>
  <si>
    <t>AD</t>
  </si>
  <si>
    <t>Liam</t>
  </si>
  <si>
    <t>Williams</t>
  </si>
  <si>
    <t>Ava</t>
  </si>
  <si>
    <t>Baker</t>
  </si>
  <si>
    <t>SWE</t>
  </si>
  <si>
    <t>Zara</t>
  </si>
  <si>
    <t>GR</t>
  </si>
  <si>
    <t>Zoe</t>
  </si>
  <si>
    <t>Rodriguez</t>
  </si>
  <si>
    <t>Violet</t>
  </si>
  <si>
    <t>Hill</t>
  </si>
  <si>
    <t>AND</t>
  </si>
  <si>
    <t>Emily</t>
  </si>
  <si>
    <t>Thompson</t>
  </si>
  <si>
    <t>Martinez</t>
  </si>
  <si>
    <t>Scott</t>
  </si>
  <si>
    <t>CZ</t>
  </si>
  <si>
    <t>Parker</t>
  </si>
  <si>
    <t>RO</t>
  </si>
  <si>
    <t>SI</t>
  </si>
  <si>
    <t>IRL</t>
  </si>
  <si>
    <t>Eli</t>
  </si>
  <si>
    <t>LIE</t>
  </si>
  <si>
    <t>Walker</t>
  </si>
  <si>
    <t>CYP</t>
  </si>
  <si>
    <t>Daniel</t>
  </si>
  <si>
    <t>Perez</t>
  </si>
  <si>
    <t>Taylor</t>
  </si>
  <si>
    <t>LI</t>
  </si>
  <si>
    <t>Madison</t>
  </si>
  <si>
    <t>LT</t>
  </si>
  <si>
    <t>Campbell</t>
  </si>
  <si>
    <t>Anderson</t>
  </si>
  <si>
    <t>Robinson</t>
  </si>
  <si>
    <t>Logan</t>
  </si>
  <si>
    <t>XK</t>
  </si>
  <si>
    <t>SM</t>
  </si>
  <si>
    <t>Carter</t>
  </si>
  <si>
    <t>Adams</t>
  </si>
  <si>
    <t>ROU</t>
  </si>
  <si>
    <t>NO</t>
  </si>
  <si>
    <t>Chloe</t>
  </si>
  <si>
    <t>Hall</t>
  </si>
  <si>
    <t>BEL</t>
  </si>
  <si>
    <t>White</t>
  </si>
  <si>
    <t>AUT</t>
  </si>
  <si>
    <t>Gianna</t>
  </si>
  <si>
    <t>AT</t>
  </si>
  <si>
    <t>Penelope</t>
  </si>
  <si>
    <t>Michael</t>
  </si>
  <si>
    <t>Lila</t>
  </si>
  <si>
    <t>BA</t>
  </si>
  <si>
    <t>Lucas</t>
  </si>
  <si>
    <t>Clark</t>
  </si>
  <si>
    <t>EST</t>
  </si>
  <si>
    <t>Charlotte</t>
  </si>
  <si>
    <t>Lucy</t>
  </si>
  <si>
    <t>CY</t>
  </si>
  <si>
    <t>Miller</t>
  </si>
  <si>
    <t>Martin</t>
  </si>
  <si>
    <t>NLD</t>
  </si>
  <si>
    <t>Elena</t>
  </si>
  <si>
    <t>DNK</t>
  </si>
  <si>
    <t>Luna</t>
  </si>
  <si>
    <t>PL</t>
  </si>
  <si>
    <t>Grace</t>
  </si>
  <si>
    <t>Aiden</t>
  </si>
  <si>
    <t>LV</t>
  </si>
  <si>
    <t>MK</t>
  </si>
  <si>
    <t>Olivia</t>
  </si>
  <si>
    <t>RU</t>
  </si>
  <si>
    <t>MDA</t>
  </si>
  <si>
    <t>Leo</t>
  </si>
  <si>
    <t>BY</t>
  </si>
  <si>
    <t>LVA</t>
  </si>
  <si>
    <t>Young</t>
  </si>
  <si>
    <t>Thomas</t>
  </si>
  <si>
    <t>ES</t>
  </si>
  <si>
    <t>VA</t>
  </si>
  <si>
    <t>MNE</t>
  </si>
  <si>
    <t>Mia</t>
  </si>
  <si>
    <t>Caden</t>
  </si>
  <si>
    <t>ITA</t>
  </si>
  <si>
    <t>EE</t>
  </si>
  <si>
    <t>Chiara</t>
  </si>
  <si>
    <t>HRV</t>
  </si>
  <si>
    <t>King</t>
  </si>
  <si>
    <t>MLT</t>
  </si>
  <si>
    <t>Amelia</t>
  </si>
  <si>
    <t>GEO</t>
  </si>
  <si>
    <t>ESP</t>
  </si>
  <si>
    <t>Elijah</t>
  </si>
  <si>
    <t>DK</t>
  </si>
  <si>
    <t>Hannah</t>
  </si>
  <si>
    <t>FI</t>
  </si>
  <si>
    <t>Mila</t>
  </si>
  <si>
    <t>MT</t>
  </si>
  <si>
    <t>Riley</t>
  </si>
  <si>
    <t>DEU</t>
  </si>
  <si>
    <t>FRA</t>
  </si>
  <si>
    <t>HR</t>
  </si>
  <si>
    <t>Evans</t>
  </si>
  <si>
    <t>Lopez</t>
  </si>
  <si>
    <t>SRB</t>
  </si>
  <si>
    <t>Aaliyah</t>
  </si>
  <si>
    <t>Abigail</t>
  </si>
  <si>
    <t>SE</t>
  </si>
  <si>
    <t>Victoria</t>
  </si>
  <si>
    <t>Lily</t>
  </si>
  <si>
    <t>RS</t>
  </si>
  <si>
    <t>SVK</t>
  </si>
  <si>
    <t>GB</t>
  </si>
  <si>
    <t>PT</t>
  </si>
  <si>
    <t>Harper</t>
  </si>
  <si>
    <t>MCO</t>
  </si>
  <si>
    <t>Aria</t>
  </si>
  <si>
    <t>MKD</t>
  </si>
  <si>
    <t>IS</t>
  </si>
  <si>
    <t>Nova</t>
  </si>
  <si>
    <t>Aurora</t>
  </si>
  <si>
    <t>Hernandez</t>
  </si>
  <si>
    <t>ID Client</t>
  </si>
  <si>
    <t>Company Name</t>
  </si>
  <si>
    <t>Country</t>
  </si>
  <si>
    <t>Dimension</t>
  </si>
  <si>
    <t>Employees Number</t>
  </si>
  <si>
    <t>Field</t>
  </si>
  <si>
    <t>Large</t>
  </si>
  <si>
    <t>TechGuard Innovations</t>
  </si>
  <si>
    <t>Small</t>
  </si>
  <si>
    <t>Insurance</t>
  </si>
  <si>
    <t>Design</t>
  </si>
  <si>
    <t>CL10</t>
  </si>
  <si>
    <t>ID Product</t>
  </si>
  <si>
    <t>Product Name</t>
  </si>
  <si>
    <t>Category</t>
  </si>
  <si>
    <t>Gross Price</t>
  </si>
  <si>
    <t>% Margin</t>
  </si>
  <si>
    <t>Selling Price</t>
  </si>
  <si>
    <t>DataForge Analytics</t>
  </si>
  <si>
    <t>Cloud Computing and Data Security</t>
  </si>
  <si>
    <t>PR40</t>
  </si>
  <si>
    <t>DataForge Nexus</t>
  </si>
  <si>
    <t>CloudGuardian Pro</t>
  </si>
  <si>
    <t>Information Sync and Management</t>
  </si>
  <si>
    <t>SyncHarbor Dynamics</t>
  </si>
  <si>
    <t>Communication Protection</t>
  </si>
  <si>
    <t>Analytics and Statistics</t>
  </si>
  <si>
    <t>InfoShield Horizon</t>
  </si>
  <si>
    <t>Data Security</t>
  </si>
  <si>
    <t>PR56</t>
  </si>
  <si>
    <t>CipherHarbor Guardian</t>
  </si>
  <si>
    <t>PR93</t>
  </si>
  <si>
    <t>PR69</t>
  </si>
  <si>
    <t>DataHarbor Nexus</t>
  </si>
  <si>
    <t>Analytix Pro Plus</t>
  </si>
  <si>
    <t>StatFlow Precision</t>
  </si>
  <si>
    <t>InfoSync Dynamics</t>
  </si>
  <si>
    <t>DataLink Precision</t>
  </si>
  <si>
    <t>SyncGuard Proxima</t>
  </si>
  <si>
    <t>ID Sale</t>
  </si>
  <si>
    <t>Seller Code</t>
  </si>
  <si>
    <t>Quantity Sold</t>
  </si>
  <si>
    <t>Sale Date</t>
  </si>
  <si>
    <t>FT396</t>
  </si>
  <si>
    <t>FT397</t>
  </si>
  <si>
    <t>FT398</t>
  </si>
  <si>
    <t>FT399</t>
  </si>
  <si>
    <t>FT401</t>
  </si>
  <si>
    <t>FT402</t>
  </si>
  <si>
    <t>CL75</t>
  </si>
  <si>
    <t>InfoForge Solutions</t>
  </si>
  <si>
    <t>NOR</t>
  </si>
  <si>
    <t>CL39</t>
  </si>
  <si>
    <t>CloudElite Innovations</t>
  </si>
  <si>
    <t>LU</t>
  </si>
  <si>
    <t>Construction</t>
  </si>
  <si>
    <t>ME</t>
  </si>
  <si>
    <t>CL38</t>
  </si>
  <si>
    <t>CL37</t>
  </si>
  <si>
    <t>CL46</t>
  </si>
  <si>
    <t>CipherLink Corp.</t>
  </si>
  <si>
    <t>Multinational</t>
  </si>
  <si>
    <t>Marketing</t>
  </si>
  <si>
    <t>CL72</t>
  </si>
  <si>
    <t>InnoTech Enterprises</t>
  </si>
  <si>
    <t>Hardware</t>
  </si>
  <si>
    <t>CL12</t>
  </si>
  <si>
    <t>TechLink Dynamics</t>
  </si>
  <si>
    <t>Renewable Energy</t>
  </si>
  <si>
    <t>CL63</t>
  </si>
  <si>
    <t>DataLink Tech</t>
  </si>
  <si>
    <t>THOTUR74G17LU81</t>
  </si>
  <si>
    <t>CZE</t>
  </si>
  <si>
    <t>PHIAND97L27CZE14</t>
  </si>
  <si>
    <t>SCONOA63D28BE74</t>
  </si>
  <si>
    <t>ROBAAL66E10EE81</t>
  </si>
  <si>
    <t>HALNEL50C15MNE36</t>
  </si>
  <si>
    <t>DAVWIL81L08MDA67</t>
  </si>
  <si>
    <t>ALLMIL84E09FRA45</t>
  </si>
  <si>
    <t>BAKGRA63I16EST73</t>
  </si>
  <si>
    <t>HALHAN93F14MLT30</t>
  </si>
  <si>
    <t>MARMIL77J24GR53</t>
  </si>
  <si>
    <t>DAVMIL56A19NOR72</t>
  </si>
  <si>
    <t>GE</t>
  </si>
  <si>
    <t>HERRIL86D26GE16</t>
  </si>
  <si>
    <t>LEWAID90H08LI75</t>
  </si>
  <si>
    <t>DAVAID94H24LT98</t>
  </si>
  <si>
    <t>ROBISA93C05NO27</t>
  </si>
  <si>
    <t>ALLAND55L24AT20</t>
  </si>
  <si>
    <t>WHIJOH51G04RU21</t>
  </si>
  <si>
    <t>GREAID65E27SK98</t>
  </si>
  <si>
    <t>THOISA90G12ISL46</t>
  </si>
  <si>
    <t>SMIELL95K17MT92</t>
  </si>
  <si>
    <t>CAMELI66G31BEL14</t>
  </si>
  <si>
    <t>ANDLUC80L26FIN61</t>
  </si>
  <si>
    <t>PHISOP85G07BLR35</t>
  </si>
  <si>
    <t>DE</t>
  </si>
  <si>
    <t>ALLGRE75B28DE86</t>
  </si>
  <si>
    <t>DAVTAY74D04MNE66</t>
  </si>
  <si>
    <t>SCOHIL91B03AUT16</t>
  </si>
  <si>
    <t>ROBAVE69F13BA39</t>
  </si>
  <si>
    <t>DAVMIC93H21SK92</t>
  </si>
  <si>
    <t>HERVIO55K25SI32</t>
  </si>
  <si>
    <t>ROBCHI57D08NO42</t>
  </si>
  <si>
    <t>Oliver</t>
  </si>
  <si>
    <t>HILOLI95E20VA41</t>
  </si>
  <si>
    <t>THOISA52J07HU79</t>
  </si>
  <si>
    <t>WHILYL94F06FIN25</t>
  </si>
  <si>
    <t>CLAWRI97F07SVK58</t>
  </si>
  <si>
    <t>WRILIA65I13LUX25</t>
  </si>
  <si>
    <t>DAVLAY82H01CH38</t>
  </si>
  <si>
    <t>EVALIL84G14SWE42</t>
  </si>
  <si>
    <t>SCOSTE78F07NL99</t>
  </si>
  <si>
    <t>CLAWIL82B03SVK15</t>
  </si>
  <si>
    <t>TAYELI62H25ESP44</t>
  </si>
  <si>
    <t>PERJON72A12UA61</t>
  </si>
  <si>
    <t>SMIRUB82K30ME75</t>
  </si>
  <si>
    <t>PARTUR97F02LV95</t>
  </si>
  <si>
    <t>PHIWIL93F04RO46</t>
  </si>
  <si>
    <t>WHIELI67B22UA78</t>
  </si>
  <si>
    <t>LEEMAD64G19PL97</t>
  </si>
  <si>
    <t>STENOV58F29BEL77</t>
  </si>
  <si>
    <t>LEEETH65A12GB92</t>
  </si>
  <si>
    <t>STESTE84K17AD97</t>
  </si>
  <si>
    <t>TAYZAR72B08RO64</t>
  </si>
  <si>
    <t>DAVPEN65E16HR63</t>
  </si>
  <si>
    <t>HERELE69F04DK43</t>
  </si>
  <si>
    <t>MARCHL67B22DEU36</t>
  </si>
  <si>
    <t>WALAVE93H15GB71</t>
  </si>
  <si>
    <t>CAMLUC67B12LTU69</t>
  </si>
  <si>
    <t>ROBAID86I15BA49</t>
  </si>
  <si>
    <t>BAKARI62B20BE81</t>
  </si>
  <si>
    <t>THOLIL99L21MNE38</t>
  </si>
  <si>
    <t>YOUARI53C24MDA40</t>
  </si>
  <si>
    <t>WILAID99H20MCO13</t>
  </si>
  <si>
    <t>MOOETH59G02MT22</t>
  </si>
  <si>
    <t>YOUGIA92A28MKD74</t>
  </si>
  <si>
    <t>HERMIL85D11LVA97</t>
  </si>
  <si>
    <t>CARVIO69A03BLR13</t>
  </si>
  <si>
    <t>HARVIC51D02CZE31</t>
  </si>
  <si>
    <t>PERGIA65I24HRV56</t>
  </si>
  <si>
    <t>WHILYL63I02MK80</t>
  </si>
  <si>
    <t>WHIMAD96K18GEO89</t>
  </si>
  <si>
    <t>ALLPHI72F23LU68</t>
  </si>
  <si>
    <t>MARLOP98I07LIE63</t>
  </si>
  <si>
    <t>WHISCO58H27DEU48</t>
  </si>
  <si>
    <t>WILJAC98B28AUT73</t>
  </si>
  <si>
    <t>NELLUN74E05BGR14</t>
  </si>
  <si>
    <t>LEWCHL71D30GE79</t>
  </si>
  <si>
    <t>MOOPAR95H12GR99</t>
  </si>
  <si>
    <t>EVANOV99H22SI63</t>
  </si>
  <si>
    <t>ALLELI65K23HRV85</t>
  </si>
  <si>
    <t>PARSEB87K20HUN56</t>
  </si>
  <si>
    <t>ROBTAY93A05DEU37</t>
  </si>
  <si>
    <t>THOZOE75J02SVN29</t>
  </si>
  <si>
    <t>THOISA63D12MC27</t>
  </si>
  <si>
    <t>TAYSOP59K21GB71</t>
  </si>
  <si>
    <t>HALJAC80D16NL12</t>
  </si>
  <si>
    <t>WALCHL91D10POL91</t>
  </si>
  <si>
    <t>GREAME54G05GBR41</t>
  </si>
  <si>
    <t>LOPMIT95I27LIE52</t>
  </si>
  <si>
    <t>EVAARI91K08UKR82</t>
  </si>
  <si>
    <t>ROBLOP89H17SM44</t>
  </si>
  <si>
    <t>WALAVA67D28MLT49</t>
  </si>
  <si>
    <t>STEMIA50I16SMR57</t>
  </si>
  <si>
    <t>MOOPAR86I07SVK18</t>
  </si>
  <si>
    <t>MARISA89B25LV59</t>
  </si>
  <si>
    <t>TAYHAZ60J19TUR71</t>
  </si>
  <si>
    <t>MARELL66C07SVN27</t>
  </si>
  <si>
    <t>LOPMOO81L31ES74</t>
  </si>
  <si>
    <t>PERBEN63K27DNK53</t>
  </si>
  <si>
    <t>WHIHAR74I14IS99</t>
  </si>
  <si>
    <t>PERLIL64K09ME33</t>
  </si>
  <si>
    <t>GARMIC58J28MC39</t>
  </si>
  <si>
    <t>MITCAD74D09CH50</t>
  </si>
  <si>
    <t>HARARI60K16HUN38</t>
  </si>
  <si>
    <t>JONAVA68B10PT22</t>
  </si>
  <si>
    <t>HILCHI62H06BLR27</t>
  </si>
  <si>
    <t>MOOSCA51L31DNK89</t>
  </si>
  <si>
    <t>Evelyn</t>
  </si>
  <si>
    <t>LEWLIL64I17BEL55</t>
  </si>
  <si>
    <t>PARWRI82C19CZ78</t>
  </si>
  <si>
    <t>WHIJON69D22IRL76</t>
  </si>
  <si>
    <t>HILMOO54I14GB94</t>
  </si>
  <si>
    <t>TAYLUC70G11UA18</t>
  </si>
  <si>
    <t>HERALI93H04AND16</t>
  </si>
  <si>
    <t>MITAME84H16SMR69</t>
  </si>
  <si>
    <t>WALETH79I27ROU57</t>
  </si>
  <si>
    <t>THOSCA57G23CZE71</t>
  </si>
  <si>
    <t>ANDLUN71B26AD81</t>
  </si>
  <si>
    <t>WRIELI59L13MK23</t>
  </si>
  <si>
    <t>MOOLOG74C04MDA91</t>
  </si>
  <si>
    <t>ADAAUR85F01CYP31</t>
  </si>
  <si>
    <t>MITWIL57H21HUN16</t>
  </si>
  <si>
    <t>WALELI98L20BY38</t>
  </si>
  <si>
    <t>TAYWIL50A01BY37</t>
  </si>
  <si>
    <t>MARISA75J03FI81</t>
  </si>
  <si>
    <t>JOHELI53A24MT17</t>
  </si>
  <si>
    <t>JACHIL67B21ITA48</t>
  </si>
  <si>
    <t>ROBAUR67D05HU71</t>
  </si>
  <si>
    <t>HERDAN64C21CZE74</t>
  </si>
  <si>
    <t>EDWCHI62J06LU69</t>
  </si>
  <si>
    <t>KINLIL63K13ITA62</t>
  </si>
  <si>
    <t>WHIJAC58E29AUT24</t>
  </si>
  <si>
    <t>EDWEDW96B06GE23</t>
  </si>
  <si>
    <t>LEWCHL88A22EE31</t>
  </si>
  <si>
    <t>MILOLI66I14BA28</t>
  </si>
  <si>
    <t>HERVIO77I26HU31</t>
  </si>
  <si>
    <t>CAMLUN51L27BLR44</t>
  </si>
  <si>
    <t>NELHIL59I02MT75</t>
  </si>
  <si>
    <t>SCOAVA97A24CZ46</t>
  </si>
  <si>
    <t>HARDAN53K27MC98</t>
  </si>
  <si>
    <t>TAYCHA67A15HU38</t>
  </si>
  <si>
    <t>CLALOG86C24BEL97</t>
  </si>
  <si>
    <t>WRIHAR81H05AUT47</t>
  </si>
  <si>
    <t>LEESTE80F21NLD96</t>
  </si>
  <si>
    <t>PARSEB92E26SWE54</t>
  </si>
  <si>
    <t>EDWBAK50A12BLR48</t>
  </si>
  <si>
    <t>COLDAN81E18DEU65</t>
  </si>
  <si>
    <t>BAKMIL69H01VA81</t>
  </si>
  <si>
    <t>ALLVIO56J30AD66</t>
  </si>
  <si>
    <t>ROBELE73K07XK45</t>
  </si>
  <si>
    <t>BAKNEL70F14AT86</t>
  </si>
  <si>
    <t>WILPAR81A11BY84</t>
  </si>
  <si>
    <t>MARGRA59B13FIN25</t>
  </si>
  <si>
    <t>NELSOF62G07CZ10</t>
  </si>
  <si>
    <t>MILCHA61G30HR12</t>
  </si>
  <si>
    <t>LEWMIC86L08AT76</t>
  </si>
  <si>
    <t>TAYETH69D27NO15</t>
  </si>
  <si>
    <t>ADATHO61D26GR70</t>
  </si>
  <si>
    <t>HARSTE00I08LVA37</t>
  </si>
  <si>
    <t>NELLUC78K06PRT19</t>
  </si>
  <si>
    <t>XKX</t>
  </si>
  <si>
    <t>WHIARI87C30XKX74</t>
  </si>
  <si>
    <t>WILHIL88C11VAT78</t>
  </si>
  <si>
    <t>WRIABI57J07POL99</t>
  </si>
  <si>
    <t>MITROB68B20BG29</t>
  </si>
  <si>
    <t>WRIZAR70J28GB96</t>
  </si>
  <si>
    <t>NELLIL92A23AND74</t>
  </si>
  <si>
    <t>THOTUR86F21SM35</t>
  </si>
  <si>
    <t>EDWCAM92L05NL52</t>
  </si>
  <si>
    <t>MARALI96J21POL93</t>
  </si>
  <si>
    <t>MOOJOH70J01RO53</t>
  </si>
  <si>
    <t>SMIAND92J29GBR82</t>
  </si>
  <si>
    <t>YOUMIA74B14IS49</t>
  </si>
  <si>
    <t>HALALI56B13LTU37</t>
  </si>
  <si>
    <t>YOUCAD58E24ITA71</t>
  </si>
  <si>
    <t>ADAHIL89I10BG22</t>
  </si>
  <si>
    <t>WILZOE59D25NOR32</t>
  </si>
  <si>
    <t>EVANOR51G13PL50</t>
  </si>
  <si>
    <t>STEDAN53K03NLD75</t>
  </si>
  <si>
    <t>WILSCO75K12GEO88</t>
  </si>
  <si>
    <t>MOOLUC51H03BG71</t>
  </si>
  <si>
    <t>ANDAUR72A03MT17</t>
  </si>
  <si>
    <t>MITLYL84H21DE10</t>
  </si>
  <si>
    <t>WALROB66I11LIE39</t>
  </si>
  <si>
    <t>HALHAN69C15FR24</t>
  </si>
  <si>
    <t>THORUB79E22BG27</t>
  </si>
  <si>
    <t>HERMIA92A20AT61</t>
  </si>
  <si>
    <t>YOUELL97F30SVK93</t>
  </si>
  <si>
    <t>HILELE90J24FIN75</t>
  </si>
  <si>
    <t>HILAUR59F16MNE38</t>
  </si>
  <si>
    <t>WILROB81I05AL81</t>
  </si>
  <si>
    <t>RODSOF64H01SVN92</t>
  </si>
  <si>
    <t>JONSTE61F23IS80</t>
  </si>
  <si>
    <t>EVAGIA87B19NL63</t>
  </si>
  <si>
    <t>SCOEVA65J08SM99</t>
  </si>
  <si>
    <t>JONAUR75D28CYP19</t>
  </si>
  <si>
    <t>COLLEO85B08IRL67</t>
  </si>
  <si>
    <t>RODRIL63L07LT77</t>
  </si>
  <si>
    <t>CLAJAC85K12LUX43</t>
  </si>
  <si>
    <t>BROLIL64G05MK69</t>
  </si>
  <si>
    <t>ANDTHO89L22ME41</t>
  </si>
  <si>
    <t>PHIRUB99G18CY93</t>
  </si>
  <si>
    <t>LEWZOE97C30SWE10</t>
  </si>
  <si>
    <t>MILEVA88J22PRT73</t>
  </si>
  <si>
    <t>GAREVE51C30UKR52</t>
  </si>
  <si>
    <t>CAMHIL98B04GB28</t>
  </si>
  <si>
    <t>BAKSEB85H03CY56</t>
  </si>
  <si>
    <t>ROBMAD96E10SMR87</t>
  </si>
  <si>
    <t>LEEELE85J05BGR63</t>
  </si>
  <si>
    <t>MOOOLI55I09ITA16</t>
  </si>
  <si>
    <t>THOSCA79J29LV17</t>
  </si>
  <si>
    <t>SCOELI57G03ME51</t>
  </si>
  <si>
    <t>WILSTE87A25MC11</t>
  </si>
  <si>
    <t>MARISA69F08LTU90</t>
  </si>
  <si>
    <t>MITCHI91C18LVA33</t>
  </si>
  <si>
    <t>CLAEVE54B03LV27</t>
  </si>
  <si>
    <t>LEWRUB58A01MKD52</t>
  </si>
  <si>
    <t>ADAALE66C10BA41</t>
  </si>
  <si>
    <t>THOARI99L08AL96</t>
  </si>
  <si>
    <t>SCOLUN00C30TUR41</t>
  </si>
  <si>
    <t>JOHNOV75J13AD87</t>
  </si>
  <si>
    <t>WALDAV82D20AL35</t>
  </si>
  <si>
    <t>LEEELL86I24LT27</t>
  </si>
  <si>
    <t>THOCHA67B24FI71</t>
  </si>
  <si>
    <t>EDWSCO53J31RO71</t>
  </si>
  <si>
    <t>MITEVE87E30FR61</t>
  </si>
  <si>
    <t>ALLGRA91F17AD26</t>
  </si>
  <si>
    <t>ROBJOH95B13SMR52</t>
  </si>
  <si>
    <t>WALLIL85K13LTU88</t>
  </si>
  <si>
    <t>HERDAN97B06ITA98</t>
  </si>
  <si>
    <t>MAREMI92H15SM13</t>
  </si>
  <si>
    <t>HALSEB73B20FR62</t>
  </si>
  <si>
    <t>TAYCAD67H07XKX44</t>
  </si>
  <si>
    <t>NELEMI63J26BEL86</t>
  </si>
  <si>
    <t>TURRIL98K04ME31</t>
  </si>
  <si>
    <t>CAMHAZ93J20BGR93</t>
  </si>
  <si>
    <t>MARNOR66A31LT37</t>
  </si>
  <si>
    <t>THOJOH80L14NLD12</t>
  </si>
  <si>
    <t>MITLUN71K06NLD28</t>
  </si>
  <si>
    <t>MARPAR85I29LV78</t>
  </si>
  <si>
    <t>ADACHI93A24MC15</t>
  </si>
  <si>
    <t>JONEVA52C17MT61</t>
  </si>
  <si>
    <t>THOHIL86F22LU64</t>
  </si>
  <si>
    <t>LOPAID82A20GB24</t>
  </si>
  <si>
    <t>HERDAV95E04HUN24</t>
  </si>
  <si>
    <t>CAMVIC60H25LIE35</t>
  </si>
  <si>
    <t>MARELE62I20LV23</t>
  </si>
  <si>
    <t>ROBDAV82D29FR15</t>
  </si>
  <si>
    <t>GARGIA85B19LI80</t>
  </si>
  <si>
    <t>James</t>
  </si>
  <si>
    <t>THOJAM75A06RS69</t>
  </si>
  <si>
    <t>WALLAY94A07RS34</t>
  </si>
  <si>
    <t>PR86</t>
  </si>
  <si>
    <t>PR66</t>
  </si>
  <si>
    <t>StatMatrix Fusion</t>
  </si>
  <si>
    <t>PR28</t>
  </si>
  <si>
    <t>PR38</t>
  </si>
  <si>
    <t>Statistica Proxima</t>
  </si>
  <si>
    <t>PR21</t>
  </si>
  <si>
    <t>PR98</t>
  </si>
  <si>
    <t>PR24</t>
  </si>
  <si>
    <t>PR97</t>
  </si>
  <si>
    <t>PR84</t>
  </si>
  <si>
    <t>QuantumHarbor Guardian</t>
  </si>
  <si>
    <t>PR22</t>
  </si>
  <si>
    <t>InfoVault Nexus</t>
  </si>
  <si>
    <t>PR25</t>
  </si>
  <si>
    <t>PR77</t>
  </si>
  <si>
    <t>PR15</t>
  </si>
  <si>
    <t>DataPulse Dynamics</t>
  </si>
  <si>
    <t>PR94</t>
  </si>
  <si>
    <t>QuantumSync Pro</t>
  </si>
  <si>
    <t>PR73</t>
  </si>
  <si>
    <t>PR39</t>
  </si>
  <si>
    <t>PR31</t>
  </si>
  <si>
    <t>Quantum Insight</t>
  </si>
  <si>
    <t>PR6</t>
  </si>
  <si>
    <t>CipherPulse Proxima</t>
  </si>
  <si>
    <t>FT403</t>
  </si>
  <si>
    <t>FT404</t>
  </si>
  <si>
    <t>FT405</t>
  </si>
  <si>
    <t>FT406</t>
  </si>
  <si>
    <t>FT407</t>
  </si>
  <si>
    <t>FT408</t>
  </si>
  <si>
    <t>FT409</t>
  </si>
  <si>
    <t>FT410</t>
  </si>
  <si>
    <t>FT411</t>
  </si>
  <si>
    <t>FT412</t>
  </si>
  <si>
    <t>FT413</t>
  </si>
  <si>
    <t>FT414</t>
  </si>
  <si>
    <t>FT415</t>
  </si>
  <si>
    <t>FT416</t>
  </si>
  <si>
    <t>FT417</t>
  </si>
  <si>
    <t>FT418</t>
  </si>
  <si>
    <t>FT419</t>
  </si>
  <si>
    <t>FT420</t>
  </si>
  <si>
    <t>FT421</t>
  </si>
  <si>
    <t>FT422</t>
  </si>
  <si>
    <t>FT423</t>
  </si>
  <si>
    <t>FT424</t>
  </si>
  <si>
    <t>FT425</t>
  </si>
  <si>
    <t>FT426</t>
  </si>
  <si>
    <t>FT427</t>
  </si>
  <si>
    <t>FT428</t>
  </si>
  <si>
    <t>FT429</t>
  </si>
  <si>
    <t>FT430</t>
  </si>
  <si>
    <t>FT431</t>
  </si>
  <si>
    <t>FT432</t>
  </si>
  <si>
    <t>FT433</t>
  </si>
  <si>
    <t>FT434</t>
  </si>
  <si>
    <t>FT435</t>
  </si>
  <si>
    <t>FT436</t>
  </si>
  <si>
    <t>FT437</t>
  </si>
  <si>
    <t>FT438</t>
  </si>
  <si>
    <t>FT439</t>
  </si>
  <si>
    <t>FT440</t>
  </si>
  <si>
    <t>FT441</t>
  </si>
  <si>
    <t>FT442</t>
  </si>
  <si>
    <t>FT443</t>
  </si>
  <si>
    <t>FT444</t>
  </si>
  <si>
    <t>FT445</t>
  </si>
  <si>
    <t>FT446</t>
  </si>
  <si>
    <t>FT447</t>
  </si>
  <si>
    <t>FT448</t>
  </si>
  <si>
    <t>FT449</t>
  </si>
  <si>
    <t>FT450</t>
  </si>
  <si>
    <t>FT451</t>
  </si>
  <si>
    <t>FT452</t>
  </si>
  <si>
    <t>FT453</t>
  </si>
  <si>
    <t>FT454</t>
  </si>
  <si>
    <t>FT455</t>
  </si>
  <si>
    <t>FT456</t>
  </si>
  <si>
    <t>FT457</t>
  </si>
  <si>
    <t>FT458</t>
  </si>
  <si>
    <t>FT459</t>
  </si>
  <si>
    <t>FT460</t>
  </si>
  <si>
    <t>FT461</t>
  </si>
  <si>
    <t>FT462</t>
  </si>
  <si>
    <t>FT463</t>
  </si>
  <si>
    <t>FT464</t>
  </si>
  <si>
    <t>FT465</t>
  </si>
  <si>
    <t>FT466</t>
  </si>
  <si>
    <t>FT467</t>
  </si>
  <si>
    <t>FT468</t>
  </si>
  <si>
    <t>FT469</t>
  </si>
  <si>
    <t>FT470</t>
  </si>
  <si>
    <t>FT471</t>
  </si>
  <si>
    <t>FT472</t>
  </si>
  <si>
    <t>FT473</t>
  </si>
  <si>
    <t>FT474</t>
  </si>
  <si>
    <t>FT475</t>
  </si>
  <si>
    <t>FT476</t>
  </si>
  <si>
    <t>FT477</t>
  </si>
  <si>
    <t>FT478</t>
  </si>
  <si>
    <t>FT479</t>
  </si>
  <si>
    <t>FT480</t>
  </si>
  <si>
    <t>FT481</t>
  </si>
  <si>
    <t>FT482</t>
  </si>
  <si>
    <t>FT483</t>
  </si>
  <si>
    <t>FT484</t>
  </si>
  <si>
    <t>FT485</t>
  </si>
  <si>
    <t>FT486</t>
  </si>
  <si>
    <t>FT487</t>
  </si>
  <si>
    <t>FT488</t>
  </si>
  <si>
    <t>FT489</t>
  </si>
  <si>
    <t>FT490</t>
  </si>
  <si>
    <t>FT491</t>
  </si>
  <si>
    <t>FT492</t>
  </si>
  <si>
    <t>FT493</t>
  </si>
  <si>
    <t>FT494</t>
  </si>
  <si>
    <t>FT495</t>
  </si>
  <si>
    <t>FT496</t>
  </si>
  <si>
    <t>FT497</t>
  </si>
  <si>
    <t>FT498</t>
  </si>
  <si>
    <t>FT499</t>
  </si>
  <si>
    <t>FT500</t>
  </si>
  <si>
    <t>FT501</t>
  </si>
  <si>
    <t>FT502</t>
  </si>
  <si>
    <t>FT503</t>
  </si>
  <si>
    <t>FT504</t>
  </si>
  <si>
    <t>FT505</t>
  </si>
  <si>
    <t>FT506</t>
  </si>
  <si>
    <t>FT507</t>
  </si>
  <si>
    <t>FT508</t>
  </si>
  <si>
    <t>FT509</t>
  </si>
  <si>
    <t>FT510</t>
  </si>
  <si>
    <t>FT511</t>
  </si>
  <si>
    <t>FT512</t>
  </si>
  <si>
    <t>FT513</t>
  </si>
  <si>
    <t>FT514</t>
  </si>
  <si>
    <t>FT515</t>
  </si>
  <si>
    <t>FT517</t>
  </si>
  <si>
    <t>FT518</t>
  </si>
  <si>
    <t>FT519</t>
  </si>
  <si>
    <t>FT520</t>
  </si>
  <si>
    <t>FT521</t>
  </si>
  <si>
    <t>FT522</t>
  </si>
  <si>
    <t>FT523</t>
  </si>
  <si>
    <t>FT525</t>
  </si>
  <si>
    <t>FT526</t>
  </si>
  <si>
    <t>FT527</t>
  </si>
  <si>
    <t>FT528</t>
  </si>
  <si>
    <t>FT529</t>
  </si>
  <si>
    <t>FT530</t>
  </si>
  <si>
    <t>FT531</t>
  </si>
  <si>
    <t>FT532</t>
  </si>
  <si>
    <t>FT533</t>
  </si>
  <si>
    <t>FT534</t>
  </si>
  <si>
    <t>FT535</t>
  </si>
  <si>
    <t>FT536</t>
  </si>
  <si>
    <t>FT537</t>
  </si>
  <si>
    <t>FT538</t>
  </si>
  <si>
    <t>FT539</t>
  </si>
  <si>
    <t>FT540</t>
  </si>
  <si>
    <t>FT541</t>
  </si>
  <si>
    <t>FT542</t>
  </si>
  <si>
    <t>FT543</t>
  </si>
  <si>
    <t>FT544</t>
  </si>
  <si>
    <t>FT545</t>
  </si>
  <si>
    <t>FT546</t>
  </si>
  <si>
    <t>FT547</t>
  </si>
  <si>
    <t>FT548</t>
  </si>
  <si>
    <t>FT550</t>
  </si>
  <si>
    <t>FT551</t>
  </si>
  <si>
    <t>FT552</t>
  </si>
  <si>
    <t>FT554</t>
  </si>
  <si>
    <t>FT555</t>
  </si>
  <si>
    <t>FT556</t>
  </si>
  <si>
    <t>FT557</t>
  </si>
  <si>
    <t>FT558</t>
  </si>
  <si>
    <t>FT559</t>
  </si>
  <si>
    <t>FT560</t>
  </si>
  <si>
    <t>FT561</t>
  </si>
  <si>
    <t>FT562</t>
  </si>
  <si>
    <t>FT564</t>
  </si>
  <si>
    <t>FT565</t>
  </si>
  <si>
    <t>FT566</t>
  </si>
  <si>
    <t>FT567</t>
  </si>
  <si>
    <t>FT568</t>
  </si>
  <si>
    <t>FT569</t>
  </si>
  <si>
    <t>FT570</t>
  </si>
  <si>
    <t>FT571</t>
  </si>
  <si>
    <t>FT572</t>
  </si>
  <si>
    <t>FT573</t>
  </si>
  <si>
    <t>FT574</t>
  </si>
  <si>
    <t>FT575</t>
  </si>
  <si>
    <t>FT576</t>
  </si>
  <si>
    <t>FT577</t>
  </si>
  <si>
    <t>FT578</t>
  </si>
  <si>
    <t>FT579</t>
  </si>
  <si>
    <t>FT580</t>
  </si>
  <si>
    <t>FT581</t>
  </si>
  <si>
    <t>FT582</t>
  </si>
  <si>
    <t>FT583</t>
  </si>
  <si>
    <t>FT584</t>
  </si>
  <si>
    <t>FT585</t>
  </si>
  <si>
    <t>FT586</t>
  </si>
  <si>
    <t>FT587</t>
  </si>
  <si>
    <t>FT588</t>
  </si>
  <si>
    <t>FT589</t>
  </si>
  <si>
    <t>FT590</t>
  </si>
  <si>
    <t>FT591</t>
  </si>
  <si>
    <t>FT592</t>
  </si>
  <si>
    <t>FT593</t>
  </si>
  <si>
    <t>FT594</t>
  </si>
  <si>
    <t>FT595</t>
  </si>
  <si>
    <t>FT596</t>
  </si>
  <si>
    <t>FT597</t>
  </si>
  <si>
    <t>FT598</t>
  </si>
  <si>
    <t>FT599</t>
  </si>
  <si>
    <t>FT600</t>
  </si>
  <si>
    <t>FT601</t>
  </si>
  <si>
    <t>FT602</t>
  </si>
  <si>
    <t>FT603</t>
  </si>
  <si>
    <t>FT604</t>
  </si>
  <si>
    <t>FT605</t>
  </si>
  <si>
    <t>FT606</t>
  </si>
  <si>
    <t>FT607</t>
  </si>
  <si>
    <t>FT608</t>
  </si>
  <si>
    <t>FT609</t>
  </si>
  <si>
    <t>FT610</t>
  </si>
  <si>
    <t>FT611</t>
  </si>
  <si>
    <t>FT612</t>
  </si>
  <si>
    <t>FT613</t>
  </si>
  <si>
    <t>FT614</t>
  </si>
  <si>
    <t>FT615</t>
  </si>
  <si>
    <t>FT616</t>
  </si>
  <si>
    <t>FT617</t>
  </si>
  <si>
    <t>FT618</t>
  </si>
  <si>
    <t>FT619</t>
  </si>
  <si>
    <t>FT620</t>
  </si>
  <si>
    <t>FT621</t>
  </si>
  <si>
    <t>FT622</t>
  </si>
  <si>
    <t>FT623</t>
  </si>
  <si>
    <t>FT624</t>
  </si>
  <si>
    <t>FT625</t>
  </si>
  <si>
    <t>FT627</t>
  </si>
  <si>
    <t>FT628</t>
  </si>
  <si>
    <t>FT629</t>
  </si>
  <si>
    <t>FT630</t>
  </si>
  <si>
    <t>FT631</t>
  </si>
  <si>
    <t>FT632</t>
  </si>
  <si>
    <t>FT633</t>
  </si>
  <si>
    <t>FT634</t>
  </si>
  <si>
    <t>FT635</t>
  </si>
  <si>
    <t>FT636</t>
  </si>
  <si>
    <t>FT637</t>
  </si>
  <si>
    <t>FT638</t>
  </si>
  <si>
    <t>FT639</t>
  </si>
  <si>
    <t>FT640</t>
  </si>
  <si>
    <t>FT641</t>
  </si>
  <si>
    <t>FT642</t>
  </si>
  <si>
    <t>FT643</t>
  </si>
  <si>
    <t>FT644</t>
  </si>
  <si>
    <t>FT645</t>
  </si>
  <si>
    <t>FT646</t>
  </si>
  <si>
    <t>FT647</t>
  </si>
  <si>
    <t>FT648</t>
  </si>
  <si>
    <t>FT649</t>
  </si>
  <si>
    <t>FT650</t>
  </si>
  <si>
    <t>FT651</t>
  </si>
  <si>
    <t>FT652</t>
  </si>
  <si>
    <t>FT653</t>
  </si>
  <si>
    <t>FT654</t>
  </si>
  <si>
    <t>FT655</t>
  </si>
  <si>
    <t>FT656</t>
  </si>
  <si>
    <t>FT657</t>
  </si>
  <si>
    <t>FT658</t>
  </si>
  <si>
    <t>FT659</t>
  </si>
  <si>
    <t>FT660</t>
  </si>
  <si>
    <t>FT661</t>
  </si>
  <si>
    <t>FT662</t>
  </si>
  <si>
    <t>FT663</t>
  </si>
  <si>
    <t>FT664</t>
  </si>
  <si>
    <t>FT665</t>
  </si>
  <si>
    <t>FT666</t>
  </si>
  <si>
    <t>FT667</t>
  </si>
  <si>
    <t>FT668</t>
  </si>
  <si>
    <t>FT669</t>
  </si>
  <si>
    <t>FT670</t>
  </si>
  <si>
    <t>FT671</t>
  </si>
  <si>
    <t>FT672</t>
  </si>
  <si>
    <t>FT673</t>
  </si>
  <si>
    <t>FT674</t>
  </si>
  <si>
    <t>FT675</t>
  </si>
  <si>
    <t>FT676</t>
  </si>
  <si>
    <t>FT677</t>
  </si>
  <si>
    <t>FT678</t>
  </si>
  <si>
    <t>FT679</t>
  </si>
  <si>
    <t>FT680</t>
  </si>
  <si>
    <t>FT681</t>
  </si>
  <si>
    <t>FT682</t>
  </si>
  <si>
    <t>FT683</t>
  </si>
  <si>
    <t>FT684</t>
  </si>
  <si>
    <t>FT685</t>
  </si>
  <si>
    <t>FT686</t>
  </si>
  <si>
    <t>FT687</t>
  </si>
  <si>
    <t>FT688</t>
  </si>
  <si>
    <t>FT689</t>
  </si>
  <si>
    <t>FT690</t>
  </si>
  <si>
    <t>FT691</t>
  </si>
  <si>
    <t>FT692</t>
  </si>
  <si>
    <t>FT693</t>
  </si>
  <si>
    <t>FT694</t>
  </si>
  <si>
    <t>FT695</t>
  </si>
  <si>
    <t>FT696</t>
  </si>
  <si>
    <t>FT697</t>
  </si>
  <si>
    <t>FT698</t>
  </si>
  <si>
    <t>FT699</t>
  </si>
  <si>
    <t>FT700</t>
  </si>
  <si>
    <t>FT701</t>
  </si>
  <si>
    <t>FT702</t>
  </si>
  <si>
    <t>FT703</t>
  </si>
  <si>
    <t>FT704</t>
  </si>
  <si>
    <t>FT705</t>
  </si>
  <si>
    <t>FT706</t>
  </si>
  <si>
    <t>FT707</t>
  </si>
  <si>
    <t>FT708</t>
  </si>
  <si>
    <t>FT709</t>
  </si>
  <si>
    <t>FT710</t>
  </si>
  <si>
    <t>FT711</t>
  </si>
  <si>
    <t>FT712</t>
  </si>
  <si>
    <t>FT713</t>
  </si>
  <si>
    <t>FT714</t>
  </si>
  <si>
    <t>FT715</t>
  </si>
  <si>
    <t>FT716</t>
  </si>
  <si>
    <t>FT717</t>
  </si>
  <si>
    <t>FT718</t>
  </si>
  <si>
    <t>FT719</t>
  </si>
  <si>
    <t>FT720</t>
  </si>
  <si>
    <t>FT721</t>
  </si>
  <si>
    <t>FT722</t>
  </si>
  <si>
    <t>FT723</t>
  </si>
  <si>
    <t>FT724</t>
  </si>
  <si>
    <t>FT725</t>
  </si>
  <si>
    <t>FT726</t>
  </si>
  <si>
    <t>FT727</t>
  </si>
  <si>
    <t>FT728</t>
  </si>
  <si>
    <t>FT729</t>
  </si>
  <si>
    <t>FT730</t>
  </si>
  <si>
    <t>FT732</t>
  </si>
  <si>
    <t>FT733</t>
  </si>
  <si>
    <t>FT734</t>
  </si>
  <si>
    <t>FT735</t>
  </si>
  <si>
    <t>FT736</t>
  </si>
  <si>
    <t>FT737</t>
  </si>
  <si>
    <t>FT738</t>
  </si>
  <si>
    <t>FT739</t>
  </si>
  <si>
    <t>FT740</t>
  </si>
  <si>
    <t>FT741</t>
  </si>
  <si>
    <t>FT742</t>
  </si>
  <si>
    <t>FT743</t>
  </si>
  <si>
    <t>FT745</t>
  </si>
  <si>
    <t>FT746</t>
  </si>
  <si>
    <t>FT747</t>
  </si>
  <si>
    <t>FT748</t>
  </si>
  <si>
    <t>FT749</t>
  </si>
  <si>
    <t>FT750</t>
  </si>
  <si>
    <t>FT751</t>
  </si>
  <si>
    <t>FT752</t>
  </si>
  <si>
    <t>FT753</t>
  </si>
  <si>
    <t>FT754</t>
  </si>
  <si>
    <t>FT755</t>
  </si>
  <si>
    <t>FT756</t>
  </si>
  <si>
    <t>FT757</t>
  </si>
  <si>
    <t>FT758</t>
  </si>
  <si>
    <t>FT759</t>
  </si>
  <si>
    <t>FT760</t>
  </si>
  <si>
    <t>FT761</t>
  </si>
  <si>
    <t>FT762</t>
  </si>
  <si>
    <t>FT763</t>
  </si>
  <si>
    <t>FT764</t>
  </si>
  <si>
    <t>FT765</t>
  </si>
  <si>
    <t>FT766</t>
  </si>
  <si>
    <t>FT767</t>
  </si>
  <si>
    <t>FT768</t>
  </si>
  <si>
    <t>FT769</t>
  </si>
  <si>
    <t>FT770</t>
  </si>
  <si>
    <t>FT771</t>
  </si>
  <si>
    <t>FT773</t>
  </si>
  <si>
    <t>FT774</t>
  </si>
  <si>
    <t>FT775</t>
  </si>
  <si>
    <t>FT776</t>
  </si>
  <si>
    <t>FT777</t>
  </si>
  <si>
    <t>FT778</t>
  </si>
  <si>
    <t>FT779</t>
  </si>
  <si>
    <t>FT780</t>
  </si>
  <si>
    <t>FT781</t>
  </si>
  <si>
    <t>FT782</t>
  </si>
  <si>
    <t>FT783</t>
  </si>
  <si>
    <t>FT784</t>
  </si>
  <si>
    <t>FT785</t>
  </si>
  <si>
    <t>FT786</t>
  </si>
  <si>
    <t>FT787</t>
  </si>
  <si>
    <t>FT788</t>
  </si>
  <si>
    <t>FT789</t>
  </si>
  <si>
    <t>FT790</t>
  </si>
  <si>
    <t>FT791</t>
  </si>
  <si>
    <t>FT792</t>
  </si>
  <si>
    <t>FT794</t>
  </si>
  <si>
    <t>FT795</t>
  </si>
  <si>
    <t>FT796</t>
  </si>
  <si>
    <t>FT797</t>
  </si>
  <si>
    <t>FT798</t>
  </si>
  <si>
    <t>FT799</t>
  </si>
  <si>
    <t>FT800</t>
  </si>
  <si>
    <t>FT801</t>
  </si>
  <si>
    <t>FT802</t>
  </si>
  <si>
    <t>FT803</t>
  </si>
  <si>
    <t>FT804</t>
  </si>
  <si>
    <t>FT805</t>
  </si>
  <si>
    <t>FT806</t>
  </si>
  <si>
    <t>FT807</t>
  </si>
  <si>
    <t>FT808</t>
  </si>
  <si>
    <t>FT809</t>
  </si>
  <si>
    <t>FT810</t>
  </si>
  <si>
    <t>FT811</t>
  </si>
  <si>
    <t>FT812</t>
  </si>
  <si>
    <t>FT813</t>
  </si>
  <si>
    <t>FT814</t>
  </si>
  <si>
    <t>FT815</t>
  </si>
  <si>
    <t>FT816</t>
  </si>
  <si>
    <t>FT817</t>
  </si>
  <si>
    <t>FT818</t>
  </si>
  <si>
    <t>FT819</t>
  </si>
  <si>
    <t>FT820</t>
  </si>
  <si>
    <t>FT821</t>
  </si>
  <si>
    <t>FT822</t>
  </si>
  <si>
    <t>FT823</t>
  </si>
  <si>
    <t>FT825</t>
  </si>
  <si>
    <t>FT826</t>
  </si>
  <si>
    <t>FT827</t>
  </si>
  <si>
    <t>FT828</t>
  </si>
  <si>
    <t>FT829</t>
  </si>
  <si>
    <t>FT830</t>
  </si>
  <si>
    <t>FT831</t>
  </si>
  <si>
    <t>FT832</t>
  </si>
  <si>
    <t>FT833</t>
  </si>
  <si>
    <t>FT834</t>
  </si>
  <si>
    <t>FT835</t>
  </si>
  <si>
    <t>FT836</t>
  </si>
  <si>
    <t>FT837</t>
  </si>
  <si>
    <t>FT838</t>
  </si>
  <si>
    <t>FT839</t>
  </si>
  <si>
    <t>FT840</t>
  </si>
  <si>
    <t>FT841</t>
  </si>
  <si>
    <t>FT843</t>
  </si>
  <si>
    <t>FT844</t>
  </si>
  <si>
    <t>FT845</t>
  </si>
  <si>
    <t>FT846</t>
  </si>
  <si>
    <t>FT847</t>
  </si>
  <si>
    <t>FT848</t>
  </si>
  <si>
    <t>FT849</t>
  </si>
  <si>
    <t>FT850</t>
  </si>
  <si>
    <t>FT851</t>
  </si>
  <si>
    <t>FT852</t>
  </si>
  <si>
    <t>FT853</t>
  </si>
  <si>
    <t>FT854</t>
  </si>
  <si>
    <t>FT855</t>
  </si>
  <si>
    <t>FT856</t>
  </si>
  <si>
    <t>FT857</t>
  </si>
  <si>
    <t>FT858</t>
  </si>
  <si>
    <t>FT859</t>
  </si>
  <si>
    <t>FT860</t>
  </si>
  <si>
    <t>FT861</t>
  </si>
  <si>
    <t>FT862</t>
  </si>
  <si>
    <t>FT863</t>
  </si>
  <si>
    <t>FT864</t>
  </si>
  <si>
    <t>FT865</t>
  </si>
  <si>
    <t>FT866</t>
  </si>
  <si>
    <t>FT867</t>
  </si>
  <si>
    <t>FT868</t>
  </si>
  <si>
    <t>FT869</t>
  </si>
  <si>
    <t>FT870</t>
  </si>
  <si>
    <t>FT871</t>
  </si>
  <si>
    <t>FT872</t>
  </si>
  <si>
    <t>FT873</t>
  </si>
  <si>
    <t>FT874</t>
  </si>
  <si>
    <t>FT875</t>
  </si>
  <si>
    <t>FT876</t>
  </si>
  <si>
    <t>FT877</t>
  </si>
  <si>
    <t>FT878</t>
  </si>
  <si>
    <t>FT879</t>
  </si>
  <si>
    <t>FT880</t>
  </si>
  <si>
    <t>FT881</t>
  </si>
  <si>
    <t>FT882</t>
  </si>
  <si>
    <t>FT883</t>
  </si>
  <si>
    <t>FT884</t>
  </si>
  <si>
    <t>FT885</t>
  </si>
  <si>
    <t>FT886</t>
  </si>
  <si>
    <t>FT887</t>
  </si>
  <si>
    <t>FT888</t>
  </si>
  <si>
    <t>FT889</t>
  </si>
  <si>
    <t>FT890</t>
  </si>
  <si>
    <t>FT891</t>
  </si>
  <si>
    <t>FT892</t>
  </si>
  <si>
    <t>FT893</t>
  </si>
  <si>
    <t>FT894</t>
  </si>
  <si>
    <t>FT895</t>
  </si>
  <si>
    <t>Nome_Cliente</t>
  </si>
  <si>
    <t>Settore_Cliente</t>
  </si>
  <si>
    <t>Nome_Dipendente</t>
  </si>
  <si>
    <t>Genere</t>
  </si>
  <si>
    <t>Età</t>
  </si>
  <si>
    <t>Esperienza</t>
  </si>
  <si>
    <t>Nome_Prodotto</t>
  </si>
  <si>
    <t>Settore</t>
  </si>
  <si>
    <t>Tot_Fattura</t>
  </si>
  <si>
    <t>Risultato</t>
  </si>
  <si>
    <t>Totale complessivo</t>
  </si>
  <si>
    <t>(Tutto)</t>
  </si>
  <si>
    <t>Salario Massimo</t>
  </si>
  <si>
    <t>Salario Minimo</t>
  </si>
  <si>
    <t>Salario Medio</t>
  </si>
  <si>
    <t>Totale Fatturato</t>
  </si>
  <si>
    <t>Nome Venditore</t>
  </si>
  <si>
    <t>Quantità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</si>
</sst>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"/>
    <numFmt numFmtId="165" formatCode="[$$-45C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499984740745262"/>
      <name val="Stencil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</cellXfs>
  <cellStyles count="1">
    <cellStyle name="Normale" xfId="0" builtinId="0"/>
  </cellStyles>
  <dxfs count="53">
    <dxf>
      <font>
        <color theme="9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rgb="FFFFB3B3"/>
        </patternFill>
      </fill>
    </dxf>
    <dxf>
      <numFmt numFmtId="1" formatCode="0"/>
    </dxf>
    <dxf>
      <numFmt numFmtId="1" formatCode="0"/>
    </dxf>
    <dxf>
      <numFmt numFmtId="165" formatCode="[$$-45C]#,##0"/>
    </dxf>
    <dxf>
      <numFmt numFmtId="165" formatCode="[$$-45C]#,##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strike val="0"/>
        <outline val="0"/>
        <shadow val="0"/>
        <u val="none"/>
        <vertAlign val="baseline"/>
        <sz val="11"/>
        <color theme="4" tint="-0.499984740745262"/>
        <name val="Stencil"/>
        <family val="5"/>
        <scheme val="none"/>
      </font>
      <numFmt numFmtId="0" formatCode="General"/>
    </dxf>
    <dxf>
      <numFmt numFmtId="164" formatCode="&quot;€&quot;\ #,##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microsoft.com/office/2007/relationships/slicerCache" Target="slicerCaches/slicerCache1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5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[Pulizia e Visualizzazione dati.xlsx]Rapporto Salari!Tab Stipendi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Rapporto</a:t>
            </a:r>
            <a:r>
              <a:rPr lang="it-IT" sz="2400" baseline="0"/>
              <a:t> sui salari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232367403613475E-2"/>
          <c:y val="8.7303080399328534E-2"/>
          <c:w val="0.83456566106082686"/>
          <c:h val="0.62990675166321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'Rapporto Salari'!$B$22</c:f>
              <c:strCache>
                <c:ptCount val="1"/>
                <c:pt idx="0">
                  <c:v>Salario Massimo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'Rapporto Salari'!$A$23:$A$32</c:f>
              <c:strCache>
                <c:ptCount val="10"/>
                <c:pt idx="0">
                  <c:v>Administrative Assistant</c:v>
                </c:pt>
                <c:pt idx="1">
                  <c:v>Cybersecurity Expert</c:v>
                </c:pt>
                <c:pt idx="2">
                  <c:v>Financial Analyst</c:v>
                </c:pt>
                <c:pt idx="3">
                  <c:v>Human Resources Manager</c:v>
                </c:pt>
                <c:pt idx="4">
                  <c:v>Marketing Manager</c:v>
                </c:pt>
                <c:pt idx="5">
                  <c:v>Operations Manager</c:v>
                </c:pt>
                <c:pt idx="6">
                  <c:v>Research and Development Engineer</c:v>
                </c:pt>
                <c:pt idx="7">
                  <c:v>Seller</c:v>
                </c:pt>
                <c:pt idx="8">
                  <c:v>Software Developer</c:v>
                </c:pt>
                <c:pt idx="9">
                  <c:v>Technical Support Technician</c:v>
                </c:pt>
              </c:strCache>
            </c:strRef>
          </c:cat>
          <c:val>
            <c:numRef>
              <c:f>'Rapporto Salari'!$B$23:$B$32</c:f>
              <c:numCache>
                <c:formatCode>[$$-45C]#,##0</c:formatCode>
                <c:ptCount val="10"/>
                <c:pt idx="0">
                  <c:v>61360</c:v>
                </c:pt>
                <c:pt idx="1">
                  <c:v>101566</c:v>
                </c:pt>
                <c:pt idx="2">
                  <c:v>80172</c:v>
                </c:pt>
                <c:pt idx="3">
                  <c:v>88258</c:v>
                </c:pt>
                <c:pt idx="4">
                  <c:v>97165</c:v>
                </c:pt>
                <c:pt idx="5">
                  <c:v>104619</c:v>
                </c:pt>
                <c:pt idx="6">
                  <c:v>93639</c:v>
                </c:pt>
                <c:pt idx="7">
                  <c:v>74475</c:v>
                </c:pt>
                <c:pt idx="8">
                  <c:v>98895</c:v>
                </c:pt>
                <c:pt idx="9">
                  <c:v>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CED-9B81-20F0F468DA81}"/>
            </c:ext>
          </c:extLst>
        </c:ser>
        <c:ser>
          <c:idx val="1"/>
          <c:order val="1"/>
          <c:tx>
            <c:strRef>
              <c:f>'Rapporto Salari'!$C$22</c:f>
              <c:strCache>
                <c:ptCount val="1"/>
                <c:pt idx="0">
                  <c:v>Salario Minimo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'Rapporto Salari'!$A$23:$A$32</c:f>
              <c:strCache>
                <c:ptCount val="10"/>
                <c:pt idx="0">
                  <c:v>Administrative Assistant</c:v>
                </c:pt>
                <c:pt idx="1">
                  <c:v>Cybersecurity Expert</c:v>
                </c:pt>
                <c:pt idx="2">
                  <c:v>Financial Analyst</c:v>
                </c:pt>
                <c:pt idx="3">
                  <c:v>Human Resources Manager</c:v>
                </c:pt>
                <c:pt idx="4">
                  <c:v>Marketing Manager</c:v>
                </c:pt>
                <c:pt idx="5">
                  <c:v>Operations Manager</c:v>
                </c:pt>
                <c:pt idx="6">
                  <c:v>Research and Development Engineer</c:v>
                </c:pt>
                <c:pt idx="7">
                  <c:v>Seller</c:v>
                </c:pt>
                <c:pt idx="8">
                  <c:v>Software Developer</c:v>
                </c:pt>
                <c:pt idx="9">
                  <c:v>Technical Support Technician</c:v>
                </c:pt>
              </c:strCache>
            </c:strRef>
          </c:cat>
          <c:val>
            <c:numRef>
              <c:f>'Rapporto Salari'!$C$23:$C$32</c:f>
              <c:numCache>
                <c:formatCode>[$$-45C]#,##0</c:formatCode>
                <c:ptCount val="10"/>
                <c:pt idx="0">
                  <c:v>35611</c:v>
                </c:pt>
                <c:pt idx="1">
                  <c:v>62803</c:v>
                </c:pt>
                <c:pt idx="2">
                  <c:v>45173</c:v>
                </c:pt>
                <c:pt idx="3">
                  <c:v>49199</c:v>
                </c:pt>
                <c:pt idx="4">
                  <c:v>53997</c:v>
                </c:pt>
                <c:pt idx="5">
                  <c:v>55546</c:v>
                </c:pt>
                <c:pt idx="6">
                  <c:v>55323</c:v>
                </c:pt>
                <c:pt idx="7">
                  <c:v>40181</c:v>
                </c:pt>
                <c:pt idx="8">
                  <c:v>52839</c:v>
                </c:pt>
                <c:pt idx="9">
                  <c:v>40455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CED-9B81-20F0F468DA81}"/>
            </c:ext>
          </c:extLst>
        </c:ser>
        <c:ser>
          <c:idx val="2"/>
          <c:order val="2"/>
          <c:tx>
            <c:strRef>
              <c:f>'Rapporto Salari'!$D$22</c:f>
              <c:strCache>
                <c:ptCount val="1"/>
                <c:pt idx="0">
                  <c:v>Salario 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'Rapporto Salari'!$A$23:$A$32</c:f>
              <c:strCache>
                <c:ptCount val="10"/>
                <c:pt idx="0">
                  <c:v>Administrative Assistant</c:v>
                </c:pt>
                <c:pt idx="1">
                  <c:v>Cybersecurity Expert</c:v>
                </c:pt>
                <c:pt idx="2">
                  <c:v>Financial Analyst</c:v>
                </c:pt>
                <c:pt idx="3">
                  <c:v>Human Resources Manager</c:v>
                </c:pt>
                <c:pt idx="4">
                  <c:v>Marketing Manager</c:v>
                </c:pt>
                <c:pt idx="5">
                  <c:v>Operations Manager</c:v>
                </c:pt>
                <c:pt idx="6">
                  <c:v>Research and Development Engineer</c:v>
                </c:pt>
                <c:pt idx="7">
                  <c:v>Seller</c:v>
                </c:pt>
                <c:pt idx="8">
                  <c:v>Software Developer</c:v>
                </c:pt>
                <c:pt idx="9">
                  <c:v>Technical Support Technician</c:v>
                </c:pt>
              </c:strCache>
            </c:strRef>
          </c:cat>
          <c:val>
            <c:numRef>
              <c:f>'Rapporto Salari'!$D$23:$D$32</c:f>
              <c:numCache>
                <c:formatCode>[$$-45C]#,##0</c:formatCode>
                <c:ptCount val="10"/>
                <c:pt idx="0">
                  <c:v>46716.458333333336</c:v>
                </c:pt>
                <c:pt idx="1">
                  <c:v>81077.272727272721</c:v>
                </c:pt>
                <c:pt idx="2">
                  <c:v>60858.86363636364</c:v>
                </c:pt>
                <c:pt idx="3">
                  <c:v>67689.444444444438</c:v>
                </c:pt>
                <c:pt idx="4">
                  <c:v>71024.45</c:v>
                </c:pt>
                <c:pt idx="5">
                  <c:v>76524.541666666672</c:v>
                </c:pt>
                <c:pt idx="6">
                  <c:v>73005.76470588235</c:v>
                </c:pt>
                <c:pt idx="7">
                  <c:v>54801.791666666664</c:v>
                </c:pt>
                <c:pt idx="8">
                  <c:v>75610.933333333334</c:v>
                </c:pt>
                <c:pt idx="9">
                  <c:v>55057.8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7-4CED-9B81-20F0F468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558063920"/>
        <c:axId val="558065000"/>
      </c:barChart>
      <c:catAx>
        <c:axId val="55806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Ruolo</a:t>
                </a:r>
              </a:p>
            </c:rich>
          </c:tx>
          <c:layout>
            <c:manualLayout>
              <c:xMode val="edge"/>
              <c:yMode val="edge"/>
              <c:x val="0.46503941793055265"/>
              <c:y val="0.91346513120743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065000"/>
        <c:crosses val="autoZero"/>
        <c:auto val="1"/>
        <c:lblAlgn val="ctr"/>
        <c:lblOffset val="100"/>
        <c:noMultiLvlLbl val="0"/>
      </c:catAx>
      <c:valAx>
        <c:axId val="558065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Salario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$-45C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06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[Pulizia e Visualizzazione dati.xlsx]Rapporto Fatturato!Tabella pivot4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sz="2400"/>
              <a:t>Rapporto Fatturato</a:t>
            </a:r>
            <a:r>
              <a:rPr lang="it-IT" sz="2400" baseline="0"/>
              <a:t> e Quantità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1.1358256707333796E-2"/>
              <c:y val="-1.883165307348385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0077291794111675E-2"/>
                  <c:h val="2.6337177860399755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240570460741771E-3"/>
              <c:y val="5.0847465167113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>
            <c:manualLayout>
              <c:x val="-1.2620285230370886E-2"/>
              <c:y val="-6.96798596734522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4074770122001392E-2"/>
              <c:y val="3.3898310111409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'Rapporto Fatturato'!$B$1</c:f>
              <c:strCache>
                <c:ptCount val="1"/>
                <c:pt idx="0">
                  <c:v>Totale 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C8-4CBB-9C4E-99E1E6403E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C8-4CBB-9C4E-99E1E6403E4B}"/>
              </c:ext>
            </c:extLst>
          </c:dPt>
          <c:dLbls>
            <c:dLbl>
              <c:idx val="3"/>
              <c:layout>
                <c:manualLayout>
                  <c:x val="2.5240570460741771E-3"/>
                  <c:y val="5.0847465167113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8-4CBB-9C4E-99E1E6403E4B}"/>
                </c:ext>
              </c:extLst>
            </c:dLbl>
            <c:dLbl>
              <c:idx val="5"/>
              <c:layout>
                <c:manualLayout>
                  <c:x val="-3.4074770122001392E-2"/>
                  <c:y val="3.3898310111409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C8-4CBB-9C4E-99E1E6403E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'Rapporto Fatturato'!$A$2:$A$9</c:f>
              <c:strCache>
                <c:ptCount val="7"/>
                <c:pt idx="0">
                  <c:v>CipherLink Corp.</c:v>
                </c:pt>
                <c:pt idx="1">
                  <c:v>CloudElite Innovations</c:v>
                </c:pt>
                <c:pt idx="2">
                  <c:v>DataLink Tech</c:v>
                </c:pt>
                <c:pt idx="3">
                  <c:v>InfoForge Solutions</c:v>
                </c:pt>
                <c:pt idx="4">
                  <c:v>InnoTech Enterprises</c:v>
                </c:pt>
                <c:pt idx="5">
                  <c:v>TechGuard Innovations</c:v>
                </c:pt>
                <c:pt idx="6">
                  <c:v>TechLink Dynamics</c:v>
                </c:pt>
              </c:strCache>
            </c:strRef>
          </c:cat>
          <c:val>
            <c:numRef>
              <c:f>'Rapporto Fatturato'!$B$2:$B$9</c:f>
              <c:numCache>
                <c:formatCode>[$$-45C]#,##0</c:formatCode>
                <c:ptCount val="7"/>
                <c:pt idx="0">
                  <c:v>3082343</c:v>
                </c:pt>
                <c:pt idx="1">
                  <c:v>4618867</c:v>
                </c:pt>
                <c:pt idx="2">
                  <c:v>3840839</c:v>
                </c:pt>
                <c:pt idx="3">
                  <c:v>3350536</c:v>
                </c:pt>
                <c:pt idx="4">
                  <c:v>4172370</c:v>
                </c:pt>
                <c:pt idx="5">
                  <c:v>3838516</c:v>
                </c:pt>
                <c:pt idx="6">
                  <c:v>4168352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CBB-9C4E-99E1E6403E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561632504"/>
        <c:axId val="561627464"/>
      </c:barChart>
      <c:lineChart>
        <c:grouping val="standard"/>
        <c:varyColors val="0"/>
        <c:ser>
          <c:idx val="1"/>
          <c:order val="1"/>
          <c:tx>
            <c:strRef>
              <c:f>'Rapporto Fatturato'!$C$1</c:f>
              <c:strCache>
                <c:ptCount val="1"/>
                <c:pt idx="0">
                  <c:v>Quantità Totali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4C8-4CBB-9C4E-99E1E6403E4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24C8-4CBB-9C4E-99E1E6403E4B}"/>
              </c:ext>
            </c:extLst>
          </c:dPt>
          <c:dLbls>
            <c:dLbl>
              <c:idx val="3"/>
              <c:layout>
                <c:manualLayout>
                  <c:x val="1.1358256707333796E-2"/>
                  <c:y val="-1.88316530734838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077291794111675E-2"/>
                      <c:h val="2.63371778603997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4C8-4CBB-9C4E-99E1E6403E4B}"/>
                </c:ext>
              </c:extLst>
            </c:dLbl>
            <c:dLbl>
              <c:idx val="5"/>
              <c:layout>
                <c:manualLayout>
                  <c:x val="-1.2620285230370886E-2"/>
                  <c:y val="-6.9679859673452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C8-4CBB-9C4E-99E1E6403E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'Rapporto Fatturato'!$A$2:$A$9</c:f>
              <c:strCache>
                <c:ptCount val="7"/>
                <c:pt idx="0">
                  <c:v>CipherLink Corp.</c:v>
                </c:pt>
                <c:pt idx="1">
                  <c:v>CloudElite Innovations</c:v>
                </c:pt>
                <c:pt idx="2">
                  <c:v>DataLink Tech</c:v>
                </c:pt>
                <c:pt idx="3">
                  <c:v>InfoForge Solutions</c:v>
                </c:pt>
                <c:pt idx="4">
                  <c:v>InnoTech Enterprises</c:v>
                </c:pt>
                <c:pt idx="5">
                  <c:v>TechGuard Innovations</c:v>
                </c:pt>
                <c:pt idx="6">
                  <c:v>TechLink Dynamics</c:v>
                </c:pt>
              </c:strCache>
            </c:strRef>
          </c:cat>
          <c:val>
            <c:numRef>
              <c:f>'Rapporto Fatturato'!$C$2:$C$9</c:f>
              <c:numCache>
                <c:formatCode>0</c:formatCode>
                <c:ptCount val="7"/>
                <c:pt idx="0">
                  <c:v>10215</c:v>
                </c:pt>
                <c:pt idx="1">
                  <c:v>15875</c:v>
                </c:pt>
                <c:pt idx="2">
                  <c:v>12531</c:v>
                </c:pt>
                <c:pt idx="3">
                  <c:v>10013</c:v>
                </c:pt>
                <c:pt idx="4">
                  <c:v>13601</c:v>
                </c:pt>
                <c:pt idx="5">
                  <c:v>12833</c:v>
                </c:pt>
                <c:pt idx="6">
                  <c:v>13464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8-4CBB-9C4E-99E1E6403E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5392128"/>
        <c:axId val="745396808"/>
      </c:lineChart>
      <c:valAx>
        <c:axId val="561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/>
                  <a:t>Fatturato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5C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632504"/>
        <c:crosses val="autoZero"/>
        <c:crossBetween val="between"/>
      </c:valAx>
      <c:catAx>
        <c:axId val="56163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Nome</a:t>
                </a:r>
                <a:r>
                  <a:rPr lang="it-IT" baseline="0"/>
                  <a:t> Cliente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627464"/>
        <c:crosses val="autoZero"/>
        <c:auto val="1"/>
        <c:lblAlgn val="ctr"/>
        <c:lblOffset val="100"/>
        <c:noMultiLvlLbl val="0"/>
      </c:catAx>
      <c:valAx>
        <c:axId val="745396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5392128"/>
        <c:crosses val="max"/>
        <c:crossBetween val="between"/>
      </c:valAx>
      <c:catAx>
        <c:axId val="7453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39680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38100</xdr:rowOff>
    </xdr:from>
    <xdr:to>
      <xdr:col>13</xdr:col>
      <xdr:colOff>371476</xdr:colOff>
      <xdr:row>7</xdr:row>
      <xdr:rowOff>133350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B0C284F-D3AA-49D1-984A-E6EB254898B4}"/>
            </a:ext>
          </a:extLst>
        </xdr:cNvPr>
        <xdr:cNvSpPr txBox="1"/>
      </xdr:nvSpPr>
      <xdr:spPr>
        <a:xfrm>
          <a:off x="6572250" y="228600"/>
          <a:ext cx="3371851" cy="1238250"/>
        </a:xfrm>
        <a:prstGeom prst="wedgeRoundRectCallout">
          <a:avLst>
            <a:gd name="adj1" fmla="val -78263"/>
            <a:gd name="adj2" fmla="val -42093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Spiegazione.</a:t>
          </a:r>
        </a:p>
        <a:p>
          <a:r>
            <a:rPr lang="it-IT" sz="1100"/>
            <a:t>Dopo</a:t>
          </a:r>
          <a:r>
            <a:rPr lang="it-IT" sz="1100" baseline="0"/>
            <a:t> aver creato un foglio per ogni tabella creata in precedenza, ho effettuato la pulizia dei dati tramite Power Query, ottenendo così delle tabelle facilmente utilizzabili per la manipolazione.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114300</xdr:rowOff>
    </xdr:from>
    <xdr:to>
      <xdr:col>15</xdr:col>
      <xdr:colOff>533400</xdr:colOff>
      <xdr:row>8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5BE724F-0D3A-6B4D-22D6-DEAEB22144AA}"/>
            </a:ext>
          </a:extLst>
        </xdr:cNvPr>
        <xdr:cNvSpPr txBox="1"/>
      </xdr:nvSpPr>
      <xdr:spPr>
        <a:xfrm>
          <a:off x="10629899" y="304800"/>
          <a:ext cx="3371851" cy="1238250"/>
        </a:xfrm>
        <a:prstGeom prst="wedgeRoundRectCallout">
          <a:avLst>
            <a:gd name="adj1" fmla="val -78263"/>
            <a:gd name="adj2" fmla="val -42093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Spiegazione.</a:t>
          </a:r>
        </a:p>
        <a:p>
          <a:r>
            <a:rPr lang="it-IT" sz="1100"/>
            <a:t>Dopo</a:t>
          </a:r>
          <a:r>
            <a:rPr lang="it-IT" sz="1100" baseline="0"/>
            <a:t> aver creato un foglio per ogni tabella creata in precedenza, ho effettuato la pulizia dei dati tramite Power Query, ottenendo così delle tabelle facilmente utilizzabili per la manipolazione.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180975</xdr:rowOff>
    </xdr:from>
    <xdr:to>
      <xdr:col>13</xdr:col>
      <xdr:colOff>266701</xdr:colOff>
      <xdr:row>7</xdr:row>
      <xdr:rowOff>85725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ED6E265-37AE-480A-B07C-ACE314AB8853}"/>
            </a:ext>
          </a:extLst>
        </xdr:cNvPr>
        <xdr:cNvSpPr txBox="1"/>
      </xdr:nvSpPr>
      <xdr:spPr>
        <a:xfrm>
          <a:off x="7477125" y="180975"/>
          <a:ext cx="3371851" cy="1238250"/>
        </a:xfrm>
        <a:prstGeom prst="wedgeRoundRectCallout">
          <a:avLst>
            <a:gd name="adj1" fmla="val -78263"/>
            <a:gd name="adj2" fmla="val -42093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Spiegazione.</a:t>
          </a:r>
        </a:p>
        <a:p>
          <a:r>
            <a:rPr lang="it-IT" sz="1100"/>
            <a:t>Dopo</a:t>
          </a:r>
          <a:r>
            <a:rPr lang="it-IT" sz="1100" baseline="0"/>
            <a:t> aver creato un foglio per ogni tabella creata in precedenza, ho effettuato la pulizia dei dati tramite Power Query, ottenendo così delle tabelle facilmente utilizzabili per la manipolazione.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57150</xdr:rowOff>
    </xdr:from>
    <xdr:to>
      <xdr:col>13</xdr:col>
      <xdr:colOff>381001</xdr:colOff>
      <xdr:row>7</xdr:row>
      <xdr:rowOff>152400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DE2BAC5-FC74-43F3-A5FD-9FDCB28729B9}"/>
            </a:ext>
          </a:extLst>
        </xdr:cNvPr>
        <xdr:cNvSpPr txBox="1"/>
      </xdr:nvSpPr>
      <xdr:spPr>
        <a:xfrm>
          <a:off x="8486775" y="247650"/>
          <a:ext cx="3371851" cy="1238250"/>
        </a:xfrm>
        <a:prstGeom prst="wedgeRoundRectCallout">
          <a:avLst>
            <a:gd name="adj1" fmla="val -78263"/>
            <a:gd name="adj2" fmla="val -42093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Spiegazione.</a:t>
          </a:r>
        </a:p>
        <a:p>
          <a:r>
            <a:rPr lang="it-IT" sz="1100"/>
            <a:t>Dopo</a:t>
          </a:r>
          <a:r>
            <a:rPr lang="it-IT" sz="1100" baseline="0"/>
            <a:t> aver creato un foglio per ogni tabella creata in precedenza, ho effettuato la pulizia dei dati tramite Power Query, ottenendo così delle tabelle facilmente utilizzabili per la manipolazione.</a:t>
          </a:r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1</xdr:row>
      <xdr:rowOff>38099</xdr:rowOff>
    </xdr:from>
    <xdr:to>
      <xdr:col>23</xdr:col>
      <xdr:colOff>600076</xdr:colOff>
      <xdr:row>8</xdr:row>
      <xdr:rowOff>152400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9B4FA29-5CD4-4BBF-81E8-3DFB89A642C1}"/>
            </a:ext>
          </a:extLst>
        </xdr:cNvPr>
        <xdr:cNvSpPr txBox="1"/>
      </xdr:nvSpPr>
      <xdr:spPr>
        <a:xfrm>
          <a:off x="19050000" y="228599"/>
          <a:ext cx="3371851" cy="1447801"/>
        </a:xfrm>
        <a:prstGeom prst="wedgeRoundRectCallout">
          <a:avLst>
            <a:gd name="adj1" fmla="val -78263"/>
            <a:gd name="adj2" fmla="val -42093"/>
            <a:gd name="adj3" fmla="val 16667"/>
          </a:avLst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it-IT" sz="1100"/>
            <a:t>Spiegazione.</a:t>
          </a:r>
        </a:p>
        <a:p>
          <a:r>
            <a:rPr lang="it-IT" sz="1100"/>
            <a:t>Tramite</a:t>
          </a:r>
          <a:r>
            <a:rPr lang="it-IT" sz="1100" baseline="0"/>
            <a:t> l'utilizzo di alcune funzioni, tra cui Cerca.X, ho unito di dati che mi serviranno per le future analisi, in un'unica tabella. Ho effettuato la pulizia dei dati e creato alcune condizioni per una più facile ed immediata leggibilità.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1914525</xdr:colOff>
      <xdr:row>16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impiego">
              <a:extLst>
                <a:ext uri="{FF2B5EF4-FFF2-40B4-BE49-F238E27FC236}">
                  <a16:creationId xmlns:a16="http://schemas.microsoft.com/office/drawing/2014/main" id="{B3AD0455-DF2C-0CDB-6F70-06F8376BC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pie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8100"/>
              <a:ext cx="1819275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2105025</xdr:colOff>
      <xdr:row>8</xdr:row>
      <xdr:rowOff>85725</xdr:rowOff>
    </xdr:from>
    <xdr:to>
      <xdr:col>2</xdr:col>
      <xdr:colOff>476250</xdr:colOff>
      <xdr:row>16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xperience">
              <a:extLst>
                <a:ext uri="{FF2B5EF4-FFF2-40B4-BE49-F238E27FC236}">
                  <a16:creationId xmlns:a16="http://schemas.microsoft.com/office/drawing/2014/main" id="{DF833B99-6829-B5A2-1E6B-C562488EE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e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025" y="1609725"/>
              <a:ext cx="18288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200024</xdr:colOff>
      <xdr:row>11</xdr:row>
      <xdr:rowOff>61911</xdr:rowOff>
    </xdr:from>
    <xdr:to>
      <xdr:col>15</xdr:col>
      <xdr:colOff>1209675</xdr:colOff>
      <xdr:row>45</xdr:row>
      <xdr:rowOff>85724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772FA5-FF08-7568-C10E-585753B8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</xdr:row>
      <xdr:rowOff>0</xdr:rowOff>
    </xdr:from>
    <xdr:to>
      <xdr:col>4</xdr:col>
      <xdr:colOff>3533775</xdr:colOff>
      <xdr:row>8</xdr:row>
      <xdr:rowOff>152400</xdr:rowOff>
    </xdr:to>
    <xdr:sp macro="" textlink="">
      <xdr:nvSpPr>
        <xdr:cNvPr id="4" name="Fumetto: rettangolo con angoli arrotondati 3">
          <a:extLst>
            <a:ext uri="{FF2B5EF4-FFF2-40B4-BE49-F238E27FC236}">
              <a16:creationId xmlns:a16="http://schemas.microsoft.com/office/drawing/2014/main" id="{C8FA4DA3-1013-3D73-5A84-4E8F70AFF893}"/>
            </a:ext>
          </a:extLst>
        </xdr:cNvPr>
        <xdr:cNvSpPr/>
      </xdr:nvSpPr>
      <xdr:spPr>
        <a:xfrm>
          <a:off x="5905500" y="190500"/>
          <a:ext cx="2952750" cy="1485900"/>
        </a:xfrm>
        <a:prstGeom prst="wedgeRoundRectCallout">
          <a:avLst>
            <a:gd name="adj1" fmla="val -72768"/>
            <a:gd name="adj2" fmla="val -1115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Spiegazione.</a:t>
          </a:r>
        </a:p>
        <a:p>
          <a:pPr algn="l"/>
          <a:r>
            <a:rPr lang="it-IT" sz="1100"/>
            <a:t>In questo Report si vanno ad analizzare,</a:t>
          </a:r>
          <a:r>
            <a:rPr lang="it-IT" sz="1100" baseline="0"/>
            <a:t> attraverso l'utilizzo di tabelle e grafici Pivot, gli stipendi dei dipendenti. Si possono utilizzare i filtri messi a disposizione per incorciare i dati dei dipendenti in maniera differente.</a:t>
          </a:r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990600</xdr:colOff>
      <xdr:row>15</xdr:row>
      <xdr:rowOff>0</xdr:rowOff>
    </xdr:from>
    <xdr:to>
      <xdr:col>5</xdr:col>
      <xdr:colOff>1190625</xdr:colOff>
      <xdr:row>28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nere">
              <a:extLst>
                <a:ext uri="{FF2B5EF4-FFF2-40B4-BE49-F238E27FC236}">
                  <a16:creationId xmlns:a16="http://schemas.microsoft.com/office/drawing/2014/main" id="{BD49A449-ABD4-FEFB-6B92-A7A3E3256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857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14</xdr:row>
      <xdr:rowOff>133350</xdr:rowOff>
    </xdr:from>
    <xdr:to>
      <xdr:col>1</xdr:col>
      <xdr:colOff>400050</xdr:colOff>
      <xdr:row>27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Nome Prodotto">
              <a:extLst>
                <a:ext uri="{FF2B5EF4-FFF2-40B4-BE49-F238E27FC236}">
                  <a16:creationId xmlns:a16="http://schemas.microsoft.com/office/drawing/2014/main" id="{CA92928F-DFBA-3D56-ECC8-BB047C491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Prodo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800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419100</xdr:colOff>
      <xdr:row>14</xdr:row>
      <xdr:rowOff>133350</xdr:rowOff>
    </xdr:from>
    <xdr:to>
      <xdr:col>3</xdr:col>
      <xdr:colOff>276225</xdr:colOff>
      <xdr:row>27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ettore">
              <a:extLst>
                <a:ext uri="{FF2B5EF4-FFF2-40B4-BE49-F238E27FC236}">
                  <a16:creationId xmlns:a16="http://schemas.microsoft.com/office/drawing/2014/main" id="{8418086D-887D-3DA8-181B-80091DBE2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2800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52386</xdr:colOff>
      <xdr:row>0</xdr:row>
      <xdr:rowOff>142875</xdr:rowOff>
    </xdr:from>
    <xdr:to>
      <xdr:col>14</xdr:col>
      <xdr:colOff>85725</xdr:colOff>
      <xdr:row>42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4C37E12-6F94-1E22-146F-0297F796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419099</xdr:colOff>
      <xdr:row>22</xdr:row>
      <xdr:rowOff>66675</xdr:rowOff>
    </xdr:from>
    <xdr:to>
      <xdr:col>4</xdr:col>
      <xdr:colOff>904875</xdr:colOff>
      <xdr:row>35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Seller Code">
              <a:extLst>
                <a:ext uri="{FF2B5EF4-FFF2-40B4-BE49-F238E27FC236}">
                  <a16:creationId xmlns:a16="http://schemas.microsoft.com/office/drawing/2014/main" id="{178306B0-2A6F-1636-C276-1B9E5CFAE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ler 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4" y="4257675"/>
              <a:ext cx="182880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400050</xdr:colOff>
      <xdr:row>8</xdr:row>
      <xdr:rowOff>152400</xdr:rowOff>
    </xdr:from>
    <xdr:to>
      <xdr:col>4</xdr:col>
      <xdr:colOff>885825</xdr:colOff>
      <xdr:row>22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Nome Dipendente">
              <a:extLst>
                <a:ext uri="{FF2B5EF4-FFF2-40B4-BE49-F238E27FC236}">
                  <a16:creationId xmlns:a16="http://schemas.microsoft.com/office/drawing/2014/main" id="{32C6DB22-BF67-C1CA-1095-F88882BF6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ipend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1676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1266825</xdr:colOff>
      <xdr:row>0</xdr:row>
      <xdr:rowOff>38100</xdr:rowOff>
    </xdr:from>
    <xdr:to>
      <xdr:col>5</xdr:col>
      <xdr:colOff>1247775</xdr:colOff>
      <xdr:row>6</xdr:row>
      <xdr:rowOff>0</xdr:rowOff>
    </xdr:to>
    <xdr:sp macro="" textlink="">
      <xdr:nvSpPr>
        <xdr:cNvPr id="2" name="Fumetto: rettangolo con angoli arrotondati 1">
          <a:extLst>
            <a:ext uri="{FF2B5EF4-FFF2-40B4-BE49-F238E27FC236}">
              <a16:creationId xmlns:a16="http://schemas.microsoft.com/office/drawing/2014/main" id="{8D1360B8-F8D4-40FD-851B-7627B7096EDC}"/>
            </a:ext>
          </a:extLst>
        </xdr:cNvPr>
        <xdr:cNvSpPr/>
      </xdr:nvSpPr>
      <xdr:spPr>
        <a:xfrm>
          <a:off x="4686300" y="38100"/>
          <a:ext cx="2952750" cy="1104900"/>
        </a:xfrm>
        <a:prstGeom prst="wedgeRoundRectCallout">
          <a:avLst>
            <a:gd name="adj1" fmla="val -72768"/>
            <a:gd name="adj2" fmla="val -1115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Spiegazione.</a:t>
          </a:r>
        </a:p>
        <a:p>
          <a:pPr algn="l"/>
          <a:r>
            <a:rPr lang="it-IT" sz="1100"/>
            <a:t>Questa pagina è dedicata al fatturato</a:t>
          </a:r>
          <a:r>
            <a:rPr lang="it-IT" sz="1100" baseline="0"/>
            <a:t> ed alle quantità di prodotto vendute. Si possono selezionare i dati riguardanti i clienti, i prodotti ed i venditori.</a:t>
          </a:r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Marchese" refreshedDate="45273.696127083334" createdVersion="8" refreshedVersion="8" minRefreshableVersion="3" recordCount="245" xr:uid="{EAE7E672-9002-4893-85D9-D47E75E7877E}">
  <cacheSource type="worksheet">
    <worksheetSource name="DIpendenti"/>
  </cacheSource>
  <cacheFields count="9">
    <cacheField name="Name" numFmtId="0">
      <sharedItems count="90">
        <s v="Turner"/>
        <s v="Anderson"/>
        <s v="Noah"/>
        <s v="Aaliyah"/>
        <s v="Nelson"/>
        <s v="William"/>
        <s v="Mila"/>
        <s v="Grace"/>
        <s v="Hannah"/>
        <s v="Miller"/>
        <s v="Riley"/>
        <s v="Aiden"/>
        <s v="Isabella"/>
        <s v="Johnson"/>
        <s v="Ella"/>
        <s v="Eli"/>
        <s v="Lucy"/>
        <s v="Sophia"/>
        <s v="Green"/>
        <s v="Taylor"/>
        <s v="Hill"/>
        <s v="Avery"/>
        <s v="Michael"/>
        <s v="Violet"/>
        <s v="Chiara"/>
        <s v="Oliver"/>
        <s v="Lyla"/>
        <s v="Wright"/>
        <s v="Liam"/>
        <s v="Layla"/>
        <s v="Lillian"/>
        <s v="Stewart"/>
        <s v="Jones"/>
        <s v="Ruby"/>
        <s v="Elijah"/>
        <s v="Madison"/>
        <s v="Nova"/>
        <s v="Ethan"/>
        <s v="Stella"/>
        <s v="Zara"/>
        <s v="Penelope"/>
        <s v="Elena"/>
        <s v="Chloe"/>
        <s v="Lucas"/>
        <s v="Aria"/>
        <s v="Gianna"/>
        <s v="Victoria"/>
        <s v="Phillips"/>
        <s v="Lopez"/>
        <s v="Scott"/>
        <s v="Jackson"/>
        <s v="Luna"/>
        <s v="Parker"/>
        <s v="Sebastian"/>
        <s v="Zoey"/>
        <s v="Amelia"/>
        <s v="Mitchell"/>
        <s v="Ava"/>
        <s v="Mia"/>
        <s v="Hazel"/>
        <s v="Moore"/>
        <s v="Benjamin"/>
        <s v="Harper"/>
        <s v="Lila"/>
        <s v="Caden"/>
        <s v="Scarlett"/>
        <s v="Alice"/>
        <s v="Logan"/>
        <s v="Aurora"/>
        <s v="Williams"/>
        <s v="Daniel"/>
        <s v="Lily"/>
        <s v="Edwards"/>
        <s v="Charlotte"/>
        <s v="Baker"/>
        <s v="Sofia"/>
        <s v="Thomas"/>
        <s v="Abigail"/>
        <s v="Roberts"/>
        <s v="Campbell"/>
        <s v="Nora"/>
        <s v="Evans"/>
        <s v="Leo"/>
        <s v="Zoe"/>
        <s v="Evelyn"/>
        <s v="Olivia"/>
        <s v="Alexander"/>
        <s v="Davis"/>
        <s v="Emily"/>
        <s v="James"/>
      </sharedItems>
    </cacheField>
    <cacheField name="Surname" numFmtId="0">
      <sharedItems count="50">
        <s v="Thomas"/>
        <s v="Phillips"/>
        <s v="Scott"/>
        <s v="Robinson"/>
        <s v="Hall"/>
        <s v="Davis"/>
        <s v="Allen"/>
        <s v="Baker"/>
        <s v="Martinez"/>
        <s v="Hernandez"/>
        <s v="Lewis"/>
        <s v="Roberts"/>
        <s v="White"/>
        <s v="Green"/>
        <s v="Smith"/>
        <s v="Campbell"/>
        <s v="Anderson"/>
        <s v="Hill"/>
        <s v="Thompson"/>
        <s v="Clark"/>
        <s v="Wright"/>
        <s v="Evans"/>
        <s v="Taylor"/>
        <s v="Perez"/>
        <s v="Parker"/>
        <s v="Lee"/>
        <s v="Stewart"/>
        <s v="Walker"/>
        <s v="Young"/>
        <s v="Wilson"/>
        <s v="Moore"/>
        <s v="Carter"/>
        <s v="Harris"/>
        <s v="Williams"/>
        <s v="Nelson"/>
        <s v="Lopez"/>
        <s v="Martin"/>
        <s v="Garcia"/>
        <s v="Mitchell"/>
        <s v="Jones"/>
        <s v="Adams"/>
        <s v="Johnson"/>
        <s v="Jackson"/>
        <s v="Edwards"/>
        <s v="King"/>
        <s v="Miller"/>
        <s v="Collins"/>
        <s v="Rodriguez"/>
        <s v="Brown"/>
        <s v="Turner"/>
      </sharedItems>
    </cacheField>
    <cacheField name="Birth" numFmtId="14">
      <sharedItems containsSemiMixedTypes="0" containsNonDate="0" containsDate="1" containsString="0" minDate="1950-01-01T00:00:00" maxDate="2000-09-09T00:00:00"/>
    </cacheField>
    <cacheField name="Birth Country" numFmtId="0">
      <sharedItems/>
    </cacheField>
    <cacheField name="Gender" numFmtId="0">
      <sharedItems count="2">
        <s v="Male"/>
        <s v="Female"/>
      </sharedItems>
    </cacheField>
    <cacheField name="Code" numFmtId="0">
      <sharedItems count="245">
        <s v="THOTUR74G17LU81"/>
        <s v="PHIAND97L27CZE14"/>
        <s v="SCONOA63D28BE74"/>
        <s v="ROBAAL66E10EE81"/>
        <s v="HALNEL50C15MNE36"/>
        <s v="DAVWIL81L08MDA67"/>
        <s v="ALLMIL84E09FRA45"/>
        <s v="BAKGRA63I16EST73"/>
        <s v="HALHAN93F14MLT30"/>
        <s v="MARMIL77J24GR53"/>
        <s v="DAVMIL56A19NOR72"/>
        <s v="HERRIL86D26GE16"/>
        <s v="LEWAID90H08LI75"/>
        <s v="DAVAID94H24LT98"/>
        <s v="ROBISA93C05NO27"/>
        <s v="ALLAND55L24AT20"/>
        <s v="WHIJOH51G04RU21"/>
        <s v="GREAID65E27SK98"/>
        <s v="THOISA90G12ISL46"/>
        <s v="SMIELL95K17MT92"/>
        <s v="CAMELI66G31BEL14"/>
        <s v="ANDLUC80L26FIN61"/>
        <s v="PHISOP85G07BLR35"/>
        <s v="ALLGRE75B28DE86"/>
        <s v="DAVTAY74D04MNE66"/>
        <s v="SCOHIL91B03AUT16"/>
        <s v="ROBAVE69F13BA39"/>
        <s v="DAVMIC93H21SK92"/>
        <s v="HERVIO55K25SI32"/>
        <s v="ROBCHI57D08NO42"/>
        <s v="HILOLI95E20VA41"/>
        <s v="THOISA52J07HU79"/>
        <s v="WHILYL94F06FIN25"/>
        <s v="CLAWRI97F07SVK58"/>
        <s v="WRILIA65I13LUX25"/>
        <s v="DAVLAY82H01CH38"/>
        <s v="EVALIL84G14SWE42"/>
        <s v="SCOSTE78F07NL99"/>
        <s v="CLAWIL82B03SVK15"/>
        <s v="TAYELI62H25ESP44"/>
        <s v="PERJON72A12UA61"/>
        <s v="SMIRUB82K30ME75"/>
        <s v="PARTUR97F02LV95"/>
        <s v="PHIWIL93F04RO46"/>
        <s v="WHIELI67B22UA78"/>
        <s v="LEEMAD64G19PL97"/>
        <s v="STENOV58F29BEL77"/>
        <s v="LEEETH65A12GB92"/>
        <s v="STESTE84K17AD97"/>
        <s v="TAYZAR72B08RO64"/>
        <s v="DAVPEN65E16HR63"/>
        <s v="HERELE69F04DK43"/>
        <s v="MARCHL67B22DEU36"/>
        <s v="WALAVE93H15GB71"/>
        <s v="CAMLUC67B12LTU69"/>
        <s v="ROBAID86I15BA49"/>
        <s v="BAKARI62B20BE81"/>
        <s v="THOLIL99L21MNE38"/>
        <s v="YOUARI53C24MDA40"/>
        <s v="WILAID99H20MCO13"/>
        <s v="MOOETH59G02MT22"/>
        <s v="YOUGIA92A28MKD74"/>
        <s v="HERMIL85D11LVA97"/>
        <s v="CARVIO69A03BLR13"/>
        <s v="HARVIC51D02CZE31"/>
        <s v="PERGIA65I24HRV56"/>
        <s v="WHILYL63I02MK80"/>
        <s v="WHIMAD96K18GEO89"/>
        <s v="ALLPHI72F23LU68"/>
        <s v="MARLOP98I07LIE63"/>
        <s v="WHISCO58H27DEU48"/>
        <s v="WILJAC98B28AUT73"/>
        <s v="NELLUN74E05BGR14"/>
        <s v="LEWCHL71D30GE79"/>
        <s v="MOOPAR95H12GR99"/>
        <s v="EVANOV99H22SI63"/>
        <s v="ALLELI65K23HRV85"/>
        <s v="PARSEB87K20HUN56"/>
        <s v="ROBTAY93A05DEU37"/>
        <s v="THOZOE75J02SVN29"/>
        <s v="THOISA63D12MC27"/>
        <s v="TAYSOP59K21GB71"/>
        <s v="HALJAC80D16NL12"/>
        <s v="WALCHL91D10POL91"/>
        <s v="GREAME54G05GBR41"/>
        <s v="LOPMIT95I27LIE52"/>
        <s v="EVAARI91K08UKR82"/>
        <s v="ROBLOP89H17SM44"/>
        <s v="WALAVA67D28MLT49"/>
        <s v="STEMIA50I16SMR57"/>
        <s v="MOOPAR86I07SVK18"/>
        <s v="MARISA89B25LV59"/>
        <s v="TAYHAZ60J19TUR71"/>
        <s v="MARELL66C07SVN27"/>
        <s v="LOPMOO81L31ES74"/>
        <s v="PERBEN63K27DNK53"/>
        <s v="WHIHAR74I14IS99"/>
        <s v="PERLIL64K09ME33"/>
        <s v="GARMIC58J28MC39"/>
        <s v="MITCAD74D09CH50"/>
        <s v="HARARI60K16HUN38"/>
        <s v="JONAVA68B10PT22"/>
        <s v="HILCHI62H06BLR27"/>
        <s v="MOOSCA51L31DNK89"/>
        <s v="LEWLIL64I17BEL55"/>
        <s v="PARWRI82C19CZ78"/>
        <s v="WHIJON69D22IRL76"/>
        <s v="HILMOO54I14GB94"/>
        <s v="TAYLUC70G11UA18"/>
        <s v="HERALI93H04AND16"/>
        <s v="MITAME84H16SMR69"/>
        <s v="WALETH79I27ROU57"/>
        <s v="THOSCA57G23CZE71"/>
        <s v="ANDLUN71B26AD81"/>
        <s v="WRIELI59L13MK23"/>
        <s v="MOOLOG74C04MDA91"/>
        <s v="ADAAUR85F01CYP31"/>
        <s v="MITWIL57H21HUN16"/>
        <s v="WALELI98L20BY38"/>
        <s v="TAYWIL50A01BY37"/>
        <s v="MARISA75J03FI81"/>
        <s v="JOHELI53A24MT17"/>
        <s v="JACHIL67B21ITA48"/>
        <s v="ROBAUR67D05HU71"/>
        <s v="HERDAN64C21CZE74"/>
        <s v="EDWCHI62J06LU69"/>
        <s v="KINLIL63K13ITA62"/>
        <s v="WHIJAC58E29AUT24"/>
        <s v="EDWEDW96B06GE23"/>
        <s v="LEWCHL88A22EE31"/>
        <s v="MILOLI66I14BA28"/>
        <s v="HERVIO77I26HU31"/>
        <s v="CAMLUN51L27BLR44"/>
        <s v="NELHIL59I02MT75"/>
        <s v="SCOAVA97A24CZ46"/>
        <s v="HARDAN53K27MC98"/>
        <s v="TAYCHA67A15HU38"/>
        <s v="CLALOG86C24BEL97"/>
        <s v="WRIHAR81H05AUT47"/>
        <s v="LEESTE80F21NLD96"/>
        <s v="PARSEB92E26SWE54"/>
        <s v="EDWBAK50A12BLR48"/>
        <s v="COLDAN81E18DEU65"/>
        <s v="BAKMIL69H01VA81"/>
        <s v="ALLVIO56J30AD66"/>
        <s v="ROBELE73K07XK45"/>
        <s v="BAKNEL70F14AT86"/>
        <s v="WILPAR81A11BY84"/>
        <s v="MARGRA59B13FIN25"/>
        <s v="NELSOF62G07CZ10"/>
        <s v="MILCHA61G30HR12"/>
        <s v="LEWMIC86L08AT76"/>
        <s v="TAYETH69D27NO15"/>
        <s v="ADATHO61D26GR70"/>
        <s v="HARSTE00I08LVA37"/>
        <s v="WHIARI87C30XKX74"/>
        <s v="WILHIL88C11VAT78"/>
        <s v="WRIABI57J07POL99"/>
        <s v="MITROB68B20BG29"/>
        <s v="WRIZAR70J28GB96"/>
        <s v="NELLIL92A23AND74"/>
        <s v="THOTUR86F21SM35"/>
        <s v="EDWCAM92L05NL52"/>
        <s v="MARALI96J21POL93"/>
        <s v="MOOJOH70J01RO53"/>
        <s v="SMIAND92J29GBR82"/>
        <s v="YOUMIA74B14IS49"/>
        <s v="HALALI56B13LTU37"/>
        <s v="YOUCAD58E24ITA71"/>
        <s v="ADAHIL89I10BG22"/>
        <s v="WILZOE59D25NOR32"/>
        <s v="EVANOR51G13PL50"/>
        <s v="STEDAN53K03NLD75"/>
        <s v="WILSCO75K12GEO88"/>
        <s v="MOOLUC51H03BG71"/>
        <s v="ANDAUR72A03MT17"/>
        <s v="MITLYL84H21DE10"/>
        <s v="WALROB66I11LIE39"/>
        <s v="HALHAN69C15FR24"/>
        <s v="THORUB79E22BG27"/>
        <s v="HERMIA92A20AT61"/>
        <s v="YOUELL97F30SVK93"/>
        <s v="HILELE90J24FIN75"/>
        <s v="HILAUR59F16MNE38"/>
        <s v="WILROB81I05AL81"/>
        <s v="RODSOF64H01SVN92"/>
        <s v="JONSTE61F23IS80"/>
        <s v="EVAGIA87B19NL63"/>
        <s v="SCOEVA65J08SM99"/>
        <s v="JONAUR75D28CYP19"/>
        <s v="COLLEO85B08IRL67"/>
        <s v="RODRIL63L07LT77"/>
        <s v="CLAJAC85K12LUX43"/>
        <s v="BROLIL64G05MK69"/>
        <s v="ANDTHO89L22ME41"/>
        <s v="PHIRUB99G18CY93"/>
        <s v="LEWZOE97C30SWE10"/>
        <s v="MILEVA88J22PRT73"/>
        <s v="GAREVE51C30UKR52"/>
        <s v="CAMHIL98B04GB28"/>
        <s v="BAKSEB85H03CY56"/>
        <s v="ROBMAD96E10SMR87"/>
        <s v="LEEELE85J05BGR63"/>
        <s v="MOOOLI55I09ITA16"/>
        <s v="THOSCA79J29LV17"/>
        <s v="SCOELI57G03ME51"/>
        <s v="WILSTE87A25MC11"/>
        <s v="MARISA69F08LTU90"/>
        <s v="MITCHI91C18LVA33"/>
        <s v="CLAEVE54B03LV27"/>
        <s v="LEWRUB58A01MKD52"/>
        <s v="ADAALE66C10BA41"/>
        <s v="THOARI99L08AL96"/>
        <s v="SCOLUN00C30TUR41"/>
        <s v="JOHNOV75J13AD87"/>
        <s v="WALDAV82D20AL35"/>
        <s v="LEEELL86I24LT27"/>
        <s v="THOCHA67B24FI71"/>
        <s v="EDWSCO53J31RO71"/>
        <s v="MITEVE87E30FR61"/>
        <s v="ALLGRA91F17AD26"/>
        <s v="ROBJOH95B13SMR52"/>
        <s v="WALLIL85K13LTU88"/>
        <s v="HERDAN97B06ITA98"/>
        <s v="MAREMI92H15SM13"/>
        <s v="HALSEB73B20FR62"/>
        <s v="TAYCAD67H07XKX44"/>
        <s v="NELEMI63J26BEL86"/>
        <s v="TURRIL98K04ME31"/>
        <s v="CAMHAZ93J20BGR93"/>
        <s v="MARNOR66A31LT37"/>
        <s v="THOJOH80L14NLD12"/>
        <s v="MITLUN71K06NLD28"/>
        <s v="MARPAR85I29LV78"/>
        <s v="ADACHI93A24MC15"/>
        <s v="JONEVA52C17MT61"/>
        <s v="THOHIL86F22LU64"/>
        <s v="LOPAID82A20GB24"/>
        <s v="HERDAV95E04HUN24"/>
        <s v="CAMVIC60H25LIE35"/>
        <s v="MARELE62I20LV23"/>
        <s v="ROBDAV82D29FR15"/>
        <s v="GARGIA85B19LI80"/>
        <s v="THOJAM75A06RS69"/>
        <s v="WALLAY94A07RS34"/>
      </sharedItems>
    </cacheField>
    <cacheField name="Role" numFmtId="0">
      <sharedItems count="10">
        <s v="Operations Manager"/>
        <s v="Administrative Assistant"/>
        <s v="Marketing Manager"/>
        <s v="Cybersecurity Expert"/>
        <s v="Research and Development Engineer"/>
        <s v="Human Resources Manager"/>
        <s v="Seller"/>
        <s v="Financial Analyst"/>
        <s v="Software Developer"/>
        <s v="Technical Support Technician"/>
      </sharedItems>
    </cacheField>
    <cacheField name="Experience" numFmtId="0">
      <sharedItems count="4">
        <s v="Lead/Manager"/>
        <s v="Intermediate"/>
        <s v="Senior"/>
        <s v="Junior"/>
      </sharedItems>
    </cacheField>
    <cacheField name="Salary USD" numFmtId="0">
      <sharedItems containsSemiMixedTypes="0" containsString="0" containsNumber="1" containsInteger="1" minValue="35611" maxValue="104619" count="243">
        <n v="93222"/>
        <n v="52648"/>
        <n v="62926"/>
        <n v="79708"/>
        <n v="91890"/>
        <n v="75524"/>
        <n v="58682"/>
        <n v="52331"/>
        <n v="50274"/>
        <n v="43846"/>
        <n v="50780"/>
        <n v="50166"/>
        <n v="69817"/>
        <n v="104619"/>
        <n v="55681"/>
        <n v="56264"/>
        <n v="46514"/>
        <n v="90358"/>
        <n v="70729"/>
        <n v="47139"/>
        <n v="60512"/>
        <n v="88203"/>
        <n v="58659"/>
        <n v="66384"/>
        <n v="81545"/>
        <n v="89937"/>
        <n v="68051"/>
        <n v="78552"/>
        <n v="70506"/>
        <n v="47903"/>
        <n v="58015"/>
        <n v="48245"/>
        <n v="49428"/>
        <n v="62962"/>
        <n v="44727"/>
        <n v="65531"/>
        <n v="97027"/>
        <n v="86258"/>
        <n v="51433"/>
        <n v="63242"/>
        <n v="90582"/>
        <n v="89475"/>
        <n v="56409"/>
        <n v="88554"/>
        <n v="72496"/>
        <n v="46360"/>
        <n v="87778"/>
        <n v="81410"/>
        <n v="72456"/>
        <n v="81183"/>
        <n v="78887"/>
        <n v="50859"/>
        <n v="82716"/>
        <n v="68422"/>
        <n v="98895"/>
        <n v="91644"/>
        <n v="80550"/>
        <n v="49199"/>
        <n v="69553"/>
        <n v="86892"/>
        <n v="89650"/>
        <n v="80119"/>
        <n v="64892"/>
        <n v="78143"/>
        <n v="56907"/>
        <n v="63109"/>
        <n v="44942"/>
        <n v="79818"/>
        <n v="40455"/>
        <n v="75021"/>
        <n v="51180"/>
        <n v="47753"/>
        <n v="63383"/>
        <n v="69839"/>
        <n v="60231"/>
        <n v="53997"/>
        <n v="71199"/>
        <n v="72008"/>
        <n v="69237"/>
        <n v="46193"/>
        <n v="48330"/>
        <n v="83632"/>
        <n v="46719"/>
        <n v="65161"/>
        <n v="83957"/>
        <n v="66279"/>
        <n v="55323"/>
        <n v="89375"/>
        <n v="71149"/>
        <n v="40218"/>
        <n v="48178"/>
        <n v="50434"/>
        <n v="79528"/>
        <n v="64296"/>
        <n v="72018"/>
        <n v="54200"/>
        <n v="71139"/>
        <n v="96318"/>
        <n v="82193"/>
        <n v="68116"/>
        <n v="48711"/>
        <n v="80172"/>
        <n v="71793"/>
        <n v="82632"/>
        <n v="48758"/>
        <n v="57276"/>
        <n v="101566"/>
        <n v="74475"/>
        <n v="67781"/>
        <n v="60559"/>
        <n v="77554"/>
        <n v="64832"/>
        <n v="49133"/>
        <n v="59378"/>
        <n v="62803"/>
        <n v="60171"/>
        <n v="65620"/>
        <n v="66036"/>
        <n v="36317"/>
        <n v="44478"/>
        <n v="43009"/>
        <n v="69102"/>
        <n v="75486"/>
        <n v="57773"/>
        <n v="88258"/>
        <n v="93384"/>
        <n v="50161"/>
        <n v="40567"/>
        <n v="78016"/>
        <n v="55546"/>
        <n v="51852"/>
        <n v="64547"/>
        <n v="56860"/>
        <n v="83472"/>
        <n v="64401"/>
        <n v="55803"/>
        <n v="63828"/>
        <n v="70648"/>
        <n v="62560"/>
        <n v="73039"/>
        <n v="39112"/>
        <n v="67830"/>
        <n v="50700"/>
        <n v="52010"/>
        <n v="93639"/>
        <n v="60860"/>
        <n v="55634"/>
        <n v="58967"/>
        <n v="72003"/>
        <n v="55719"/>
        <n v="70177"/>
        <n v="47404"/>
        <n v="89910"/>
        <n v="75170"/>
        <n v="42857"/>
        <n v="91429"/>
        <n v="60221"/>
        <n v="79563"/>
        <n v="60718"/>
        <n v="90327"/>
        <n v="52839"/>
        <n v="95977"/>
        <n v="53145"/>
        <n v="61998"/>
        <n v="78906"/>
        <n v="61360"/>
        <n v="78432"/>
        <n v="62491"/>
        <n v="59239"/>
        <n v="58417"/>
        <n v="53258"/>
        <n v="78393"/>
        <n v="55363"/>
        <n v="84141"/>
        <n v="62834"/>
        <n v="50050"/>
        <n v="59293"/>
        <n v="61395"/>
        <n v="60569"/>
        <n v="60637"/>
        <n v="56750"/>
        <n v="60564"/>
        <n v="70879"/>
        <n v="64393"/>
        <n v="57077"/>
        <n v="63958"/>
        <n v="69633"/>
        <n v="48419"/>
        <n v="63997"/>
        <n v="77139"/>
        <n v="68818"/>
        <n v="57277"/>
        <n v="83116"/>
        <n v="80532"/>
        <n v="83976"/>
        <n v="70761"/>
        <n v="55665"/>
        <n v="40181"/>
        <n v="43308"/>
        <n v="79218"/>
        <n v="96028"/>
        <n v="71609"/>
        <n v="54763"/>
        <n v="35611"/>
        <n v="51781"/>
        <n v="64048"/>
        <n v="45364"/>
        <n v="46049"/>
        <n v="69545"/>
        <n v="56591"/>
        <n v="81225"/>
        <n v="56655"/>
        <n v="53125"/>
        <n v="72647"/>
        <n v="48858"/>
        <n v="46804"/>
        <n v="48167"/>
        <n v="61005"/>
        <n v="80316"/>
        <n v="65154"/>
        <n v="61223"/>
        <n v="55697"/>
        <n v="97165"/>
        <n v="48273"/>
        <n v="45173"/>
        <n v="78060"/>
        <n v="80182"/>
        <n v="55326"/>
        <n v="54002"/>
        <n v="47658"/>
        <n v="44233"/>
        <n v="57706"/>
        <n v="36832"/>
        <n v="55929"/>
        <n v="53450"/>
        <n v="53373"/>
        <n v="90207"/>
        <n v="59641"/>
        <n v="52228"/>
        <n v="74507"/>
        <n v="52361"/>
        <n v="89472"/>
        <n v="39954"/>
      </sharedItems>
    </cacheField>
  </cacheFields>
  <extLst>
    <ext xmlns:x14="http://schemas.microsoft.com/office/spreadsheetml/2009/9/main" uri="{725AE2AE-9491-48be-B2B4-4EB974FC3084}">
      <x14:pivotCacheDefinition pivotCacheId="12273155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Marchese" refreshedDate="45273.731083333332" createdVersion="8" refreshedVersion="8" minRefreshableVersion="3" recordCount="337" xr:uid="{3B6E4431-BD86-4243-946F-40407AE545BF}">
  <cacheSource type="worksheet">
    <worksheetSource name="Fatturato"/>
  </cacheSource>
  <cacheFields count="16">
    <cacheField name="ID Sale" numFmtId="0">
      <sharedItems/>
    </cacheField>
    <cacheField name="ID Product" numFmtId="0">
      <sharedItems/>
    </cacheField>
    <cacheField name="Seller Code" numFmtId="0">
      <sharedItems count="48">
        <s v="LEWAID90H08LI75"/>
        <s v="HILELE90J24FIN75"/>
        <s v="ALLVIO56J30AD66"/>
        <s v="THOZOE75J02SVN29"/>
        <s v="THOCHA67B24FI71"/>
        <s v="HILMOO54I14GB94"/>
        <s v="LEESTE80F21NLD96"/>
        <s v="THOSCA57G23CZE71"/>
        <s v="SCOEVA65J08SM99"/>
        <s v="HERDAN64C21CZE74"/>
        <s v="THOSCA79J29LV17"/>
        <s v="HALHAN93F14MLT30"/>
        <s v="WALROB66I11LIE39"/>
        <s v="SMIELL95K17MT92"/>
        <s v="MITLYL84H21DE10"/>
        <s v="TAYETH69D27NO15"/>
        <s v="WILROB81I05AL81"/>
        <s v="HERDAN97B06ITA98"/>
        <s v="MARISA89B25LV59"/>
        <s v="GARGIA85B19LI80"/>
        <s v="WALAVA67D28MLT49"/>
        <s v="WHILYL94F06FIN25"/>
        <s v="LOPMOO81L31ES74"/>
        <s v="MILEVA88J22PRT73"/>
        <s v="ROBISA93C05NO27"/>
        <s v="HARVIC51D02CZE31"/>
        <s v="HALSEB73B20FR62"/>
        <s v="GAREVE51C30UKR52"/>
        <s v="LEEELL86I24LT27"/>
        <s v="LEEMAD64G19PL97"/>
        <s v="CLALOG86C24BEL97"/>
        <s v="LEWZOE97C30SWE10"/>
        <s v="WHIJOH51G04RU21"/>
        <s v="MITWIL57H21HUN16"/>
        <s v="CLAWIL82B03SVK15"/>
        <s v="HALJAC80D16NL12"/>
        <s v="THOISA63D12MC27"/>
        <s v="WHILYL63I02MK80"/>
        <s v="WHIJAC58E29AUT24"/>
        <s v="NELHIL59I02MT75"/>
        <s v="JONSTE61F23IS80"/>
        <s v="BAKGRA63I16EST73"/>
        <s v="HERRIL86D26GE16"/>
        <s v="ROBCHI57D08NO42"/>
        <s v="STEMIA50I16SMR57"/>
        <s v="WALCHL91D10POL91"/>
        <s v="HERVIO77I26HU31"/>
        <s v="ROBTAY93A05DEU37"/>
      </sharedItems>
    </cacheField>
    <cacheField name="ID Client" numFmtId="0">
      <sharedItems/>
    </cacheField>
    <cacheField name="Quantity Sold" numFmtId="1">
      <sharedItems containsSemiMixedTypes="0" containsString="0" containsNumber="1" containsInteger="1" minValue="10" maxValue="497"/>
    </cacheField>
    <cacheField name="Sale Date" numFmtId="14">
      <sharedItems containsSemiMixedTypes="0" containsNonDate="0" containsDate="1" containsString="0" minDate="2020-01-01T00:00:00" maxDate="2023-12-24T00:00:00"/>
    </cacheField>
    <cacheField name="Nome_Cliente" numFmtId="0">
      <sharedItems count="7">
        <s v="CloudElite Innovations"/>
        <s v="TechGuard Innovations"/>
        <s v="DataLink Tech"/>
        <s v="TechLink Dynamics"/>
        <s v="InfoForge Solutions"/>
        <s v="InnoTech Enterprises"/>
        <s v="CipherLink Corp."/>
      </sharedItems>
    </cacheField>
    <cacheField name="Settore_Cliente" numFmtId="0">
      <sharedItems count="6">
        <s v="Construction"/>
        <s v="Design"/>
        <s v="Renewable Energy"/>
        <s v="Insurance"/>
        <s v="Hardware"/>
        <s v="Marketing"/>
      </sharedItems>
    </cacheField>
    <cacheField name="Nome_Dipendente" numFmtId="0">
      <sharedItems count="46">
        <s v="Aiden Lewis"/>
        <s v="Elena Hill"/>
        <s v="Violet Allen"/>
        <s v="Zoey Thompson"/>
        <s v="Charlotte Thomas"/>
        <s v="Moore Hill"/>
        <s v="Stella Lee"/>
        <s v="Scarlett Thompson"/>
        <s v="Evans Scott"/>
        <s v="Daniel Hernandez"/>
        <s v="Scarlett Thomas"/>
        <s v="Hannah Hall"/>
        <s v="Roberts Walker"/>
        <s v="Ella Smith"/>
        <s v="Lyla Mitchell"/>
        <s v="Ethan Taylor"/>
        <s v="Roberts Williams"/>
        <s v="Isabella Martinez"/>
        <s v="Gianna Garcia"/>
        <s v="Ava Walker"/>
        <s v="Lyla White"/>
        <s v="Moore Lopez"/>
        <s v="Evans Miller"/>
        <s v="Isabella Roberts"/>
        <s v="Victoria Harris"/>
        <s v="Sebastian Hall"/>
        <s v="Evelyn Garcia"/>
        <s v="Ella Lee"/>
        <s v="Madison Lee"/>
        <s v="Logan Clark"/>
        <s v="Zoe Lewis"/>
        <s v="Johnson White"/>
        <s v="Williams Mitchell"/>
        <s v="William Clark"/>
        <s v="Jackson Hall"/>
        <s v="Isabella Thompson"/>
        <s v="Jackson White"/>
        <s v="Hill Nelson"/>
        <s v="Stella Jones"/>
        <s v="Grace Baker"/>
        <s v="Riley Hernandez"/>
        <s v="Chiara Roberts"/>
        <s v="Mia Stewart"/>
        <s v="Chloe Walker"/>
        <s v="Violet Hernandez"/>
        <s v="Taylor Roberts"/>
      </sharedItems>
    </cacheField>
    <cacheField name="Genere" numFmtId="0">
      <sharedItems count="2">
        <s v="Male"/>
        <s v="Female"/>
      </sharedItems>
    </cacheField>
    <cacheField name="Età" numFmtId="1">
      <sharedItems containsSemiMixedTypes="0" containsString="0" containsNumber="1" containsInteger="1" minValue="26" maxValue="73" count="32">
        <n v="33"/>
        <n v="67"/>
        <n v="48"/>
        <n v="56"/>
        <n v="69"/>
        <n v="43"/>
        <n v="66"/>
        <n v="58"/>
        <n v="59"/>
        <n v="44"/>
        <n v="30"/>
        <n v="57"/>
        <n v="28"/>
        <n v="39"/>
        <n v="54"/>
        <n v="42"/>
        <n v="26"/>
        <n v="34"/>
        <n v="38"/>
        <n v="29"/>
        <n v="35"/>
        <n v="72"/>
        <n v="50"/>
        <n v="37"/>
        <n v="41"/>
        <n v="60"/>
        <n v="65"/>
        <n v="64"/>
        <n v="62"/>
        <n v="73"/>
        <n v="32"/>
        <n v="46"/>
      </sharedItems>
    </cacheField>
    <cacheField name="Esperienza" numFmtId="0">
      <sharedItems/>
    </cacheField>
    <cacheField name="Nome_Prodotto" numFmtId="0">
      <sharedItems count="20">
        <s v="StatFlow Precision"/>
        <s v="DataPulse Dynamics"/>
        <s v="SyncHarbor Dynamics"/>
        <s v="CipherHarbor Guardian"/>
        <s v="SyncGuard Proxima"/>
        <s v="InfoVault Nexus"/>
        <s v="InfoShield Horizon"/>
        <s v="DataForge Nexus"/>
        <s v="Quantum Insight"/>
        <s v="Statistica Proxima"/>
        <s v="CloudGuardian Pro"/>
        <s v="DataForge Analytics"/>
        <s v="InfoSync Dynamics"/>
        <s v="StatMatrix Fusion"/>
        <s v="CipherPulse Proxima"/>
        <s v="DataLink Precision"/>
        <s v="QuantumHarbor Guardian"/>
        <s v="Analytix Pro Plus"/>
        <s v="DataHarbor Nexus"/>
        <s v="QuantumSync Pro"/>
      </sharedItems>
    </cacheField>
    <cacheField name="Settore" numFmtId="0">
      <sharedItems count="5">
        <s v="Communication Protection"/>
        <s v="Analytics and Statistics"/>
        <s v="Information Sync and Management"/>
        <s v="Data Security"/>
        <s v="Cloud Computing and Data Security"/>
      </sharedItems>
    </cacheField>
    <cacheField name="Tot_Fattura" numFmtId="164">
      <sharedItems containsSemiMixedTypes="0" containsString="0" containsNumber="1" containsInteger="1" minValue="2520" maxValue="311898"/>
    </cacheField>
    <cacheField name="Risultato" numFmtId="0">
      <sharedItems/>
    </cacheField>
  </cacheFields>
  <extLst>
    <ext xmlns:x14="http://schemas.microsoft.com/office/spreadsheetml/2009/9/main" uri="{725AE2AE-9491-48be-B2B4-4EB974FC3084}">
      <x14:pivotCacheDefinition pivotCacheId="205950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d v="1974-07-17T00:00:00"/>
    <s v="LU"/>
    <x v="0"/>
    <x v="0"/>
    <x v="0"/>
    <x v="0"/>
    <x v="0"/>
  </r>
  <r>
    <x v="1"/>
    <x v="1"/>
    <d v="1997-12-27T00:00:00"/>
    <s v="CZE"/>
    <x v="0"/>
    <x v="1"/>
    <x v="1"/>
    <x v="0"/>
    <x v="1"/>
  </r>
  <r>
    <x v="2"/>
    <x v="2"/>
    <d v="1963-04-28T00:00:00"/>
    <s v="BE"/>
    <x v="0"/>
    <x v="2"/>
    <x v="2"/>
    <x v="1"/>
    <x v="2"/>
  </r>
  <r>
    <x v="3"/>
    <x v="3"/>
    <d v="1966-05-10T00:00:00"/>
    <s v="EE"/>
    <x v="1"/>
    <x v="3"/>
    <x v="3"/>
    <x v="2"/>
    <x v="3"/>
  </r>
  <r>
    <x v="4"/>
    <x v="4"/>
    <d v="1950-03-15T00:00:00"/>
    <s v="MNE"/>
    <x v="0"/>
    <x v="4"/>
    <x v="2"/>
    <x v="0"/>
    <x v="4"/>
  </r>
  <r>
    <x v="5"/>
    <x v="5"/>
    <d v="1981-12-08T00:00:00"/>
    <s v="MDA"/>
    <x v="0"/>
    <x v="5"/>
    <x v="4"/>
    <x v="2"/>
    <x v="5"/>
  </r>
  <r>
    <x v="6"/>
    <x v="6"/>
    <d v="1984-05-09T00:00:00"/>
    <s v="FRA"/>
    <x v="1"/>
    <x v="6"/>
    <x v="5"/>
    <x v="1"/>
    <x v="6"/>
  </r>
  <r>
    <x v="7"/>
    <x v="7"/>
    <d v="1963-09-16T00:00:00"/>
    <s v="EST"/>
    <x v="1"/>
    <x v="7"/>
    <x v="6"/>
    <x v="2"/>
    <x v="7"/>
  </r>
  <r>
    <x v="8"/>
    <x v="4"/>
    <d v="1993-06-14T00:00:00"/>
    <s v="MLT"/>
    <x v="1"/>
    <x v="8"/>
    <x v="6"/>
    <x v="1"/>
    <x v="8"/>
  </r>
  <r>
    <x v="9"/>
    <x v="8"/>
    <d v="1977-10-24T00:00:00"/>
    <s v="GR"/>
    <x v="0"/>
    <x v="9"/>
    <x v="1"/>
    <x v="3"/>
    <x v="9"/>
  </r>
  <r>
    <x v="9"/>
    <x v="5"/>
    <d v="1956-01-19T00:00:00"/>
    <s v="NOR"/>
    <x v="0"/>
    <x v="10"/>
    <x v="1"/>
    <x v="2"/>
    <x v="10"/>
  </r>
  <r>
    <x v="10"/>
    <x v="9"/>
    <d v="1986-04-26T00:00:00"/>
    <s v="GE"/>
    <x v="1"/>
    <x v="11"/>
    <x v="6"/>
    <x v="1"/>
    <x v="11"/>
  </r>
  <r>
    <x v="11"/>
    <x v="10"/>
    <d v="1990-08-08T00:00:00"/>
    <s v="LI"/>
    <x v="0"/>
    <x v="12"/>
    <x v="6"/>
    <x v="0"/>
    <x v="12"/>
  </r>
  <r>
    <x v="11"/>
    <x v="5"/>
    <d v="1994-08-24T00:00:00"/>
    <s v="LT"/>
    <x v="0"/>
    <x v="13"/>
    <x v="0"/>
    <x v="0"/>
    <x v="13"/>
  </r>
  <r>
    <x v="12"/>
    <x v="11"/>
    <d v="1993-03-05T00:00:00"/>
    <s v="NO"/>
    <x v="1"/>
    <x v="14"/>
    <x v="6"/>
    <x v="1"/>
    <x v="14"/>
  </r>
  <r>
    <x v="1"/>
    <x v="6"/>
    <d v="1955-12-24T00:00:00"/>
    <s v="AT"/>
    <x v="0"/>
    <x v="15"/>
    <x v="7"/>
    <x v="1"/>
    <x v="15"/>
  </r>
  <r>
    <x v="13"/>
    <x v="12"/>
    <d v="1951-07-04T00:00:00"/>
    <s v="RU"/>
    <x v="0"/>
    <x v="16"/>
    <x v="6"/>
    <x v="3"/>
    <x v="16"/>
  </r>
  <r>
    <x v="11"/>
    <x v="13"/>
    <d v="1965-05-27T00:00:00"/>
    <s v="SK"/>
    <x v="0"/>
    <x v="17"/>
    <x v="2"/>
    <x v="0"/>
    <x v="17"/>
  </r>
  <r>
    <x v="12"/>
    <x v="0"/>
    <d v="1990-07-12T00:00:00"/>
    <s v="ISL"/>
    <x v="1"/>
    <x v="18"/>
    <x v="3"/>
    <x v="1"/>
    <x v="18"/>
  </r>
  <r>
    <x v="14"/>
    <x v="14"/>
    <d v="1995-11-17T00:00:00"/>
    <s v="MT"/>
    <x v="1"/>
    <x v="19"/>
    <x v="6"/>
    <x v="1"/>
    <x v="19"/>
  </r>
  <r>
    <x v="15"/>
    <x v="15"/>
    <d v="1966-07-31T00:00:00"/>
    <s v="BEL"/>
    <x v="0"/>
    <x v="20"/>
    <x v="2"/>
    <x v="3"/>
    <x v="20"/>
  </r>
  <r>
    <x v="16"/>
    <x v="16"/>
    <d v="1980-12-26T00:00:00"/>
    <s v="FIN"/>
    <x v="1"/>
    <x v="21"/>
    <x v="5"/>
    <x v="0"/>
    <x v="21"/>
  </r>
  <r>
    <x v="17"/>
    <x v="1"/>
    <d v="1985-07-07T00:00:00"/>
    <s v="BLR"/>
    <x v="1"/>
    <x v="22"/>
    <x v="8"/>
    <x v="1"/>
    <x v="22"/>
  </r>
  <r>
    <x v="18"/>
    <x v="6"/>
    <d v="1975-02-28T00:00:00"/>
    <s v="DE"/>
    <x v="0"/>
    <x v="23"/>
    <x v="3"/>
    <x v="3"/>
    <x v="23"/>
  </r>
  <r>
    <x v="19"/>
    <x v="5"/>
    <d v="1974-04-04T00:00:00"/>
    <s v="MNE"/>
    <x v="0"/>
    <x v="24"/>
    <x v="3"/>
    <x v="1"/>
    <x v="24"/>
  </r>
  <r>
    <x v="20"/>
    <x v="2"/>
    <d v="1991-02-03T00:00:00"/>
    <s v="AUT"/>
    <x v="0"/>
    <x v="25"/>
    <x v="8"/>
    <x v="2"/>
    <x v="25"/>
  </r>
  <r>
    <x v="21"/>
    <x v="3"/>
    <d v="1969-06-13T00:00:00"/>
    <s v="BA"/>
    <x v="1"/>
    <x v="26"/>
    <x v="2"/>
    <x v="1"/>
    <x v="26"/>
  </r>
  <r>
    <x v="22"/>
    <x v="5"/>
    <d v="1993-08-21T00:00:00"/>
    <s v="SK"/>
    <x v="0"/>
    <x v="27"/>
    <x v="0"/>
    <x v="2"/>
    <x v="27"/>
  </r>
  <r>
    <x v="23"/>
    <x v="9"/>
    <d v="1955-11-25T00:00:00"/>
    <s v="SI"/>
    <x v="1"/>
    <x v="28"/>
    <x v="9"/>
    <x v="0"/>
    <x v="28"/>
  </r>
  <r>
    <x v="24"/>
    <x v="11"/>
    <d v="1957-04-08T00:00:00"/>
    <s v="NO"/>
    <x v="1"/>
    <x v="29"/>
    <x v="6"/>
    <x v="1"/>
    <x v="29"/>
  </r>
  <r>
    <x v="25"/>
    <x v="17"/>
    <d v="1995-05-20T00:00:00"/>
    <s v="VA"/>
    <x v="0"/>
    <x v="30"/>
    <x v="2"/>
    <x v="3"/>
    <x v="30"/>
  </r>
  <r>
    <x v="12"/>
    <x v="18"/>
    <d v="1952-10-07T00:00:00"/>
    <s v="HU"/>
    <x v="1"/>
    <x v="31"/>
    <x v="9"/>
    <x v="1"/>
    <x v="31"/>
  </r>
  <r>
    <x v="26"/>
    <x v="12"/>
    <d v="1994-06-06T00:00:00"/>
    <s v="FIN"/>
    <x v="1"/>
    <x v="32"/>
    <x v="6"/>
    <x v="3"/>
    <x v="32"/>
  </r>
  <r>
    <x v="27"/>
    <x v="19"/>
    <d v="1997-06-07T00:00:00"/>
    <s v="SVK"/>
    <x v="0"/>
    <x v="33"/>
    <x v="5"/>
    <x v="1"/>
    <x v="33"/>
  </r>
  <r>
    <x v="28"/>
    <x v="20"/>
    <d v="1965-09-13T00:00:00"/>
    <s v="LUX"/>
    <x v="0"/>
    <x v="34"/>
    <x v="1"/>
    <x v="3"/>
    <x v="34"/>
  </r>
  <r>
    <x v="29"/>
    <x v="5"/>
    <d v="1982-08-01T00:00:00"/>
    <s v="CH"/>
    <x v="1"/>
    <x v="35"/>
    <x v="8"/>
    <x v="2"/>
    <x v="35"/>
  </r>
  <r>
    <x v="30"/>
    <x v="21"/>
    <d v="1984-07-14T00:00:00"/>
    <s v="SWE"/>
    <x v="1"/>
    <x v="36"/>
    <x v="8"/>
    <x v="0"/>
    <x v="36"/>
  </r>
  <r>
    <x v="31"/>
    <x v="2"/>
    <d v="1978-06-07T00:00:00"/>
    <s v="NL"/>
    <x v="0"/>
    <x v="37"/>
    <x v="3"/>
    <x v="2"/>
    <x v="37"/>
  </r>
  <r>
    <x v="5"/>
    <x v="19"/>
    <d v="1982-02-03T00:00:00"/>
    <s v="SVK"/>
    <x v="0"/>
    <x v="38"/>
    <x v="6"/>
    <x v="1"/>
    <x v="38"/>
  </r>
  <r>
    <x v="15"/>
    <x v="22"/>
    <d v="1962-08-25T00:00:00"/>
    <s v="ESP"/>
    <x v="0"/>
    <x v="39"/>
    <x v="0"/>
    <x v="3"/>
    <x v="39"/>
  </r>
  <r>
    <x v="32"/>
    <x v="23"/>
    <d v="1972-01-12T00:00:00"/>
    <s v="UA"/>
    <x v="0"/>
    <x v="40"/>
    <x v="3"/>
    <x v="0"/>
    <x v="40"/>
  </r>
  <r>
    <x v="33"/>
    <x v="14"/>
    <d v="1982-11-30T00:00:00"/>
    <s v="ME"/>
    <x v="1"/>
    <x v="41"/>
    <x v="0"/>
    <x v="0"/>
    <x v="41"/>
  </r>
  <r>
    <x v="0"/>
    <x v="24"/>
    <d v="1997-06-02T00:00:00"/>
    <s v="LV"/>
    <x v="0"/>
    <x v="42"/>
    <x v="1"/>
    <x v="2"/>
    <x v="42"/>
  </r>
  <r>
    <x v="5"/>
    <x v="1"/>
    <d v="1993-06-04T00:00:00"/>
    <s v="RO"/>
    <x v="0"/>
    <x v="43"/>
    <x v="4"/>
    <x v="0"/>
    <x v="43"/>
  </r>
  <r>
    <x v="34"/>
    <x v="12"/>
    <d v="1967-02-22T00:00:00"/>
    <s v="UA"/>
    <x v="0"/>
    <x v="44"/>
    <x v="8"/>
    <x v="1"/>
    <x v="44"/>
  </r>
  <r>
    <x v="35"/>
    <x v="25"/>
    <d v="1964-07-19T00:00:00"/>
    <s v="PL"/>
    <x v="1"/>
    <x v="45"/>
    <x v="6"/>
    <x v="3"/>
    <x v="45"/>
  </r>
  <r>
    <x v="36"/>
    <x v="26"/>
    <d v="1958-06-29T00:00:00"/>
    <s v="BEL"/>
    <x v="1"/>
    <x v="46"/>
    <x v="2"/>
    <x v="0"/>
    <x v="46"/>
  </r>
  <r>
    <x v="37"/>
    <x v="25"/>
    <d v="1965-01-12T00:00:00"/>
    <s v="GB"/>
    <x v="0"/>
    <x v="47"/>
    <x v="3"/>
    <x v="1"/>
    <x v="47"/>
  </r>
  <r>
    <x v="38"/>
    <x v="26"/>
    <d v="1984-11-17T00:00:00"/>
    <s v="AD"/>
    <x v="1"/>
    <x v="48"/>
    <x v="3"/>
    <x v="1"/>
    <x v="48"/>
  </r>
  <r>
    <x v="39"/>
    <x v="22"/>
    <d v="1972-02-08T00:00:00"/>
    <s v="RO"/>
    <x v="1"/>
    <x v="49"/>
    <x v="8"/>
    <x v="0"/>
    <x v="49"/>
  </r>
  <r>
    <x v="40"/>
    <x v="5"/>
    <d v="1965-05-16T00:00:00"/>
    <s v="HR"/>
    <x v="1"/>
    <x v="50"/>
    <x v="3"/>
    <x v="1"/>
    <x v="50"/>
  </r>
  <r>
    <x v="41"/>
    <x v="9"/>
    <d v="1969-06-04T00:00:00"/>
    <s v="DK"/>
    <x v="1"/>
    <x v="51"/>
    <x v="7"/>
    <x v="3"/>
    <x v="51"/>
  </r>
  <r>
    <x v="42"/>
    <x v="8"/>
    <d v="1967-02-22T00:00:00"/>
    <s v="DEU"/>
    <x v="1"/>
    <x v="52"/>
    <x v="0"/>
    <x v="2"/>
    <x v="52"/>
  </r>
  <r>
    <x v="21"/>
    <x v="27"/>
    <d v="1993-08-15T00:00:00"/>
    <s v="GB"/>
    <x v="1"/>
    <x v="53"/>
    <x v="8"/>
    <x v="2"/>
    <x v="53"/>
  </r>
  <r>
    <x v="43"/>
    <x v="15"/>
    <d v="1967-02-12T00:00:00"/>
    <s v="LTU"/>
    <x v="0"/>
    <x v="54"/>
    <x v="8"/>
    <x v="0"/>
    <x v="54"/>
  </r>
  <r>
    <x v="11"/>
    <x v="3"/>
    <d v="1986-09-15T00:00:00"/>
    <s v="BA"/>
    <x v="0"/>
    <x v="55"/>
    <x v="8"/>
    <x v="0"/>
    <x v="55"/>
  </r>
  <r>
    <x v="44"/>
    <x v="7"/>
    <d v="1962-02-20T00:00:00"/>
    <s v="BE"/>
    <x v="1"/>
    <x v="56"/>
    <x v="4"/>
    <x v="2"/>
    <x v="56"/>
  </r>
  <r>
    <x v="30"/>
    <x v="0"/>
    <d v="1999-12-21T00:00:00"/>
    <s v="MNE"/>
    <x v="1"/>
    <x v="57"/>
    <x v="5"/>
    <x v="3"/>
    <x v="57"/>
  </r>
  <r>
    <x v="44"/>
    <x v="28"/>
    <d v="1953-03-24T00:00:00"/>
    <s v="MDA"/>
    <x v="1"/>
    <x v="58"/>
    <x v="7"/>
    <x v="2"/>
    <x v="58"/>
  </r>
  <r>
    <x v="11"/>
    <x v="29"/>
    <d v="1999-08-20T00:00:00"/>
    <s v="MCO"/>
    <x v="0"/>
    <x v="59"/>
    <x v="4"/>
    <x v="0"/>
    <x v="59"/>
  </r>
  <r>
    <x v="37"/>
    <x v="30"/>
    <d v="1959-07-02T00:00:00"/>
    <s v="MT"/>
    <x v="0"/>
    <x v="60"/>
    <x v="0"/>
    <x v="0"/>
    <x v="60"/>
  </r>
  <r>
    <x v="45"/>
    <x v="28"/>
    <d v="1992-01-28T00:00:00"/>
    <s v="MKD"/>
    <x v="1"/>
    <x v="61"/>
    <x v="8"/>
    <x v="2"/>
    <x v="61"/>
  </r>
  <r>
    <x v="9"/>
    <x v="9"/>
    <d v="1985-04-11T00:00:00"/>
    <s v="LVA"/>
    <x v="0"/>
    <x v="62"/>
    <x v="4"/>
    <x v="3"/>
    <x v="62"/>
  </r>
  <r>
    <x v="23"/>
    <x v="31"/>
    <d v="1969-01-03T00:00:00"/>
    <s v="BLR"/>
    <x v="1"/>
    <x v="63"/>
    <x v="0"/>
    <x v="1"/>
    <x v="63"/>
  </r>
  <r>
    <x v="46"/>
    <x v="32"/>
    <d v="1951-04-02T00:00:00"/>
    <s v="CZE"/>
    <x v="1"/>
    <x v="64"/>
    <x v="6"/>
    <x v="1"/>
    <x v="64"/>
  </r>
  <r>
    <x v="45"/>
    <x v="23"/>
    <d v="1965-09-24T00:00:00"/>
    <s v="HRV"/>
    <x v="1"/>
    <x v="65"/>
    <x v="5"/>
    <x v="2"/>
    <x v="65"/>
  </r>
  <r>
    <x v="26"/>
    <x v="12"/>
    <d v="1963-09-02T00:00:00"/>
    <s v="MK"/>
    <x v="1"/>
    <x v="66"/>
    <x v="6"/>
    <x v="3"/>
    <x v="66"/>
  </r>
  <r>
    <x v="35"/>
    <x v="12"/>
    <d v="1996-11-18T00:00:00"/>
    <s v="GEO"/>
    <x v="1"/>
    <x v="67"/>
    <x v="0"/>
    <x v="1"/>
    <x v="67"/>
  </r>
  <r>
    <x v="47"/>
    <x v="6"/>
    <d v="1972-06-23T00:00:00"/>
    <s v="LU"/>
    <x v="0"/>
    <x v="68"/>
    <x v="9"/>
    <x v="3"/>
    <x v="68"/>
  </r>
  <r>
    <x v="48"/>
    <x v="8"/>
    <d v="1998-09-07T00:00:00"/>
    <s v="LIE"/>
    <x v="0"/>
    <x v="69"/>
    <x v="2"/>
    <x v="0"/>
    <x v="69"/>
  </r>
  <r>
    <x v="49"/>
    <x v="12"/>
    <d v="1958-08-27T00:00:00"/>
    <s v="DEU"/>
    <x v="0"/>
    <x v="70"/>
    <x v="7"/>
    <x v="3"/>
    <x v="70"/>
  </r>
  <r>
    <x v="50"/>
    <x v="33"/>
    <d v="1998-02-28T00:00:00"/>
    <s v="AUT"/>
    <x v="0"/>
    <x v="71"/>
    <x v="1"/>
    <x v="1"/>
    <x v="71"/>
  </r>
  <r>
    <x v="51"/>
    <x v="34"/>
    <d v="1974-05-05T00:00:00"/>
    <s v="BGR"/>
    <x v="1"/>
    <x v="72"/>
    <x v="3"/>
    <x v="3"/>
    <x v="72"/>
  </r>
  <r>
    <x v="42"/>
    <x v="10"/>
    <d v="1971-04-30T00:00:00"/>
    <s v="GE"/>
    <x v="1"/>
    <x v="73"/>
    <x v="2"/>
    <x v="2"/>
    <x v="73"/>
  </r>
  <r>
    <x v="52"/>
    <x v="30"/>
    <d v="1995-08-12T00:00:00"/>
    <s v="GR"/>
    <x v="0"/>
    <x v="74"/>
    <x v="9"/>
    <x v="2"/>
    <x v="74"/>
  </r>
  <r>
    <x v="36"/>
    <x v="21"/>
    <d v="1999-08-22T00:00:00"/>
    <s v="SI"/>
    <x v="1"/>
    <x v="75"/>
    <x v="2"/>
    <x v="3"/>
    <x v="75"/>
  </r>
  <r>
    <x v="34"/>
    <x v="6"/>
    <d v="1965-11-23T00:00:00"/>
    <s v="HRV"/>
    <x v="0"/>
    <x v="76"/>
    <x v="3"/>
    <x v="1"/>
    <x v="76"/>
  </r>
  <r>
    <x v="53"/>
    <x v="24"/>
    <d v="1987-11-20T00:00:00"/>
    <s v="HUN"/>
    <x v="0"/>
    <x v="77"/>
    <x v="8"/>
    <x v="2"/>
    <x v="77"/>
  </r>
  <r>
    <x v="19"/>
    <x v="11"/>
    <d v="1993-01-05T00:00:00"/>
    <s v="DEU"/>
    <x v="0"/>
    <x v="78"/>
    <x v="6"/>
    <x v="0"/>
    <x v="78"/>
  </r>
  <r>
    <x v="54"/>
    <x v="18"/>
    <d v="1975-10-02T00:00:00"/>
    <s v="SVN"/>
    <x v="1"/>
    <x v="79"/>
    <x v="6"/>
    <x v="1"/>
    <x v="79"/>
  </r>
  <r>
    <x v="12"/>
    <x v="18"/>
    <d v="1963-04-12T00:00:00"/>
    <s v="MC"/>
    <x v="1"/>
    <x v="80"/>
    <x v="6"/>
    <x v="3"/>
    <x v="80"/>
  </r>
  <r>
    <x v="17"/>
    <x v="22"/>
    <d v="1959-11-21T00:00:00"/>
    <s v="GB"/>
    <x v="1"/>
    <x v="81"/>
    <x v="0"/>
    <x v="0"/>
    <x v="81"/>
  </r>
  <r>
    <x v="50"/>
    <x v="4"/>
    <d v="1980-04-16T00:00:00"/>
    <s v="NL"/>
    <x v="0"/>
    <x v="82"/>
    <x v="6"/>
    <x v="1"/>
    <x v="82"/>
  </r>
  <r>
    <x v="42"/>
    <x v="27"/>
    <d v="1991-04-10T00:00:00"/>
    <s v="POL"/>
    <x v="1"/>
    <x v="83"/>
    <x v="6"/>
    <x v="0"/>
    <x v="83"/>
  </r>
  <r>
    <x v="55"/>
    <x v="13"/>
    <d v="1954-07-05T00:00:00"/>
    <s v="GBR"/>
    <x v="1"/>
    <x v="84"/>
    <x v="4"/>
    <x v="2"/>
    <x v="84"/>
  </r>
  <r>
    <x v="56"/>
    <x v="35"/>
    <d v="1995-09-27T00:00:00"/>
    <s v="LIE"/>
    <x v="0"/>
    <x v="85"/>
    <x v="0"/>
    <x v="3"/>
    <x v="85"/>
  </r>
  <r>
    <x v="44"/>
    <x v="21"/>
    <d v="1991-11-08T00:00:00"/>
    <s v="UKR"/>
    <x v="1"/>
    <x v="86"/>
    <x v="4"/>
    <x v="3"/>
    <x v="86"/>
  </r>
  <r>
    <x v="48"/>
    <x v="3"/>
    <d v="1989-08-17T00:00:00"/>
    <s v="SM"/>
    <x v="0"/>
    <x v="87"/>
    <x v="8"/>
    <x v="2"/>
    <x v="87"/>
  </r>
  <r>
    <x v="57"/>
    <x v="27"/>
    <d v="1967-04-28T00:00:00"/>
    <s v="MLT"/>
    <x v="1"/>
    <x v="88"/>
    <x v="6"/>
    <x v="0"/>
    <x v="88"/>
  </r>
  <r>
    <x v="58"/>
    <x v="26"/>
    <d v="1950-09-16T00:00:00"/>
    <s v="SMR"/>
    <x v="1"/>
    <x v="89"/>
    <x v="6"/>
    <x v="3"/>
    <x v="89"/>
  </r>
  <r>
    <x v="52"/>
    <x v="30"/>
    <d v="1986-09-07T00:00:00"/>
    <s v="SVK"/>
    <x v="0"/>
    <x v="90"/>
    <x v="1"/>
    <x v="2"/>
    <x v="90"/>
  </r>
  <r>
    <x v="12"/>
    <x v="8"/>
    <d v="1989-02-25T00:00:00"/>
    <s v="LV"/>
    <x v="1"/>
    <x v="91"/>
    <x v="6"/>
    <x v="1"/>
    <x v="91"/>
  </r>
  <r>
    <x v="59"/>
    <x v="22"/>
    <d v="1960-10-19T00:00:00"/>
    <s v="TUR"/>
    <x v="1"/>
    <x v="92"/>
    <x v="7"/>
    <x v="0"/>
    <x v="92"/>
  </r>
  <r>
    <x v="14"/>
    <x v="36"/>
    <d v="1966-03-07T00:00:00"/>
    <s v="SVN"/>
    <x v="1"/>
    <x v="93"/>
    <x v="0"/>
    <x v="3"/>
    <x v="93"/>
  </r>
  <r>
    <x v="60"/>
    <x v="35"/>
    <d v="1981-12-31T00:00:00"/>
    <s v="ES"/>
    <x v="0"/>
    <x v="94"/>
    <x v="6"/>
    <x v="0"/>
    <x v="94"/>
  </r>
  <r>
    <x v="61"/>
    <x v="23"/>
    <d v="1963-11-27T00:00:00"/>
    <s v="DNK"/>
    <x v="0"/>
    <x v="95"/>
    <x v="7"/>
    <x v="3"/>
    <x v="95"/>
  </r>
  <r>
    <x v="62"/>
    <x v="12"/>
    <d v="1974-09-14T00:00:00"/>
    <s v="IS"/>
    <x v="1"/>
    <x v="96"/>
    <x v="7"/>
    <x v="2"/>
    <x v="96"/>
  </r>
  <r>
    <x v="63"/>
    <x v="23"/>
    <d v="1964-11-09T00:00:00"/>
    <s v="ME"/>
    <x v="1"/>
    <x v="97"/>
    <x v="8"/>
    <x v="0"/>
    <x v="97"/>
  </r>
  <r>
    <x v="22"/>
    <x v="37"/>
    <d v="1958-10-28T00:00:00"/>
    <s v="MC"/>
    <x v="0"/>
    <x v="98"/>
    <x v="2"/>
    <x v="2"/>
    <x v="98"/>
  </r>
  <r>
    <x v="64"/>
    <x v="38"/>
    <d v="1974-04-09T00:00:00"/>
    <s v="CH"/>
    <x v="0"/>
    <x v="99"/>
    <x v="7"/>
    <x v="2"/>
    <x v="99"/>
  </r>
  <r>
    <x v="44"/>
    <x v="32"/>
    <d v="1960-11-16T00:00:00"/>
    <s v="HUN"/>
    <x v="1"/>
    <x v="100"/>
    <x v="1"/>
    <x v="2"/>
    <x v="100"/>
  </r>
  <r>
    <x v="57"/>
    <x v="39"/>
    <d v="1968-02-10T00:00:00"/>
    <s v="PT"/>
    <x v="1"/>
    <x v="101"/>
    <x v="7"/>
    <x v="0"/>
    <x v="101"/>
  </r>
  <r>
    <x v="24"/>
    <x v="17"/>
    <d v="1962-08-06T00:00:00"/>
    <s v="BLR"/>
    <x v="1"/>
    <x v="102"/>
    <x v="0"/>
    <x v="1"/>
    <x v="102"/>
  </r>
  <r>
    <x v="65"/>
    <x v="30"/>
    <d v="1951-12-31T00:00:00"/>
    <s v="DNK"/>
    <x v="1"/>
    <x v="103"/>
    <x v="5"/>
    <x v="0"/>
    <x v="103"/>
  </r>
  <r>
    <x v="63"/>
    <x v="10"/>
    <d v="1964-09-17T00:00:00"/>
    <s v="BEL"/>
    <x v="1"/>
    <x v="104"/>
    <x v="1"/>
    <x v="1"/>
    <x v="104"/>
  </r>
  <r>
    <x v="27"/>
    <x v="24"/>
    <d v="1982-03-19T00:00:00"/>
    <s v="CZ"/>
    <x v="0"/>
    <x v="105"/>
    <x v="9"/>
    <x v="2"/>
    <x v="105"/>
  </r>
  <r>
    <x v="32"/>
    <x v="12"/>
    <d v="1969-04-22T00:00:00"/>
    <s v="IRL"/>
    <x v="0"/>
    <x v="106"/>
    <x v="3"/>
    <x v="0"/>
    <x v="106"/>
  </r>
  <r>
    <x v="60"/>
    <x v="17"/>
    <d v="1954-09-14T00:00:00"/>
    <s v="GB"/>
    <x v="0"/>
    <x v="107"/>
    <x v="6"/>
    <x v="0"/>
    <x v="107"/>
  </r>
  <r>
    <x v="43"/>
    <x v="22"/>
    <d v="1970-07-11T00:00:00"/>
    <s v="UA"/>
    <x v="0"/>
    <x v="108"/>
    <x v="5"/>
    <x v="1"/>
    <x v="108"/>
  </r>
  <r>
    <x v="66"/>
    <x v="9"/>
    <d v="1993-08-04T00:00:00"/>
    <s v="AND"/>
    <x v="1"/>
    <x v="109"/>
    <x v="2"/>
    <x v="1"/>
    <x v="109"/>
  </r>
  <r>
    <x v="55"/>
    <x v="38"/>
    <d v="1984-08-16T00:00:00"/>
    <s v="SMR"/>
    <x v="1"/>
    <x v="110"/>
    <x v="8"/>
    <x v="2"/>
    <x v="110"/>
  </r>
  <r>
    <x v="37"/>
    <x v="27"/>
    <d v="1979-09-27T00:00:00"/>
    <s v="ROU"/>
    <x v="0"/>
    <x v="111"/>
    <x v="7"/>
    <x v="2"/>
    <x v="111"/>
  </r>
  <r>
    <x v="65"/>
    <x v="18"/>
    <d v="1957-07-23T00:00:00"/>
    <s v="CZE"/>
    <x v="1"/>
    <x v="112"/>
    <x v="6"/>
    <x v="3"/>
    <x v="112"/>
  </r>
  <r>
    <x v="51"/>
    <x v="16"/>
    <d v="1971-02-26T00:00:00"/>
    <s v="AD"/>
    <x v="1"/>
    <x v="113"/>
    <x v="2"/>
    <x v="3"/>
    <x v="113"/>
  </r>
  <r>
    <x v="15"/>
    <x v="20"/>
    <d v="1959-12-13T00:00:00"/>
    <s v="MK"/>
    <x v="0"/>
    <x v="114"/>
    <x v="3"/>
    <x v="3"/>
    <x v="114"/>
  </r>
  <r>
    <x v="67"/>
    <x v="30"/>
    <d v="1974-03-04T00:00:00"/>
    <s v="MDA"/>
    <x v="0"/>
    <x v="115"/>
    <x v="0"/>
    <x v="3"/>
    <x v="115"/>
  </r>
  <r>
    <x v="68"/>
    <x v="40"/>
    <d v="1985-06-01T00:00:00"/>
    <s v="CYP"/>
    <x v="1"/>
    <x v="116"/>
    <x v="2"/>
    <x v="2"/>
    <x v="116"/>
  </r>
  <r>
    <x v="69"/>
    <x v="38"/>
    <d v="1957-08-21T00:00:00"/>
    <s v="HUN"/>
    <x v="0"/>
    <x v="117"/>
    <x v="6"/>
    <x v="0"/>
    <x v="117"/>
  </r>
  <r>
    <x v="15"/>
    <x v="27"/>
    <d v="1998-12-20T00:00:00"/>
    <s v="BY"/>
    <x v="0"/>
    <x v="118"/>
    <x v="1"/>
    <x v="3"/>
    <x v="118"/>
  </r>
  <r>
    <x v="69"/>
    <x v="22"/>
    <d v="1950-01-01T00:00:00"/>
    <s v="BY"/>
    <x v="0"/>
    <x v="119"/>
    <x v="1"/>
    <x v="3"/>
    <x v="119"/>
  </r>
  <r>
    <x v="12"/>
    <x v="8"/>
    <d v="1975-10-03T00:00:00"/>
    <s v="FI"/>
    <x v="1"/>
    <x v="120"/>
    <x v="1"/>
    <x v="3"/>
    <x v="120"/>
  </r>
  <r>
    <x v="34"/>
    <x v="41"/>
    <d v="1953-01-24T00:00:00"/>
    <s v="MT"/>
    <x v="0"/>
    <x v="121"/>
    <x v="9"/>
    <x v="0"/>
    <x v="121"/>
  </r>
  <r>
    <x v="20"/>
    <x v="42"/>
    <d v="1967-02-21T00:00:00"/>
    <s v="ITA"/>
    <x v="0"/>
    <x v="122"/>
    <x v="1"/>
    <x v="2"/>
    <x v="16"/>
  </r>
  <r>
    <x v="68"/>
    <x v="3"/>
    <d v="1967-04-05T00:00:00"/>
    <s v="HU"/>
    <x v="1"/>
    <x v="123"/>
    <x v="2"/>
    <x v="0"/>
    <x v="122"/>
  </r>
  <r>
    <x v="70"/>
    <x v="9"/>
    <d v="1964-03-21T00:00:00"/>
    <s v="CZE"/>
    <x v="0"/>
    <x v="124"/>
    <x v="6"/>
    <x v="2"/>
    <x v="123"/>
  </r>
  <r>
    <x v="24"/>
    <x v="43"/>
    <d v="1962-10-06T00:00:00"/>
    <s v="LU"/>
    <x v="1"/>
    <x v="125"/>
    <x v="5"/>
    <x v="0"/>
    <x v="124"/>
  </r>
  <r>
    <x v="71"/>
    <x v="44"/>
    <d v="1963-11-13T00:00:00"/>
    <s v="ITA"/>
    <x v="1"/>
    <x v="126"/>
    <x v="3"/>
    <x v="2"/>
    <x v="125"/>
  </r>
  <r>
    <x v="50"/>
    <x v="12"/>
    <d v="1958-05-29T00:00:00"/>
    <s v="AUT"/>
    <x v="0"/>
    <x v="127"/>
    <x v="6"/>
    <x v="1"/>
    <x v="126"/>
  </r>
  <r>
    <x v="72"/>
    <x v="43"/>
    <d v="1996-02-06T00:00:00"/>
    <s v="GE"/>
    <x v="0"/>
    <x v="128"/>
    <x v="1"/>
    <x v="3"/>
    <x v="127"/>
  </r>
  <r>
    <x v="42"/>
    <x v="10"/>
    <d v="1988-01-22T00:00:00"/>
    <s v="EE"/>
    <x v="1"/>
    <x v="129"/>
    <x v="0"/>
    <x v="2"/>
    <x v="128"/>
  </r>
  <r>
    <x v="25"/>
    <x v="45"/>
    <d v="1966-09-14T00:00:00"/>
    <s v="BA"/>
    <x v="0"/>
    <x v="130"/>
    <x v="0"/>
    <x v="3"/>
    <x v="129"/>
  </r>
  <r>
    <x v="23"/>
    <x v="9"/>
    <d v="1977-09-26T00:00:00"/>
    <s v="HU"/>
    <x v="1"/>
    <x v="131"/>
    <x v="6"/>
    <x v="1"/>
    <x v="130"/>
  </r>
  <r>
    <x v="51"/>
    <x v="15"/>
    <d v="1951-12-27T00:00:00"/>
    <s v="BLR"/>
    <x v="1"/>
    <x v="132"/>
    <x v="8"/>
    <x v="3"/>
    <x v="131"/>
  </r>
  <r>
    <x v="20"/>
    <x v="34"/>
    <d v="1959-09-02T00:00:00"/>
    <s v="MT"/>
    <x v="0"/>
    <x v="133"/>
    <x v="6"/>
    <x v="2"/>
    <x v="132"/>
  </r>
  <r>
    <x v="57"/>
    <x v="2"/>
    <d v="1997-01-24T00:00:00"/>
    <s v="CZ"/>
    <x v="1"/>
    <x v="134"/>
    <x v="0"/>
    <x v="0"/>
    <x v="133"/>
  </r>
  <r>
    <x v="70"/>
    <x v="32"/>
    <d v="1953-11-27T00:00:00"/>
    <s v="MC"/>
    <x v="0"/>
    <x v="135"/>
    <x v="8"/>
    <x v="1"/>
    <x v="134"/>
  </r>
  <r>
    <x v="73"/>
    <x v="22"/>
    <d v="1967-01-15T00:00:00"/>
    <s v="HU"/>
    <x v="1"/>
    <x v="136"/>
    <x v="7"/>
    <x v="1"/>
    <x v="135"/>
  </r>
  <r>
    <x v="67"/>
    <x v="19"/>
    <d v="1986-03-24T00:00:00"/>
    <s v="BEL"/>
    <x v="0"/>
    <x v="137"/>
    <x v="6"/>
    <x v="2"/>
    <x v="136"/>
  </r>
  <r>
    <x v="62"/>
    <x v="20"/>
    <d v="1981-08-05T00:00:00"/>
    <s v="AUT"/>
    <x v="1"/>
    <x v="138"/>
    <x v="3"/>
    <x v="3"/>
    <x v="137"/>
  </r>
  <r>
    <x v="38"/>
    <x v="25"/>
    <d v="1980-06-21T00:00:00"/>
    <s v="NLD"/>
    <x v="1"/>
    <x v="139"/>
    <x v="6"/>
    <x v="0"/>
    <x v="138"/>
  </r>
  <r>
    <x v="53"/>
    <x v="24"/>
    <d v="1992-05-26T00:00:00"/>
    <s v="SWE"/>
    <x v="0"/>
    <x v="140"/>
    <x v="5"/>
    <x v="2"/>
    <x v="139"/>
  </r>
  <r>
    <x v="74"/>
    <x v="43"/>
    <d v="1950-01-12T00:00:00"/>
    <s v="BLR"/>
    <x v="0"/>
    <x v="141"/>
    <x v="1"/>
    <x v="3"/>
    <x v="140"/>
  </r>
  <r>
    <x v="70"/>
    <x v="46"/>
    <d v="1981-05-18T00:00:00"/>
    <s v="DEU"/>
    <x v="0"/>
    <x v="142"/>
    <x v="2"/>
    <x v="1"/>
    <x v="141"/>
  </r>
  <r>
    <x v="9"/>
    <x v="7"/>
    <d v="1969-08-01T00:00:00"/>
    <s v="VA"/>
    <x v="0"/>
    <x v="143"/>
    <x v="9"/>
    <x v="1"/>
    <x v="142"/>
  </r>
  <r>
    <x v="23"/>
    <x v="6"/>
    <d v="1956-10-30T00:00:00"/>
    <s v="AD"/>
    <x v="1"/>
    <x v="144"/>
    <x v="6"/>
    <x v="2"/>
    <x v="143"/>
  </r>
  <r>
    <x v="41"/>
    <x v="11"/>
    <d v="1973-11-07T00:00:00"/>
    <s v="XK"/>
    <x v="1"/>
    <x v="145"/>
    <x v="4"/>
    <x v="0"/>
    <x v="144"/>
  </r>
  <r>
    <x v="4"/>
    <x v="7"/>
    <d v="1970-06-14T00:00:00"/>
    <s v="AT"/>
    <x v="0"/>
    <x v="146"/>
    <x v="2"/>
    <x v="1"/>
    <x v="145"/>
  </r>
  <r>
    <x v="52"/>
    <x v="29"/>
    <d v="1981-01-11T00:00:00"/>
    <s v="BY"/>
    <x v="0"/>
    <x v="147"/>
    <x v="7"/>
    <x v="1"/>
    <x v="146"/>
  </r>
  <r>
    <x v="7"/>
    <x v="36"/>
    <d v="1959-02-13T00:00:00"/>
    <s v="FIN"/>
    <x v="1"/>
    <x v="148"/>
    <x v="8"/>
    <x v="1"/>
    <x v="147"/>
  </r>
  <r>
    <x v="75"/>
    <x v="34"/>
    <d v="1962-07-07T00:00:00"/>
    <s v="CZ"/>
    <x v="1"/>
    <x v="149"/>
    <x v="7"/>
    <x v="0"/>
    <x v="148"/>
  </r>
  <r>
    <x v="73"/>
    <x v="45"/>
    <d v="1961-07-30T00:00:00"/>
    <s v="HR"/>
    <x v="1"/>
    <x v="150"/>
    <x v="4"/>
    <x v="3"/>
    <x v="149"/>
  </r>
  <r>
    <x v="22"/>
    <x v="10"/>
    <d v="1986-12-08T00:00:00"/>
    <s v="AT"/>
    <x v="0"/>
    <x v="151"/>
    <x v="2"/>
    <x v="1"/>
    <x v="150"/>
  </r>
  <r>
    <x v="37"/>
    <x v="22"/>
    <d v="1969-04-27T00:00:00"/>
    <s v="NO"/>
    <x v="0"/>
    <x v="152"/>
    <x v="6"/>
    <x v="1"/>
    <x v="151"/>
  </r>
  <r>
    <x v="76"/>
    <x v="40"/>
    <d v="1961-04-26T00:00:00"/>
    <s v="GR"/>
    <x v="0"/>
    <x v="153"/>
    <x v="3"/>
    <x v="2"/>
    <x v="152"/>
  </r>
  <r>
    <x v="31"/>
    <x v="32"/>
    <d v="2000-09-08T00:00:00"/>
    <s v="LVA"/>
    <x v="0"/>
    <x v="154"/>
    <x v="4"/>
    <x v="1"/>
    <x v="153"/>
  </r>
  <r>
    <x v="44"/>
    <x v="12"/>
    <d v="1987-03-30T00:00:00"/>
    <s v="XKX"/>
    <x v="1"/>
    <x v="155"/>
    <x v="9"/>
    <x v="3"/>
    <x v="154"/>
  </r>
  <r>
    <x v="20"/>
    <x v="29"/>
    <d v="1988-03-11T00:00:00"/>
    <s v="VAT"/>
    <x v="0"/>
    <x v="156"/>
    <x v="3"/>
    <x v="2"/>
    <x v="155"/>
  </r>
  <r>
    <x v="77"/>
    <x v="20"/>
    <d v="1957-10-07T00:00:00"/>
    <s v="POL"/>
    <x v="1"/>
    <x v="157"/>
    <x v="9"/>
    <x v="2"/>
    <x v="156"/>
  </r>
  <r>
    <x v="78"/>
    <x v="38"/>
    <d v="1968-02-20T00:00:00"/>
    <s v="BG"/>
    <x v="0"/>
    <x v="158"/>
    <x v="8"/>
    <x v="2"/>
    <x v="157"/>
  </r>
  <r>
    <x v="39"/>
    <x v="20"/>
    <d v="1970-10-28T00:00:00"/>
    <s v="GB"/>
    <x v="1"/>
    <x v="159"/>
    <x v="4"/>
    <x v="3"/>
    <x v="158"/>
  </r>
  <r>
    <x v="71"/>
    <x v="34"/>
    <d v="1992-01-23T00:00:00"/>
    <s v="AND"/>
    <x v="1"/>
    <x v="160"/>
    <x v="8"/>
    <x v="0"/>
    <x v="159"/>
  </r>
  <r>
    <x v="0"/>
    <x v="0"/>
    <d v="1986-06-21T00:00:00"/>
    <s v="SM"/>
    <x v="0"/>
    <x v="161"/>
    <x v="8"/>
    <x v="3"/>
    <x v="160"/>
  </r>
  <r>
    <x v="79"/>
    <x v="43"/>
    <d v="1992-12-05T00:00:00"/>
    <s v="NL"/>
    <x v="0"/>
    <x v="162"/>
    <x v="3"/>
    <x v="0"/>
    <x v="161"/>
  </r>
  <r>
    <x v="66"/>
    <x v="8"/>
    <d v="1996-10-21T00:00:00"/>
    <s v="POL"/>
    <x v="1"/>
    <x v="163"/>
    <x v="8"/>
    <x v="3"/>
    <x v="162"/>
  </r>
  <r>
    <x v="13"/>
    <x v="30"/>
    <d v="1970-10-01T00:00:00"/>
    <s v="RO"/>
    <x v="0"/>
    <x v="164"/>
    <x v="9"/>
    <x v="0"/>
    <x v="163"/>
  </r>
  <r>
    <x v="1"/>
    <x v="14"/>
    <d v="1992-10-29T00:00:00"/>
    <s v="GBR"/>
    <x v="0"/>
    <x v="165"/>
    <x v="8"/>
    <x v="0"/>
    <x v="164"/>
  </r>
  <r>
    <x v="58"/>
    <x v="28"/>
    <d v="1974-02-14T00:00:00"/>
    <s v="IS"/>
    <x v="1"/>
    <x v="166"/>
    <x v="1"/>
    <x v="0"/>
    <x v="165"/>
  </r>
  <r>
    <x v="66"/>
    <x v="4"/>
    <d v="1956-02-13T00:00:00"/>
    <s v="LTU"/>
    <x v="1"/>
    <x v="167"/>
    <x v="7"/>
    <x v="0"/>
    <x v="166"/>
  </r>
  <r>
    <x v="64"/>
    <x v="28"/>
    <d v="1958-05-24T00:00:00"/>
    <s v="ITA"/>
    <x v="0"/>
    <x v="168"/>
    <x v="5"/>
    <x v="2"/>
    <x v="167"/>
  </r>
  <r>
    <x v="20"/>
    <x v="40"/>
    <d v="1989-09-10T00:00:00"/>
    <s v="BG"/>
    <x v="0"/>
    <x v="169"/>
    <x v="8"/>
    <x v="3"/>
    <x v="168"/>
  </r>
  <r>
    <x v="54"/>
    <x v="29"/>
    <d v="1959-04-25T00:00:00"/>
    <s v="NOR"/>
    <x v="1"/>
    <x v="170"/>
    <x v="5"/>
    <x v="1"/>
    <x v="169"/>
  </r>
  <r>
    <x v="80"/>
    <x v="21"/>
    <d v="1951-07-13T00:00:00"/>
    <s v="PL"/>
    <x v="1"/>
    <x v="171"/>
    <x v="7"/>
    <x v="3"/>
    <x v="170"/>
  </r>
  <r>
    <x v="70"/>
    <x v="26"/>
    <d v="1953-11-03T00:00:00"/>
    <s v="NLD"/>
    <x v="0"/>
    <x v="172"/>
    <x v="4"/>
    <x v="1"/>
    <x v="171"/>
  </r>
  <r>
    <x v="49"/>
    <x v="33"/>
    <d v="1975-11-12T00:00:00"/>
    <s v="GEO"/>
    <x v="0"/>
    <x v="173"/>
    <x v="9"/>
    <x v="2"/>
    <x v="172"/>
  </r>
  <r>
    <x v="16"/>
    <x v="30"/>
    <d v="1951-08-03T00:00:00"/>
    <s v="BG"/>
    <x v="1"/>
    <x v="174"/>
    <x v="0"/>
    <x v="0"/>
    <x v="173"/>
  </r>
  <r>
    <x v="68"/>
    <x v="16"/>
    <d v="1972-01-03T00:00:00"/>
    <s v="MT"/>
    <x v="1"/>
    <x v="175"/>
    <x v="2"/>
    <x v="3"/>
    <x v="174"/>
  </r>
  <r>
    <x v="26"/>
    <x v="38"/>
    <d v="1984-08-21T00:00:00"/>
    <s v="DE"/>
    <x v="1"/>
    <x v="176"/>
    <x v="6"/>
    <x v="1"/>
    <x v="175"/>
  </r>
  <r>
    <x v="78"/>
    <x v="27"/>
    <d v="1966-09-11T00:00:00"/>
    <s v="LIE"/>
    <x v="0"/>
    <x v="177"/>
    <x v="6"/>
    <x v="2"/>
    <x v="176"/>
  </r>
  <r>
    <x v="8"/>
    <x v="4"/>
    <d v="1969-03-15T00:00:00"/>
    <s v="FR"/>
    <x v="1"/>
    <x v="178"/>
    <x v="5"/>
    <x v="1"/>
    <x v="177"/>
  </r>
  <r>
    <x v="33"/>
    <x v="18"/>
    <d v="1979-05-22T00:00:00"/>
    <s v="BG"/>
    <x v="1"/>
    <x v="179"/>
    <x v="8"/>
    <x v="1"/>
    <x v="178"/>
  </r>
  <r>
    <x v="58"/>
    <x v="9"/>
    <d v="1992-01-20T00:00:00"/>
    <s v="AT"/>
    <x v="1"/>
    <x v="180"/>
    <x v="9"/>
    <x v="0"/>
    <x v="179"/>
  </r>
  <r>
    <x v="14"/>
    <x v="28"/>
    <d v="1997-06-30T00:00:00"/>
    <s v="SVK"/>
    <x v="1"/>
    <x v="181"/>
    <x v="7"/>
    <x v="1"/>
    <x v="180"/>
  </r>
  <r>
    <x v="41"/>
    <x v="17"/>
    <d v="1990-10-24T00:00:00"/>
    <s v="FIN"/>
    <x v="1"/>
    <x v="182"/>
    <x v="6"/>
    <x v="2"/>
    <x v="181"/>
  </r>
  <r>
    <x v="68"/>
    <x v="17"/>
    <d v="1959-06-16T00:00:00"/>
    <s v="MNE"/>
    <x v="1"/>
    <x v="183"/>
    <x v="5"/>
    <x v="2"/>
    <x v="182"/>
  </r>
  <r>
    <x v="78"/>
    <x v="33"/>
    <d v="1981-09-05T00:00:00"/>
    <s v="AL"/>
    <x v="0"/>
    <x v="184"/>
    <x v="6"/>
    <x v="0"/>
    <x v="183"/>
  </r>
  <r>
    <x v="75"/>
    <x v="47"/>
    <d v="1964-08-01T00:00:00"/>
    <s v="SVN"/>
    <x v="1"/>
    <x v="185"/>
    <x v="7"/>
    <x v="1"/>
    <x v="184"/>
  </r>
  <r>
    <x v="38"/>
    <x v="39"/>
    <d v="1961-06-23T00:00:00"/>
    <s v="IS"/>
    <x v="1"/>
    <x v="186"/>
    <x v="6"/>
    <x v="0"/>
    <x v="185"/>
  </r>
  <r>
    <x v="45"/>
    <x v="21"/>
    <d v="1987-02-19T00:00:00"/>
    <s v="NL"/>
    <x v="1"/>
    <x v="187"/>
    <x v="8"/>
    <x v="1"/>
    <x v="186"/>
  </r>
  <r>
    <x v="81"/>
    <x v="2"/>
    <d v="1965-10-08T00:00:00"/>
    <s v="SM"/>
    <x v="0"/>
    <x v="188"/>
    <x v="6"/>
    <x v="1"/>
    <x v="187"/>
  </r>
  <r>
    <x v="68"/>
    <x v="39"/>
    <d v="1975-04-28T00:00:00"/>
    <s v="CYP"/>
    <x v="1"/>
    <x v="189"/>
    <x v="0"/>
    <x v="1"/>
    <x v="188"/>
  </r>
  <r>
    <x v="82"/>
    <x v="46"/>
    <d v="1985-02-08T00:00:00"/>
    <s v="IRL"/>
    <x v="0"/>
    <x v="190"/>
    <x v="8"/>
    <x v="2"/>
    <x v="189"/>
  </r>
  <r>
    <x v="10"/>
    <x v="47"/>
    <d v="1963-12-07T00:00:00"/>
    <s v="LT"/>
    <x v="1"/>
    <x v="191"/>
    <x v="8"/>
    <x v="2"/>
    <x v="190"/>
  </r>
  <r>
    <x v="50"/>
    <x v="19"/>
    <d v="1985-11-12T00:00:00"/>
    <s v="LUX"/>
    <x v="0"/>
    <x v="192"/>
    <x v="5"/>
    <x v="3"/>
    <x v="191"/>
  </r>
  <r>
    <x v="63"/>
    <x v="48"/>
    <d v="1964-07-05T00:00:00"/>
    <s v="MK"/>
    <x v="1"/>
    <x v="193"/>
    <x v="3"/>
    <x v="1"/>
    <x v="192"/>
  </r>
  <r>
    <x v="76"/>
    <x v="16"/>
    <d v="1989-12-22T00:00:00"/>
    <s v="ME"/>
    <x v="0"/>
    <x v="194"/>
    <x v="8"/>
    <x v="2"/>
    <x v="193"/>
  </r>
  <r>
    <x v="33"/>
    <x v="1"/>
    <d v="1999-07-18T00:00:00"/>
    <s v="CY"/>
    <x v="1"/>
    <x v="195"/>
    <x v="4"/>
    <x v="0"/>
    <x v="194"/>
  </r>
  <r>
    <x v="83"/>
    <x v="10"/>
    <d v="1997-03-30T00:00:00"/>
    <s v="SWE"/>
    <x v="1"/>
    <x v="196"/>
    <x v="6"/>
    <x v="0"/>
    <x v="195"/>
  </r>
  <r>
    <x v="81"/>
    <x v="45"/>
    <d v="1988-10-22T00:00:00"/>
    <s v="PRT"/>
    <x v="0"/>
    <x v="197"/>
    <x v="6"/>
    <x v="1"/>
    <x v="196"/>
  </r>
  <r>
    <x v="84"/>
    <x v="37"/>
    <d v="1951-03-30T00:00:00"/>
    <s v="UKR"/>
    <x v="1"/>
    <x v="198"/>
    <x v="6"/>
    <x v="3"/>
    <x v="197"/>
  </r>
  <r>
    <x v="20"/>
    <x v="15"/>
    <d v="1998-02-04T00:00:00"/>
    <s v="GB"/>
    <x v="0"/>
    <x v="199"/>
    <x v="4"/>
    <x v="3"/>
    <x v="186"/>
  </r>
  <r>
    <x v="53"/>
    <x v="7"/>
    <d v="1985-08-03T00:00:00"/>
    <s v="CY"/>
    <x v="0"/>
    <x v="200"/>
    <x v="9"/>
    <x v="3"/>
    <x v="198"/>
  </r>
  <r>
    <x v="35"/>
    <x v="3"/>
    <d v="1996-05-10T00:00:00"/>
    <s v="SMR"/>
    <x v="1"/>
    <x v="201"/>
    <x v="5"/>
    <x v="0"/>
    <x v="199"/>
  </r>
  <r>
    <x v="41"/>
    <x v="25"/>
    <d v="1985-10-05T00:00:00"/>
    <s v="BGR"/>
    <x v="1"/>
    <x v="202"/>
    <x v="8"/>
    <x v="0"/>
    <x v="200"/>
  </r>
  <r>
    <x v="85"/>
    <x v="30"/>
    <d v="1955-09-09T00:00:00"/>
    <s v="ITA"/>
    <x v="1"/>
    <x v="203"/>
    <x v="4"/>
    <x v="1"/>
    <x v="201"/>
  </r>
  <r>
    <x v="65"/>
    <x v="0"/>
    <d v="1979-10-29T00:00:00"/>
    <s v="LV"/>
    <x v="1"/>
    <x v="204"/>
    <x v="6"/>
    <x v="1"/>
    <x v="202"/>
  </r>
  <r>
    <x v="15"/>
    <x v="2"/>
    <d v="1957-07-03T00:00:00"/>
    <s v="ME"/>
    <x v="0"/>
    <x v="205"/>
    <x v="1"/>
    <x v="3"/>
    <x v="203"/>
  </r>
  <r>
    <x v="31"/>
    <x v="29"/>
    <d v="1987-01-25T00:00:00"/>
    <s v="MC"/>
    <x v="0"/>
    <x v="206"/>
    <x v="9"/>
    <x v="1"/>
    <x v="204"/>
  </r>
  <r>
    <x v="12"/>
    <x v="8"/>
    <d v="1969-06-08T00:00:00"/>
    <s v="LTU"/>
    <x v="1"/>
    <x v="207"/>
    <x v="9"/>
    <x v="2"/>
    <x v="205"/>
  </r>
  <r>
    <x v="24"/>
    <x v="38"/>
    <d v="1991-03-18T00:00:00"/>
    <s v="LVA"/>
    <x v="1"/>
    <x v="208"/>
    <x v="1"/>
    <x v="1"/>
    <x v="206"/>
  </r>
  <r>
    <x v="84"/>
    <x v="19"/>
    <d v="1954-02-03T00:00:00"/>
    <s v="LV"/>
    <x v="1"/>
    <x v="209"/>
    <x v="9"/>
    <x v="3"/>
    <x v="207"/>
  </r>
  <r>
    <x v="33"/>
    <x v="10"/>
    <d v="1958-01-01T00:00:00"/>
    <s v="MKD"/>
    <x v="1"/>
    <x v="210"/>
    <x v="0"/>
    <x v="1"/>
    <x v="208"/>
  </r>
  <r>
    <x v="86"/>
    <x v="40"/>
    <d v="1966-03-10T00:00:00"/>
    <s v="BA"/>
    <x v="0"/>
    <x v="211"/>
    <x v="9"/>
    <x v="1"/>
    <x v="209"/>
  </r>
  <r>
    <x v="44"/>
    <x v="18"/>
    <d v="1999-12-08T00:00:00"/>
    <s v="AL"/>
    <x v="1"/>
    <x v="212"/>
    <x v="5"/>
    <x v="0"/>
    <x v="210"/>
  </r>
  <r>
    <x v="51"/>
    <x v="2"/>
    <d v="2000-03-30T00:00:00"/>
    <s v="TUR"/>
    <x v="1"/>
    <x v="213"/>
    <x v="1"/>
    <x v="0"/>
    <x v="211"/>
  </r>
  <r>
    <x v="36"/>
    <x v="41"/>
    <d v="1975-10-13T00:00:00"/>
    <s v="AD"/>
    <x v="1"/>
    <x v="214"/>
    <x v="9"/>
    <x v="2"/>
    <x v="212"/>
  </r>
  <r>
    <x v="87"/>
    <x v="27"/>
    <d v="1982-04-20T00:00:00"/>
    <s v="AL"/>
    <x v="0"/>
    <x v="215"/>
    <x v="3"/>
    <x v="3"/>
    <x v="213"/>
  </r>
  <r>
    <x v="14"/>
    <x v="25"/>
    <d v="1986-09-24T00:00:00"/>
    <s v="LT"/>
    <x v="1"/>
    <x v="216"/>
    <x v="6"/>
    <x v="1"/>
    <x v="214"/>
  </r>
  <r>
    <x v="73"/>
    <x v="0"/>
    <d v="1967-02-24T00:00:00"/>
    <s v="FI"/>
    <x v="1"/>
    <x v="217"/>
    <x v="6"/>
    <x v="3"/>
    <x v="215"/>
  </r>
  <r>
    <x v="49"/>
    <x v="43"/>
    <d v="1953-10-31T00:00:00"/>
    <s v="RO"/>
    <x v="0"/>
    <x v="218"/>
    <x v="7"/>
    <x v="3"/>
    <x v="216"/>
  </r>
  <r>
    <x v="84"/>
    <x v="38"/>
    <d v="1987-05-30T00:00:00"/>
    <s v="FR"/>
    <x v="1"/>
    <x v="219"/>
    <x v="9"/>
    <x v="0"/>
    <x v="217"/>
  </r>
  <r>
    <x v="7"/>
    <x v="6"/>
    <d v="1991-06-17T00:00:00"/>
    <s v="AD"/>
    <x v="1"/>
    <x v="220"/>
    <x v="0"/>
    <x v="2"/>
    <x v="218"/>
  </r>
  <r>
    <x v="13"/>
    <x v="11"/>
    <d v="1995-02-13T00:00:00"/>
    <s v="SMR"/>
    <x v="0"/>
    <x v="221"/>
    <x v="7"/>
    <x v="2"/>
    <x v="219"/>
  </r>
  <r>
    <x v="71"/>
    <x v="27"/>
    <d v="1985-11-13T00:00:00"/>
    <s v="LTU"/>
    <x v="1"/>
    <x v="222"/>
    <x v="4"/>
    <x v="3"/>
    <x v="220"/>
  </r>
  <r>
    <x v="70"/>
    <x v="9"/>
    <d v="1997-02-06T00:00:00"/>
    <s v="ITA"/>
    <x v="0"/>
    <x v="223"/>
    <x v="6"/>
    <x v="2"/>
    <x v="221"/>
  </r>
  <r>
    <x v="88"/>
    <x v="8"/>
    <d v="1992-08-15T00:00:00"/>
    <s v="SM"/>
    <x v="1"/>
    <x v="224"/>
    <x v="2"/>
    <x v="0"/>
    <x v="222"/>
  </r>
  <r>
    <x v="53"/>
    <x v="4"/>
    <d v="1973-02-20T00:00:00"/>
    <s v="FR"/>
    <x v="0"/>
    <x v="225"/>
    <x v="6"/>
    <x v="1"/>
    <x v="223"/>
  </r>
  <r>
    <x v="64"/>
    <x v="22"/>
    <d v="1967-08-07T00:00:00"/>
    <s v="XKX"/>
    <x v="0"/>
    <x v="226"/>
    <x v="7"/>
    <x v="3"/>
    <x v="224"/>
  </r>
  <r>
    <x v="88"/>
    <x v="34"/>
    <d v="1963-10-26T00:00:00"/>
    <s v="BEL"/>
    <x v="1"/>
    <x v="227"/>
    <x v="0"/>
    <x v="1"/>
    <x v="225"/>
  </r>
  <r>
    <x v="10"/>
    <x v="49"/>
    <d v="1998-11-04T00:00:00"/>
    <s v="ME"/>
    <x v="1"/>
    <x v="228"/>
    <x v="0"/>
    <x v="1"/>
    <x v="226"/>
  </r>
  <r>
    <x v="59"/>
    <x v="15"/>
    <d v="1993-10-20T00:00:00"/>
    <s v="BGR"/>
    <x v="1"/>
    <x v="229"/>
    <x v="4"/>
    <x v="3"/>
    <x v="227"/>
  </r>
  <r>
    <x v="80"/>
    <x v="8"/>
    <d v="1966-01-31T00:00:00"/>
    <s v="LT"/>
    <x v="1"/>
    <x v="230"/>
    <x v="5"/>
    <x v="3"/>
    <x v="228"/>
  </r>
  <r>
    <x v="13"/>
    <x v="18"/>
    <d v="1980-12-14T00:00:00"/>
    <s v="NLD"/>
    <x v="0"/>
    <x v="231"/>
    <x v="9"/>
    <x v="1"/>
    <x v="229"/>
  </r>
  <r>
    <x v="51"/>
    <x v="38"/>
    <d v="1971-11-06T00:00:00"/>
    <s v="NLD"/>
    <x v="1"/>
    <x v="232"/>
    <x v="1"/>
    <x v="3"/>
    <x v="230"/>
  </r>
  <r>
    <x v="52"/>
    <x v="8"/>
    <d v="1985-09-29T00:00:00"/>
    <s v="LV"/>
    <x v="0"/>
    <x v="233"/>
    <x v="0"/>
    <x v="3"/>
    <x v="231"/>
  </r>
  <r>
    <x v="24"/>
    <x v="40"/>
    <d v="1993-01-24T00:00:00"/>
    <s v="MC"/>
    <x v="1"/>
    <x v="234"/>
    <x v="1"/>
    <x v="3"/>
    <x v="232"/>
  </r>
  <r>
    <x v="81"/>
    <x v="39"/>
    <d v="1952-03-17T00:00:00"/>
    <s v="MT"/>
    <x v="0"/>
    <x v="235"/>
    <x v="1"/>
    <x v="2"/>
    <x v="233"/>
  </r>
  <r>
    <x v="20"/>
    <x v="0"/>
    <d v="1986-06-22T00:00:00"/>
    <s v="LU"/>
    <x v="0"/>
    <x v="236"/>
    <x v="1"/>
    <x v="2"/>
    <x v="234"/>
  </r>
  <r>
    <x v="11"/>
    <x v="35"/>
    <d v="1982-01-20T00:00:00"/>
    <s v="GB"/>
    <x v="0"/>
    <x v="237"/>
    <x v="7"/>
    <x v="3"/>
    <x v="235"/>
  </r>
  <r>
    <x v="87"/>
    <x v="9"/>
    <d v="1995-05-04T00:00:00"/>
    <s v="HUN"/>
    <x v="0"/>
    <x v="238"/>
    <x v="3"/>
    <x v="0"/>
    <x v="236"/>
  </r>
  <r>
    <x v="46"/>
    <x v="15"/>
    <d v="1960-08-25T00:00:00"/>
    <s v="LIE"/>
    <x v="1"/>
    <x v="239"/>
    <x v="5"/>
    <x v="1"/>
    <x v="237"/>
  </r>
  <r>
    <x v="41"/>
    <x v="8"/>
    <d v="1962-09-20T00:00:00"/>
    <s v="LV"/>
    <x v="1"/>
    <x v="240"/>
    <x v="7"/>
    <x v="1"/>
    <x v="238"/>
  </r>
  <r>
    <x v="87"/>
    <x v="11"/>
    <d v="1982-04-29T00:00:00"/>
    <s v="FR"/>
    <x v="0"/>
    <x v="241"/>
    <x v="8"/>
    <x v="1"/>
    <x v="239"/>
  </r>
  <r>
    <x v="45"/>
    <x v="37"/>
    <d v="1985-02-19T00:00:00"/>
    <s v="LI"/>
    <x v="1"/>
    <x v="242"/>
    <x v="6"/>
    <x v="2"/>
    <x v="240"/>
  </r>
  <r>
    <x v="89"/>
    <x v="0"/>
    <d v="1975-01-06T00:00:00"/>
    <s v="RS"/>
    <x v="0"/>
    <x v="243"/>
    <x v="3"/>
    <x v="2"/>
    <x v="241"/>
  </r>
  <r>
    <x v="29"/>
    <x v="27"/>
    <d v="1994-01-07T00:00:00"/>
    <s v="RS"/>
    <x v="1"/>
    <x v="244"/>
    <x v="1"/>
    <x v="3"/>
    <x v="2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FT396"/>
    <s v="PR77"/>
    <x v="0"/>
    <s v="CL39"/>
    <n v="480"/>
    <d v="2022-09-12T00:00:00"/>
    <x v="0"/>
    <x v="0"/>
    <x v="0"/>
    <x v="0"/>
    <x v="0"/>
    <s v="Lead/Manager"/>
    <x v="0"/>
    <x v="0"/>
    <n v="203040"/>
    <s v="|||||||||||||||||||||||||||||||||||||||||||||||||||||||||||||||||"/>
  </r>
  <r>
    <s v="FT397"/>
    <s v="PR93"/>
    <x v="1"/>
    <s v="CL10"/>
    <n v="228"/>
    <d v="2021-02-17T00:00:00"/>
    <x v="1"/>
    <x v="0"/>
    <x v="1"/>
    <x v="1"/>
    <x v="0"/>
    <s v="Senior"/>
    <x v="1"/>
    <x v="1"/>
    <n v="104424"/>
    <s v="|||||||||||||||||||||||||||||||||"/>
  </r>
  <r>
    <s v="FT399"/>
    <s v="PR98"/>
    <x v="1"/>
    <s v="CL63"/>
    <n v="43"/>
    <d v="2023-06-15T00:00:00"/>
    <x v="2"/>
    <x v="1"/>
    <x v="1"/>
    <x v="1"/>
    <x v="0"/>
    <s v="Senior"/>
    <x v="2"/>
    <x v="2"/>
    <n v="2623"/>
    <s v=""/>
  </r>
  <r>
    <s v="FT401"/>
    <s v="PR15"/>
    <x v="2"/>
    <s v="CL39"/>
    <n v="432"/>
    <d v="2023-01-06T00:00:00"/>
    <x v="0"/>
    <x v="0"/>
    <x v="2"/>
    <x v="1"/>
    <x v="1"/>
    <s v="Senior"/>
    <x v="3"/>
    <x v="3"/>
    <n v="25056"/>
    <s v="||||||||"/>
  </r>
  <r>
    <s v="FT403"/>
    <s v="PR40"/>
    <x v="3"/>
    <s v="CL12"/>
    <n v="376"/>
    <d v="2021-07-31T00:00:00"/>
    <x v="3"/>
    <x v="2"/>
    <x v="3"/>
    <x v="1"/>
    <x v="2"/>
    <s v="Intermediate"/>
    <x v="4"/>
    <x v="0"/>
    <n v="180104"/>
    <s v="|||||||||||||||||||||||||||||||||||||||||||||||||||||||||"/>
  </r>
  <r>
    <s v="FT406"/>
    <s v="PR22"/>
    <x v="4"/>
    <s v="CL63"/>
    <n v="403"/>
    <d v="2022-01-01T00:00:00"/>
    <x v="2"/>
    <x v="1"/>
    <x v="4"/>
    <x v="1"/>
    <x v="3"/>
    <s v="Junior"/>
    <x v="5"/>
    <x v="1"/>
    <n v="60047"/>
    <s v="|||||||||||||||||||"/>
  </r>
  <r>
    <s v="FT408"/>
    <s v="PR56"/>
    <x v="5"/>
    <s v="CL39"/>
    <n v="111"/>
    <d v="2022-06-15T00:00:00"/>
    <x v="0"/>
    <x v="0"/>
    <x v="5"/>
    <x v="0"/>
    <x v="4"/>
    <s v="Lead/Manager"/>
    <x v="6"/>
    <x v="0"/>
    <n v="25530"/>
    <s v="||||||||"/>
  </r>
  <r>
    <s v="FT409"/>
    <s v="PR93"/>
    <x v="6"/>
    <s v="CL10"/>
    <n v="390"/>
    <d v="2020-06-03T00:00:00"/>
    <x v="1"/>
    <x v="0"/>
    <x v="6"/>
    <x v="1"/>
    <x v="5"/>
    <s v="Lead/Manager"/>
    <x v="1"/>
    <x v="1"/>
    <n v="178620"/>
    <s v="|||||||||||||||||||||||||||||||||||||||||||||||||||||||||"/>
  </r>
  <r>
    <s v="FT410"/>
    <s v="PR39"/>
    <x v="7"/>
    <s v="CL12"/>
    <n v="210"/>
    <d v="2023-03-05T00:00:00"/>
    <x v="3"/>
    <x v="2"/>
    <x v="7"/>
    <x v="1"/>
    <x v="6"/>
    <s v="Junior"/>
    <x v="7"/>
    <x v="3"/>
    <n v="64260"/>
    <s v="||||||||||||||||||||"/>
  </r>
  <r>
    <s v="FT411"/>
    <s v="PR31"/>
    <x v="8"/>
    <s v="CL10"/>
    <n v="231"/>
    <d v="2022-07-27T00:00:00"/>
    <x v="1"/>
    <x v="0"/>
    <x v="8"/>
    <x v="0"/>
    <x v="7"/>
    <s v="Intermediate"/>
    <x v="8"/>
    <x v="2"/>
    <n v="99330"/>
    <s v="|||||||||||||||||||||||||||||||"/>
  </r>
  <r>
    <s v="FT413"/>
    <s v="PR38"/>
    <x v="9"/>
    <s v="CL75"/>
    <n v="319"/>
    <d v="2021-06-15T00:00:00"/>
    <x v="4"/>
    <x v="3"/>
    <x v="9"/>
    <x v="0"/>
    <x v="8"/>
    <s v="Senior"/>
    <x v="9"/>
    <x v="4"/>
    <n v="119306"/>
    <s v="||||||||||||||||||||||||||||||||||||||"/>
  </r>
  <r>
    <s v="FT416"/>
    <s v="PR25"/>
    <x v="10"/>
    <s v="CL39"/>
    <n v="317"/>
    <d v="2023-03-09T00:00:00"/>
    <x v="0"/>
    <x v="0"/>
    <x v="10"/>
    <x v="1"/>
    <x v="9"/>
    <s v="Intermediate"/>
    <x v="10"/>
    <x v="1"/>
    <n v="204148"/>
    <s v="|||||||||||||||||||||||||||||||||||||||||||||||||||||||||||||||||"/>
  </r>
  <r>
    <s v="FT418"/>
    <s v="PR86"/>
    <x v="5"/>
    <s v="CL10"/>
    <n v="247"/>
    <d v="2020-04-22T00:00:00"/>
    <x v="1"/>
    <x v="0"/>
    <x v="5"/>
    <x v="0"/>
    <x v="4"/>
    <s v="Lead/Manager"/>
    <x v="11"/>
    <x v="4"/>
    <n v="128934"/>
    <s v="|||||||||||||||||||||||||||||||||||||||||"/>
  </r>
  <r>
    <s v="FT420"/>
    <s v="PR28"/>
    <x v="11"/>
    <s v="CL12"/>
    <n v="284"/>
    <d v="2021-06-29T00:00:00"/>
    <x v="3"/>
    <x v="2"/>
    <x v="11"/>
    <x v="1"/>
    <x v="10"/>
    <s v="Intermediate"/>
    <x v="12"/>
    <x v="2"/>
    <n v="28968"/>
    <s v="|||||||||"/>
  </r>
  <r>
    <s v="FT423"/>
    <s v="PR28"/>
    <x v="7"/>
    <s v="CL72"/>
    <n v="129"/>
    <d v="2022-09-22T00:00:00"/>
    <x v="5"/>
    <x v="4"/>
    <x v="7"/>
    <x v="1"/>
    <x v="6"/>
    <s v="Junior"/>
    <x v="12"/>
    <x v="2"/>
    <n v="13158"/>
    <s v="||||"/>
  </r>
  <r>
    <s v="FT424"/>
    <s v="PR15"/>
    <x v="5"/>
    <s v="CL46"/>
    <n v="366"/>
    <d v="2021-05-01T00:00:00"/>
    <x v="6"/>
    <x v="5"/>
    <x v="5"/>
    <x v="0"/>
    <x v="4"/>
    <s v="Lead/Manager"/>
    <x v="3"/>
    <x v="3"/>
    <n v="21228"/>
    <s v="||||||"/>
  </r>
  <r>
    <s v="FT426"/>
    <s v="PR66"/>
    <x v="1"/>
    <s v="CL39"/>
    <n v="189"/>
    <d v="2023-02-23T00:00:00"/>
    <x v="0"/>
    <x v="0"/>
    <x v="1"/>
    <x v="1"/>
    <x v="0"/>
    <s v="Senior"/>
    <x v="13"/>
    <x v="2"/>
    <n v="57645"/>
    <s v="||||||||||||||||||"/>
  </r>
  <r>
    <s v="FT428"/>
    <s v="PR6"/>
    <x v="12"/>
    <s v="CL46"/>
    <n v="172"/>
    <d v="2021-10-09T00:00:00"/>
    <x v="6"/>
    <x v="5"/>
    <x v="12"/>
    <x v="0"/>
    <x v="11"/>
    <s v="Senior"/>
    <x v="14"/>
    <x v="1"/>
    <n v="36120"/>
    <s v="|||||||||||"/>
  </r>
  <r>
    <s v="FT430"/>
    <s v="PR40"/>
    <x v="11"/>
    <s v="CL72"/>
    <n v="266"/>
    <d v="2022-09-19T00:00:00"/>
    <x v="5"/>
    <x v="4"/>
    <x v="11"/>
    <x v="1"/>
    <x v="10"/>
    <s v="Intermediate"/>
    <x v="4"/>
    <x v="0"/>
    <n v="127414"/>
    <s v="||||||||||||||||||||||||||||||||||||||||"/>
  </r>
  <r>
    <s v="FT431"/>
    <s v="PR40"/>
    <x v="13"/>
    <s v="CL39"/>
    <n v="290"/>
    <d v="2020-09-12T00:00:00"/>
    <x v="0"/>
    <x v="0"/>
    <x v="13"/>
    <x v="1"/>
    <x v="12"/>
    <s v="Intermediate"/>
    <x v="4"/>
    <x v="0"/>
    <n v="138910"/>
    <s v="||||||||||||||||||||||||||||||||||||||||||||"/>
  </r>
  <r>
    <s v="FT432"/>
    <s v="PR38"/>
    <x v="6"/>
    <s v="CL39"/>
    <n v="314"/>
    <d v="2022-03-23T00:00:00"/>
    <x v="0"/>
    <x v="0"/>
    <x v="6"/>
    <x v="1"/>
    <x v="5"/>
    <s v="Lead/Manager"/>
    <x v="9"/>
    <x v="4"/>
    <n v="117436"/>
    <s v="|||||||||||||||||||||||||||||||||||||"/>
  </r>
  <r>
    <s v="FT433"/>
    <s v="PR66"/>
    <x v="14"/>
    <s v="CL39"/>
    <n v="254"/>
    <d v="2022-10-09T00:00:00"/>
    <x v="0"/>
    <x v="0"/>
    <x v="14"/>
    <x v="1"/>
    <x v="13"/>
    <s v="Intermediate"/>
    <x v="13"/>
    <x v="2"/>
    <n v="77470"/>
    <s v="||||||||||||||||||||||||"/>
  </r>
  <r>
    <s v="FT434"/>
    <s v="PR56"/>
    <x v="9"/>
    <s v="CL46"/>
    <n v="300"/>
    <d v="2023-07-03T00:00:00"/>
    <x v="6"/>
    <x v="5"/>
    <x v="9"/>
    <x v="0"/>
    <x v="8"/>
    <s v="Senior"/>
    <x v="6"/>
    <x v="0"/>
    <n v="69000"/>
    <s v="||||||||||||||||||||||"/>
  </r>
  <r>
    <s v="FT435"/>
    <s v="PR66"/>
    <x v="15"/>
    <s v="CL12"/>
    <n v="404"/>
    <d v="2021-10-16T00:00:00"/>
    <x v="3"/>
    <x v="2"/>
    <x v="15"/>
    <x v="0"/>
    <x v="14"/>
    <s v="Intermediate"/>
    <x v="13"/>
    <x v="2"/>
    <n v="123220"/>
    <s v="|||||||||||||||||||||||||||||||||||||||"/>
  </r>
  <r>
    <s v="FT436"/>
    <s v="PR31"/>
    <x v="10"/>
    <s v="CL10"/>
    <n v="402"/>
    <d v="2023-01-09T00:00:00"/>
    <x v="1"/>
    <x v="0"/>
    <x v="10"/>
    <x v="1"/>
    <x v="9"/>
    <s v="Intermediate"/>
    <x v="8"/>
    <x v="2"/>
    <n v="172860"/>
    <s v="|||||||||||||||||||||||||||||||||||||||||||||||||||||||"/>
  </r>
  <r>
    <s v="FT437"/>
    <s v="PR69"/>
    <x v="16"/>
    <s v="CL39"/>
    <n v="356"/>
    <d v="2022-04-22T00:00:00"/>
    <x v="0"/>
    <x v="0"/>
    <x v="16"/>
    <x v="0"/>
    <x v="15"/>
    <s v="Lead/Manager"/>
    <x v="15"/>
    <x v="2"/>
    <n v="94340"/>
    <s v="||||||||||||||||||||||||||||||"/>
  </r>
  <r>
    <s v="FT439"/>
    <s v="PR25"/>
    <x v="1"/>
    <s v="CL39"/>
    <n v="379"/>
    <d v="2020-02-14T00:00:00"/>
    <x v="0"/>
    <x v="0"/>
    <x v="1"/>
    <x v="1"/>
    <x v="0"/>
    <s v="Senior"/>
    <x v="10"/>
    <x v="1"/>
    <n v="244076"/>
    <s v="||||||||||||||||||||||||||||||||||||||||||||||||||||||||||||||||||||||||||||||"/>
  </r>
  <r>
    <s v="FT440"/>
    <s v="PR22"/>
    <x v="14"/>
    <s v="CL46"/>
    <n v="314"/>
    <d v="2022-11-29T00:00:00"/>
    <x v="6"/>
    <x v="5"/>
    <x v="14"/>
    <x v="1"/>
    <x v="13"/>
    <s v="Intermediate"/>
    <x v="5"/>
    <x v="1"/>
    <n v="46786"/>
    <s v="|||||||||||||||"/>
  </r>
  <r>
    <s v="FT441"/>
    <s v="PR28"/>
    <x v="3"/>
    <s v="CL10"/>
    <n v="73"/>
    <d v="2021-01-23T00:00:00"/>
    <x v="1"/>
    <x v="0"/>
    <x v="3"/>
    <x v="1"/>
    <x v="2"/>
    <s v="Intermediate"/>
    <x v="12"/>
    <x v="2"/>
    <n v="7446"/>
    <s v="||"/>
  </r>
  <r>
    <s v="FT442"/>
    <s v="PR84"/>
    <x v="1"/>
    <s v="CL63"/>
    <n v="93"/>
    <d v="2022-01-24T00:00:00"/>
    <x v="2"/>
    <x v="1"/>
    <x v="1"/>
    <x v="1"/>
    <x v="0"/>
    <s v="Senior"/>
    <x v="16"/>
    <x v="2"/>
    <n v="63333"/>
    <s v="||||||||||||||||||||"/>
  </r>
  <r>
    <s v="FT443"/>
    <s v="PR21"/>
    <x v="16"/>
    <s v="CL75"/>
    <n v="340"/>
    <d v="2020-03-22T00:00:00"/>
    <x v="4"/>
    <x v="3"/>
    <x v="16"/>
    <x v="0"/>
    <x v="15"/>
    <s v="Lead/Manager"/>
    <x v="17"/>
    <x v="1"/>
    <n v="76160"/>
    <s v="||||||||||||||||||||||||"/>
  </r>
  <r>
    <s v="FT444"/>
    <s v="PR93"/>
    <x v="17"/>
    <s v="CL10"/>
    <n v="32"/>
    <d v="2022-06-22T00:00:00"/>
    <x v="1"/>
    <x v="0"/>
    <x v="9"/>
    <x v="0"/>
    <x v="16"/>
    <s v="Senior"/>
    <x v="1"/>
    <x v="1"/>
    <n v="14656"/>
    <s v="||||"/>
  </r>
  <r>
    <s v="FT446"/>
    <s v="PR22"/>
    <x v="18"/>
    <s v="CL10"/>
    <n v="84"/>
    <d v="2023-06-19T00:00:00"/>
    <x v="1"/>
    <x v="0"/>
    <x v="17"/>
    <x v="1"/>
    <x v="17"/>
    <s v="Intermediate"/>
    <x v="5"/>
    <x v="1"/>
    <n v="12516"/>
    <s v="||||"/>
  </r>
  <r>
    <s v="FT448"/>
    <s v="PR6"/>
    <x v="19"/>
    <s v="CL39"/>
    <n v="446"/>
    <d v="2020-02-20T00:00:00"/>
    <x v="0"/>
    <x v="0"/>
    <x v="18"/>
    <x v="1"/>
    <x v="18"/>
    <s v="Senior"/>
    <x v="14"/>
    <x v="1"/>
    <n v="93660"/>
    <s v="||||||||||||||||||||||||||||||"/>
  </r>
  <r>
    <s v="FT449"/>
    <s v="PR40"/>
    <x v="20"/>
    <s v="CL75"/>
    <n v="479"/>
    <d v="2022-10-30T00:00:00"/>
    <x v="4"/>
    <x v="3"/>
    <x v="19"/>
    <x v="1"/>
    <x v="3"/>
    <s v="Lead/Manager"/>
    <x v="4"/>
    <x v="0"/>
    <n v="229441"/>
    <s v="|||||||||||||||||||||||||||||||||||||||||||||||||||||||||||||||||||||||||"/>
  </r>
  <r>
    <s v="FT450"/>
    <s v="PR15"/>
    <x v="21"/>
    <s v="CL10"/>
    <n v="72"/>
    <d v="2020-01-16T00:00:00"/>
    <x v="1"/>
    <x v="0"/>
    <x v="20"/>
    <x v="1"/>
    <x v="19"/>
    <s v="Junior"/>
    <x v="3"/>
    <x v="3"/>
    <n v="4176"/>
    <s v="|"/>
  </r>
  <r>
    <s v="FT452"/>
    <s v="PR98"/>
    <x v="22"/>
    <s v="CL72"/>
    <n v="207"/>
    <d v="2020-03-17T00:00:00"/>
    <x v="5"/>
    <x v="4"/>
    <x v="21"/>
    <x v="0"/>
    <x v="15"/>
    <s v="Lead/Manager"/>
    <x v="2"/>
    <x v="2"/>
    <n v="12627"/>
    <s v="||||"/>
  </r>
  <r>
    <s v="FT453"/>
    <s v="PR6"/>
    <x v="21"/>
    <s v="CL10"/>
    <n v="260"/>
    <d v="2021-02-13T00:00:00"/>
    <x v="1"/>
    <x v="0"/>
    <x v="20"/>
    <x v="1"/>
    <x v="19"/>
    <s v="Junior"/>
    <x v="14"/>
    <x v="1"/>
    <n v="54600"/>
    <s v="|||||||||||||||||"/>
  </r>
  <r>
    <s v="FT454"/>
    <s v="PR69"/>
    <x v="17"/>
    <s v="CL75"/>
    <n v="169"/>
    <d v="2021-05-19T00:00:00"/>
    <x v="4"/>
    <x v="3"/>
    <x v="9"/>
    <x v="0"/>
    <x v="16"/>
    <s v="Senior"/>
    <x v="15"/>
    <x v="2"/>
    <n v="44785"/>
    <s v="||||||||||||||"/>
  </r>
  <r>
    <s v="FT456"/>
    <s v="PR56"/>
    <x v="23"/>
    <s v="CL63"/>
    <n v="163"/>
    <d v="2023-07-15T00:00:00"/>
    <x v="2"/>
    <x v="1"/>
    <x v="22"/>
    <x v="0"/>
    <x v="20"/>
    <s v="Intermediate"/>
    <x v="6"/>
    <x v="0"/>
    <n v="37490"/>
    <s v="||||||||||||"/>
  </r>
  <r>
    <s v="FT457"/>
    <s v="PR86"/>
    <x v="9"/>
    <s v="CL72"/>
    <n v="300"/>
    <d v="2021-03-27T00:00:00"/>
    <x v="5"/>
    <x v="4"/>
    <x v="9"/>
    <x v="0"/>
    <x v="8"/>
    <s v="Senior"/>
    <x v="11"/>
    <x v="4"/>
    <n v="156600"/>
    <s v="||||||||||||||||||||||||||||||||||||||||||||||||||"/>
  </r>
  <r>
    <s v="FT458"/>
    <s v="PR28"/>
    <x v="24"/>
    <s v="CL12"/>
    <n v="39"/>
    <d v="2020-03-04T00:00:00"/>
    <x v="3"/>
    <x v="2"/>
    <x v="23"/>
    <x v="1"/>
    <x v="10"/>
    <s v="Intermediate"/>
    <x v="12"/>
    <x v="2"/>
    <n v="3978"/>
    <s v="|"/>
  </r>
  <r>
    <s v="FT459"/>
    <s v="PR22"/>
    <x v="3"/>
    <s v="CL72"/>
    <n v="444"/>
    <d v="2023-05-21T00:00:00"/>
    <x v="5"/>
    <x v="4"/>
    <x v="3"/>
    <x v="1"/>
    <x v="2"/>
    <s v="Intermediate"/>
    <x v="5"/>
    <x v="1"/>
    <n v="66156"/>
    <s v="|||||||||||||||||||||"/>
  </r>
  <r>
    <s v="FT460"/>
    <s v="PR86"/>
    <x v="3"/>
    <s v="CL75"/>
    <n v="377"/>
    <d v="2021-01-11T00:00:00"/>
    <x v="4"/>
    <x v="3"/>
    <x v="3"/>
    <x v="1"/>
    <x v="2"/>
    <s v="Intermediate"/>
    <x v="11"/>
    <x v="4"/>
    <n v="196794"/>
    <s v="|||||||||||||||||||||||||||||||||||||||||||||||||||||||||||||||"/>
  </r>
  <r>
    <s v="FT461"/>
    <s v="PR39"/>
    <x v="11"/>
    <s v="CL75"/>
    <n v="418"/>
    <d v="2020-10-14T00:00:00"/>
    <x v="4"/>
    <x v="3"/>
    <x v="11"/>
    <x v="1"/>
    <x v="10"/>
    <s v="Intermediate"/>
    <x v="7"/>
    <x v="3"/>
    <n v="127908"/>
    <s v="|||||||||||||||||||||||||||||||||||||||||"/>
  </r>
  <r>
    <s v="FT462"/>
    <s v="PR98"/>
    <x v="25"/>
    <s v="CL12"/>
    <n v="252"/>
    <d v="2022-11-02T00:00:00"/>
    <x v="3"/>
    <x v="2"/>
    <x v="24"/>
    <x v="1"/>
    <x v="21"/>
    <s v="Intermediate"/>
    <x v="2"/>
    <x v="2"/>
    <n v="15372"/>
    <s v="||||"/>
  </r>
  <r>
    <s v="FT463"/>
    <s v="PR69"/>
    <x v="16"/>
    <s v="CL72"/>
    <n v="320"/>
    <d v="2020-01-01T00:00:00"/>
    <x v="5"/>
    <x v="4"/>
    <x v="16"/>
    <x v="0"/>
    <x v="15"/>
    <s v="Lead/Manager"/>
    <x v="15"/>
    <x v="2"/>
    <n v="84800"/>
    <s v="|||||||||||||||||||||||||||"/>
  </r>
  <r>
    <s v="FT464"/>
    <s v="PR66"/>
    <x v="26"/>
    <s v="CL10"/>
    <n v="221"/>
    <d v="2021-06-17T00:00:00"/>
    <x v="1"/>
    <x v="0"/>
    <x v="25"/>
    <x v="0"/>
    <x v="22"/>
    <s v="Intermediate"/>
    <x v="13"/>
    <x v="2"/>
    <n v="67405"/>
    <s v="|||||||||||||||||||||"/>
  </r>
  <r>
    <s v="FT468"/>
    <s v="PR39"/>
    <x v="21"/>
    <s v="CL63"/>
    <n v="107"/>
    <d v="2023-06-04T00:00:00"/>
    <x v="2"/>
    <x v="1"/>
    <x v="20"/>
    <x v="1"/>
    <x v="19"/>
    <s v="Junior"/>
    <x v="7"/>
    <x v="3"/>
    <n v="32742"/>
    <s v="||||||||||"/>
  </r>
  <r>
    <s v="FT470"/>
    <s v="PR39"/>
    <x v="10"/>
    <s v="CL75"/>
    <n v="97"/>
    <d v="2022-05-30T00:00:00"/>
    <x v="4"/>
    <x v="3"/>
    <x v="10"/>
    <x v="1"/>
    <x v="9"/>
    <s v="Intermediate"/>
    <x v="7"/>
    <x v="3"/>
    <n v="29682"/>
    <s v="|||||||||"/>
  </r>
  <r>
    <s v="FT471"/>
    <s v="PR15"/>
    <x v="15"/>
    <s v="CL12"/>
    <n v="216"/>
    <d v="2021-11-15T00:00:00"/>
    <x v="3"/>
    <x v="2"/>
    <x v="15"/>
    <x v="0"/>
    <x v="14"/>
    <s v="Intermediate"/>
    <x v="3"/>
    <x v="3"/>
    <n v="12528"/>
    <s v="||||"/>
  </r>
  <r>
    <s v="FT474"/>
    <s v="PR22"/>
    <x v="27"/>
    <s v="CL63"/>
    <n v="325"/>
    <d v="2021-08-28T00:00:00"/>
    <x v="2"/>
    <x v="1"/>
    <x v="26"/>
    <x v="1"/>
    <x v="21"/>
    <s v="Junior"/>
    <x v="5"/>
    <x v="1"/>
    <n v="48425"/>
    <s v="|||||||||||||||"/>
  </r>
  <r>
    <s v="FT475"/>
    <s v="PR86"/>
    <x v="12"/>
    <s v="CL63"/>
    <n v="436"/>
    <d v="2022-01-27T00:00:00"/>
    <x v="2"/>
    <x v="1"/>
    <x v="12"/>
    <x v="0"/>
    <x v="11"/>
    <s v="Senior"/>
    <x v="11"/>
    <x v="4"/>
    <n v="227592"/>
    <s v="||||||||||||||||||||||||||||||||||||||||||||||||||||||||||||||||||||||||"/>
  </r>
  <r>
    <s v="FT476"/>
    <s v="PR21"/>
    <x v="5"/>
    <s v="CL46"/>
    <n v="69"/>
    <d v="2022-12-12T00:00:00"/>
    <x v="6"/>
    <x v="5"/>
    <x v="5"/>
    <x v="0"/>
    <x v="4"/>
    <s v="Lead/Manager"/>
    <x v="17"/>
    <x v="1"/>
    <n v="15456"/>
    <s v="||||"/>
  </r>
  <r>
    <s v="FT477"/>
    <s v="PR31"/>
    <x v="28"/>
    <s v="CL75"/>
    <n v="361"/>
    <d v="2023-08-10T00:00:00"/>
    <x v="4"/>
    <x v="3"/>
    <x v="27"/>
    <x v="1"/>
    <x v="23"/>
    <s v="Intermediate"/>
    <x v="8"/>
    <x v="2"/>
    <n v="155230"/>
    <s v="|||||||||||||||||||||||||||||||||||||||||||||||||"/>
  </r>
  <r>
    <s v="FT478"/>
    <s v="PR31"/>
    <x v="29"/>
    <s v="CL12"/>
    <n v="235"/>
    <d v="2021-10-08T00:00:00"/>
    <x v="3"/>
    <x v="2"/>
    <x v="28"/>
    <x v="1"/>
    <x v="8"/>
    <s v="Junior"/>
    <x v="8"/>
    <x v="2"/>
    <n v="101050"/>
    <s v="||||||||||||||||||||||||||||||||"/>
  </r>
  <r>
    <s v="FT479"/>
    <s v="PR24"/>
    <x v="1"/>
    <s v="CL12"/>
    <n v="126"/>
    <d v="2020-02-14T00:00:00"/>
    <x v="3"/>
    <x v="2"/>
    <x v="1"/>
    <x v="1"/>
    <x v="0"/>
    <s v="Senior"/>
    <x v="18"/>
    <x v="3"/>
    <n v="35280"/>
    <s v="|||||||||||"/>
  </r>
  <r>
    <s v="FT481"/>
    <s v="PR84"/>
    <x v="1"/>
    <s v="CL12"/>
    <n v="272"/>
    <d v="2020-11-16T00:00:00"/>
    <x v="3"/>
    <x v="2"/>
    <x v="1"/>
    <x v="1"/>
    <x v="0"/>
    <s v="Senior"/>
    <x v="16"/>
    <x v="2"/>
    <n v="185232"/>
    <s v="|||||||||||||||||||||||||||||||||||||||||||||||||||||||||||"/>
  </r>
  <r>
    <s v="FT482"/>
    <s v="PR84"/>
    <x v="30"/>
    <s v="CL75"/>
    <n v="295"/>
    <d v="2020-12-31T00:00:00"/>
    <x v="4"/>
    <x v="3"/>
    <x v="29"/>
    <x v="0"/>
    <x v="23"/>
    <s v="Senior"/>
    <x v="16"/>
    <x v="2"/>
    <n v="200895"/>
    <s v="||||||||||||||||||||||||||||||||||||||||||||||||||||||||||||||||"/>
  </r>
  <r>
    <s v="FT483"/>
    <s v="PR98"/>
    <x v="22"/>
    <s v="CL46"/>
    <n v="427"/>
    <d v="2023-07-09T00:00:00"/>
    <x v="6"/>
    <x v="5"/>
    <x v="21"/>
    <x v="0"/>
    <x v="15"/>
    <s v="Lead/Manager"/>
    <x v="2"/>
    <x v="2"/>
    <n v="26047"/>
    <s v="||||||||"/>
  </r>
  <r>
    <s v="FT484"/>
    <s v="PR25"/>
    <x v="15"/>
    <s v="CL39"/>
    <n v="156"/>
    <d v="2021-01-09T00:00:00"/>
    <x v="0"/>
    <x v="0"/>
    <x v="15"/>
    <x v="0"/>
    <x v="14"/>
    <s v="Intermediate"/>
    <x v="10"/>
    <x v="1"/>
    <n v="100464"/>
    <s v="||||||||||||||||||||||||||||||||"/>
  </r>
  <r>
    <s v="FT485"/>
    <s v="PR39"/>
    <x v="31"/>
    <s v="CL12"/>
    <n v="295"/>
    <d v="2022-12-31T00:00:00"/>
    <x v="3"/>
    <x v="2"/>
    <x v="30"/>
    <x v="1"/>
    <x v="16"/>
    <s v="Lead/Manager"/>
    <x v="7"/>
    <x v="3"/>
    <n v="90270"/>
    <s v="||||||||||||||||||||||||||||"/>
  </r>
  <r>
    <s v="FT486"/>
    <s v="PR66"/>
    <x v="11"/>
    <s v="CL12"/>
    <n v="207"/>
    <d v="2022-03-12T00:00:00"/>
    <x v="3"/>
    <x v="2"/>
    <x v="11"/>
    <x v="1"/>
    <x v="10"/>
    <s v="Intermediate"/>
    <x v="13"/>
    <x v="2"/>
    <n v="63135"/>
    <s v="||||||||||||||||||||"/>
  </r>
  <r>
    <s v="FT487"/>
    <s v="PR77"/>
    <x v="4"/>
    <s v="CL63"/>
    <n v="192"/>
    <d v="2023-09-21T00:00:00"/>
    <x v="2"/>
    <x v="1"/>
    <x v="4"/>
    <x v="1"/>
    <x v="3"/>
    <s v="Junior"/>
    <x v="0"/>
    <x v="0"/>
    <n v="81216"/>
    <s v="||||||||||||||||||||||||||"/>
  </r>
  <r>
    <s v="FT488"/>
    <s v="PR40"/>
    <x v="22"/>
    <s v="CL72"/>
    <n v="135"/>
    <d v="2023-10-27T00:00:00"/>
    <x v="5"/>
    <x v="4"/>
    <x v="21"/>
    <x v="0"/>
    <x v="15"/>
    <s v="Lead/Manager"/>
    <x v="4"/>
    <x v="0"/>
    <n v="64665"/>
    <s v="||||||||||||||||||||"/>
  </r>
  <r>
    <s v="FT489"/>
    <s v="PR31"/>
    <x v="32"/>
    <s v="CL63"/>
    <n v="200"/>
    <d v="2023-01-06T00:00:00"/>
    <x v="2"/>
    <x v="1"/>
    <x v="31"/>
    <x v="0"/>
    <x v="21"/>
    <s v="Junior"/>
    <x v="8"/>
    <x v="2"/>
    <n v="86000"/>
    <s v="|||||||||||||||||||||||||||"/>
  </r>
  <r>
    <s v="FT493"/>
    <s v="PR21"/>
    <x v="33"/>
    <s v="CL75"/>
    <n v="205"/>
    <d v="2023-06-29T00:00:00"/>
    <x v="4"/>
    <x v="3"/>
    <x v="32"/>
    <x v="0"/>
    <x v="6"/>
    <s v="Lead/Manager"/>
    <x v="17"/>
    <x v="1"/>
    <n v="45920"/>
    <s v="||||||||||||||"/>
  </r>
  <r>
    <s v="FT494"/>
    <s v="PR24"/>
    <x v="3"/>
    <s v="CL39"/>
    <n v="23"/>
    <d v="2022-10-28T00:00:00"/>
    <x v="0"/>
    <x v="0"/>
    <x v="3"/>
    <x v="1"/>
    <x v="2"/>
    <s v="Intermediate"/>
    <x v="18"/>
    <x v="3"/>
    <n v="6440"/>
    <s v="||"/>
  </r>
  <r>
    <s v="FT495"/>
    <s v="PR31"/>
    <x v="3"/>
    <s v="CL72"/>
    <n v="216"/>
    <d v="2022-06-26T00:00:00"/>
    <x v="5"/>
    <x v="4"/>
    <x v="3"/>
    <x v="1"/>
    <x v="2"/>
    <s v="Intermediate"/>
    <x v="8"/>
    <x v="2"/>
    <n v="92880"/>
    <s v="|||||||||||||||||||||||||||||"/>
  </r>
  <r>
    <s v="FT496"/>
    <s v="PR66"/>
    <x v="32"/>
    <s v="CL72"/>
    <n v="331"/>
    <d v="2022-11-05T00:00:00"/>
    <x v="5"/>
    <x v="4"/>
    <x v="31"/>
    <x v="0"/>
    <x v="21"/>
    <s v="Junior"/>
    <x v="13"/>
    <x v="2"/>
    <n v="100955"/>
    <s v="||||||||||||||||||||||||||||||||"/>
  </r>
  <r>
    <s v="FT498"/>
    <s v="PR66"/>
    <x v="8"/>
    <s v="CL12"/>
    <n v="155"/>
    <d v="2021-10-21T00:00:00"/>
    <x v="3"/>
    <x v="2"/>
    <x v="8"/>
    <x v="0"/>
    <x v="7"/>
    <s v="Intermediate"/>
    <x v="13"/>
    <x v="2"/>
    <n v="47275"/>
    <s v="|||||||||||||||"/>
  </r>
  <r>
    <s v="FT499"/>
    <s v="PR86"/>
    <x v="34"/>
    <s v="CL72"/>
    <n v="333"/>
    <d v="2021-03-10T00:00:00"/>
    <x v="5"/>
    <x v="4"/>
    <x v="33"/>
    <x v="0"/>
    <x v="24"/>
    <s v="Intermediate"/>
    <x v="11"/>
    <x v="4"/>
    <n v="173826"/>
    <s v="|||||||||||||||||||||||||||||||||||||||||||||||||||||||"/>
  </r>
  <r>
    <s v="FT500"/>
    <s v="PR25"/>
    <x v="26"/>
    <s v="CL46"/>
    <n v="377"/>
    <d v="2023-01-23T00:00:00"/>
    <x v="6"/>
    <x v="5"/>
    <x v="25"/>
    <x v="0"/>
    <x v="22"/>
    <s v="Intermediate"/>
    <x v="10"/>
    <x v="1"/>
    <n v="242788"/>
    <s v="|||||||||||||||||||||||||||||||||||||||||||||||||||||||||||||||||||||||||||||"/>
  </r>
  <r>
    <s v="FT501"/>
    <s v="PR93"/>
    <x v="31"/>
    <s v="CL46"/>
    <n v="329"/>
    <d v="2022-05-27T00:00:00"/>
    <x v="6"/>
    <x v="5"/>
    <x v="30"/>
    <x v="1"/>
    <x v="16"/>
    <s v="Lead/Manager"/>
    <x v="1"/>
    <x v="1"/>
    <n v="150682"/>
    <s v="||||||||||||||||||||||||||||||||||||||||||||||||"/>
  </r>
  <r>
    <s v="FT503"/>
    <s v="PR84"/>
    <x v="35"/>
    <s v="CL72"/>
    <n v="412"/>
    <d v="2020-02-21T00:00:00"/>
    <x v="5"/>
    <x v="4"/>
    <x v="34"/>
    <x v="0"/>
    <x v="5"/>
    <s v="Intermediate"/>
    <x v="16"/>
    <x v="2"/>
    <n v="280572"/>
    <s v="|||||||||||||||||||||||||||||||||||||||||||||||||||||||||||||||||||||||||||||||||||||||||"/>
  </r>
  <r>
    <s v="FT504"/>
    <s v="PR38"/>
    <x v="31"/>
    <s v="CL75"/>
    <n v="374"/>
    <d v="2022-11-29T00:00:00"/>
    <x v="4"/>
    <x v="3"/>
    <x v="30"/>
    <x v="1"/>
    <x v="16"/>
    <s v="Lead/Manager"/>
    <x v="9"/>
    <x v="4"/>
    <n v="139876"/>
    <s v="||||||||||||||||||||||||||||||||||||||||||||"/>
  </r>
  <r>
    <s v="FT506"/>
    <s v="PR24"/>
    <x v="36"/>
    <s v="CL75"/>
    <n v="419"/>
    <d v="2021-08-28T00:00:00"/>
    <x v="4"/>
    <x v="3"/>
    <x v="35"/>
    <x v="1"/>
    <x v="25"/>
    <s v="Junior"/>
    <x v="18"/>
    <x v="3"/>
    <n v="117320"/>
    <s v="|||||||||||||||||||||||||||||||||||||"/>
  </r>
  <r>
    <s v="FT508"/>
    <s v="PR38"/>
    <x v="37"/>
    <s v="CL12"/>
    <n v="20"/>
    <d v="2023-04-28T00:00:00"/>
    <x v="3"/>
    <x v="2"/>
    <x v="20"/>
    <x v="1"/>
    <x v="25"/>
    <s v="Junior"/>
    <x v="9"/>
    <x v="4"/>
    <n v="7480"/>
    <s v="||"/>
  </r>
  <r>
    <s v="FT509"/>
    <s v="PR15"/>
    <x v="7"/>
    <s v="CL63"/>
    <n v="381"/>
    <d v="2021-12-23T00:00:00"/>
    <x v="2"/>
    <x v="1"/>
    <x v="7"/>
    <x v="1"/>
    <x v="6"/>
    <s v="Junior"/>
    <x v="3"/>
    <x v="3"/>
    <n v="22098"/>
    <s v="|||||||"/>
  </r>
  <r>
    <s v="FT512"/>
    <s v="PR40"/>
    <x v="25"/>
    <s v="CL12"/>
    <n v="338"/>
    <d v="2022-10-01T00:00:00"/>
    <x v="3"/>
    <x v="2"/>
    <x v="24"/>
    <x v="1"/>
    <x v="21"/>
    <s v="Intermediate"/>
    <x v="4"/>
    <x v="0"/>
    <n v="161902"/>
    <s v="|||||||||||||||||||||||||||||||||||||||||||||||||||"/>
  </r>
  <r>
    <s v="FT513"/>
    <s v="PR84"/>
    <x v="12"/>
    <s v="CL12"/>
    <n v="62"/>
    <d v="2021-07-24T00:00:00"/>
    <x v="3"/>
    <x v="2"/>
    <x v="12"/>
    <x v="0"/>
    <x v="11"/>
    <s v="Senior"/>
    <x v="16"/>
    <x v="2"/>
    <n v="42222"/>
    <s v="|||||||||||||"/>
  </r>
  <r>
    <s v="FT514"/>
    <s v="PR77"/>
    <x v="11"/>
    <s v="CL63"/>
    <n v="272"/>
    <d v="2020-07-15T00:00:00"/>
    <x v="2"/>
    <x v="1"/>
    <x v="11"/>
    <x v="1"/>
    <x v="10"/>
    <s v="Intermediate"/>
    <x v="0"/>
    <x v="0"/>
    <n v="115056"/>
    <s v="||||||||||||||||||||||||||||||||||||"/>
  </r>
  <r>
    <s v="FT515"/>
    <s v="PR28"/>
    <x v="34"/>
    <s v="CL39"/>
    <n v="361"/>
    <d v="2023-10-30T00:00:00"/>
    <x v="0"/>
    <x v="0"/>
    <x v="33"/>
    <x v="0"/>
    <x v="24"/>
    <s v="Intermediate"/>
    <x v="12"/>
    <x v="2"/>
    <n v="36822"/>
    <s v="|||||||||||"/>
  </r>
  <r>
    <s v="FT517"/>
    <s v="PR15"/>
    <x v="38"/>
    <s v="CL39"/>
    <n v="444"/>
    <d v="2023-03-06T00:00:00"/>
    <x v="0"/>
    <x v="0"/>
    <x v="36"/>
    <x v="0"/>
    <x v="26"/>
    <s v="Intermediate"/>
    <x v="3"/>
    <x v="3"/>
    <n v="25752"/>
    <s v="||||||||"/>
  </r>
  <r>
    <s v="FT518"/>
    <s v="PR84"/>
    <x v="39"/>
    <s v="CL63"/>
    <n v="14"/>
    <d v="2022-11-30T00:00:00"/>
    <x v="2"/>
    <x v="1"/>
    <x v="37"/>
    <x v="0"/>
    <x v="27"/>
    <s v="Senior"/>
    <x v="16"/>
    <x v="2"/>
    <n v="9534"/>
    <s v="|||"/>
  </r>
  <r>
    <s v="FT519"/>
    <s v="PR94"/>
    <x v="17"/>
    <s v="CL72"/>
    <n v="307"/>
    <d v="2023-07-29T00:00:00"/>
    <x v="5"/>
    <x v="4"/>
    <x v="9"/>
    <x v="0"/>
    <x v="16"/>
    <s v="Senior"/>
    <x v="19"/>
    <x v="1"/>
    <n v="42980"/>
    <s v="|||||||||||||"/>
  </r>
  <r>
    <s v="FT522"/>
    <s v="PR25"/>
    <x v="7"/>
    <s v="CL12"/>
    <n v="283"/>
    <d v="2023-06-08T00:00:00"/>
    <x v="3"/>
    <x v="2"/>
    <x v="7"/>
    <x v="1"/>
    <x v="6"/>
    <s v="Junior"/>
    <x v="10"/>
    <x v="1"/>
    <n v="182252"/>
    <s v="||||||||||||||||||||||||||||||||||||||||||||||||||||||||||"/>
  </r>
  <r>
    <s v="FT523"/>
    <s v="PR69"/>
    <x v="39"/>
    <s v="CL72"/>
    <n v="180"/>
    <d v="2020-12-26T00:00:00"/>
    <x v="5"/>
    <x v="4"/>
    <x v="37"/>
    <x v="0"/>
    <x v="27"/>
    <s v="Senior"/>
    <x v="15"/>
    <x v="2"/>
    <n v="47700"/>
    <s v="|||||||||||||||"/>
  </r>
  <r>
    <s v="FT525"/>
    <s v="PR94"/>
    <x v="22"/>
    <s v="CL39"/>
    <n v="89"/>
    <d v="2023-05-12T00:00:00"/>
    <x v="0"/>
    <x v="0"/>
    <x v="21"/>
    <x v="0"/>
    <x v="15"/>
    <s v="Lead/Manager"/>
    <x v="19"/>
    <x v="1"/>
    <n v="12460"/>
    <s v="|||"/>
  </r>
  <r>
    <s v="FT526"/>
    <s v="PR69"/>
    <x v="5"/>
    <s v="CL10"/>
    <n v="278"/>
    <d v="2023-09-04T00:00:00"/>
    <x v="1"/>
    <x v="0"/>
    <x v="5"/>
    <x v="0"/>
    <x v="4"/>
    <s v="Lead/Manager"/>
    <x v="15"/>
    <x v="2"/>
    <n v="73670"/>
    <s v="|||||||||||||||||||||||"/>
  </r>
  <r>
    <s v="FT527"/>
    <s v="PR86"/>
    <x v="39"/>
    <s v="CL72"/>
    <n v="419"/>
    <d v="2021-08-04T00:00:00"/>
    <x v="5"/>
    <x v="4"/>
    <x v="37"/>
    <x v="0"/>
    <x v="27"/>
    <s v="Senior"/>
    <x v="11"/>
    <x v="4"/>
    <n v="218718"/>
    <s v="||||||||||||||||||||||||||||||||||||||||||||||||||||||||||||||||||||||"/>
  </r>
  <r>
    <s v="FT528"/>
    <s v="PR31"/>
    <x v="40"/>
    <s v="CL12"/>
    <n v="250"/>
    <d v="2020-02-28T00:00:00"/>
    <x v="3"/>
    <x v="2"/>
    <x v="38"/>
    <x v="1"/>
    <x v="28"/>
    <s v="Lead/Manager"/>
    <x v="8"/>
    <x v="2"/>
    <n v="107500"/>
    <s v="||||||||||||||||||||||||||||||||||"/>
  </r>
  <r>
    <s v="FT530"/>
    <s v="PR25"/>
    <x v="26"/>
    <s v="CL10"/>
    <n v="301"/>
    <d v="2020-03-21T00:00:00"/>
    <x v="1"/>
    <x v="0"/>
    <x v="25"/>
    <x v="0"/>
    <x v="22"/>
    <s v="Intermediate"/>
    <x v="10"/>
    <x v="1"/>
    <n v="193844"/>
    <s v="||||||||||||||||||||||||||||||||||||||||||||||||||||||||||||||"/>
  </r>
  <r>
    <s v="FT531"/>
    <s v="PR84"/>
    <x v="14"/>
    <s v="CL12"/>
    <n v="73"/>
    <d v="2023-06-30T00:00:00"/>
    <x v="3"/>
    <x v="2"/>
    <x v="14"/>
    <x v="1"/>
    <x v="13"/>
    <s v="Intermediate"/>
    <x v="16"/>
    <x v="2"/>
    <n v="49713"/>
    <s v="|||||||||||||||"/>
  </r>
  <r>
    <s v="FT533"/>
    <s v="PR15"/>
    <x v="26"/>
    <s v="CL10"/>
    <n v="283"/>
    <d v="2021-10-10T00:00:00"/>
    <x v="1"/>
    <x v="0"/>
    <x v="25"/>
    <x v="0"/>
    <x v="22"/>
    <s v="Intermediate"/>
    <x v="3"/>
    <x v="3"/>
    <n v="16414"/>
    <s v="|||||"/>
  </r>
  <r>
    <s v="FT534"/>
    <s v="PR56"/>
    <x v="41"/>
    <s v="CL10"/>
    <n v="491"/>
    <d v="2023-10-28T00:00:00"/>
    <x v="1"/>
    <x v="0"/>
    <x v="39"/>
    <x v="1"/>
    <x v="25"/>
    <s v="Senior"/>
    <x v="6"/>
    <x v="0"/>
    <n v="112930"/>
    <s v="||||||||||||||||||||||||||||||||||||"/>
  </r>
  <r>
    <s v="FT535"/>
    <s v="PR77"/>
    <x v="6"/>
    <s v="CL12"/>
    <n v="401"/>
    <d v="2021-02-13T00:00:00"/>
    <x v="3"/>
    <x v="2"/>
    <x v="6"/>
    <x v="1"/>
    <x v="5"/>
    <s v="Lead/Manager"/>
    <x v="0"/>
    <x v="0"/>
    <n v="169623"/>
    <s v="||||||||||||||||||||||||||||||||||||||||||||||||||||||"/>
  </r>
  <r>
    <s v="FT536"/>
    <s v="PR84"/>
    <x v="36"/>
    <s v="CL46"/>
    <n v="215"/>
    <d v="2023-12-23T00:00:00"/>
    <x v="6"/>
    <x v="5"/>
    <x v="35"/>
    <x v="1"/>
    <x v="25"/>
    <s v="Junior"/>
    <x v="16"/>
    <x v="2"/>
    <n v="146415"/>
    <s v="||||||||||||||||||||||||||||||||||||||||||||||"/>
  </r>
  <r>
    <s v="FT537"/>
    <s v="PR39"/>
    <x v="6"/>
    <s v="CL12"/>
    <n v="14"/>
    <d v="2022-11-05T00:00:00"/>
    <x v="3"/>
    <x v="2"/>
    <x v="6"/>
    <x v="1"/>
    <x v="5"/>
    <s v="Lead/Manager"/>
    <x v="7"/>
    <x v="3"/>
    <n v="4284"/>
    <s v="|"/>
  </r>
  <r>
    <s v="FT538"/>
    <s v="PR39"/>
    <x v="29"/>
    <s v="CL39"/>
    <n v="233"/>
    <d v="2023-08-18T00:00:00"/>
    <x v="0"/>
    <x v="0"/>
    <x v="28"/>
    <x v="1"/>
    <x v="8"/>
    <s v="Junior"/>
    <x v="7"/>
    <x v="3"/>
    <n v="71298"/>
    <s v="||||||||||||||||||||||"/>
  </r>
  <r>
    <s v="FT539"/>
    <s v="PR94"/>
    <x v="42"/>
    <s v="CL72"/>
    <n v="353"/>
    <d v="2020-05-30T00:00:00"/>
    <x v="5"/>
    <x v="4"/>
    <x v="40"/>
    <x v="1"/>
    <x v="23"/>
    <s v="Intermediate"/>
    <x v="19"/>
    <x v="1"/>
    <n v="49420"/>
    <s v="|||||||||||||||"/>
  </r>
  <r>
    <s v="FT542"/>
    <s v="PR66"/>
    <x v="32"/>
    <s v="CL39"/>
    <n v="121"/>
    <d v="2023-12-01T00:00:00"/>
    <x v="0"/>
    <x v="0"/>
    <x v="31"/>
    <x v="0"/>
    <x v="21"/>
    <s v="Junior"/>
    <x v="13"/>
    <x v="2"/>
    <n v="36905"/>
    <s v="|||||||||||"/>
  </r>
  <r>
    <s v="FT543"/>
    <s v="PR94"/>
    <x v="42"/>
    <s v="CL46"/>
    <n v="170"/>
    <d v="2023-07-05T00:00:00"/>
    <x v="6"/>
    <x v="5"/>
    <x v="40"/>
    <x v="1"/>
    <x v="23"/>
    <s v="Intermediate"/>
    <x v="19"/>
    <x v="1"/>
    <n v="23800"/>
    <s v="|||||||"/>
  </r>
  <r>
    <s v="FT545"/>
    <s v="PR38"/>
    <x v="40"/>
    <s v="CL75"/>
    <n v="362"/>
    <d v="2021-06-06T00:00:00"/>
    <x v="4"/>
    <x v="3"/>
    <x v="38"/>
    <x v="1"/>
    <x v="28"/>
    <s v="Lead/Manager"/>
    <x v="9"/>
    <x v="4"/>
    <n v="135388"/>
    <s v="|||||||||||||||||||||||||||||||||||||||||||"/>
  </r>
  <r>
    <s v="FT547"/>
    <s v="PR15"/>
    <x v="43"/>
    <s v="CL10"/>
    <n v="411"/>
    <d v="2021-01-16T00:00:00"/>
    <x v="1"/>
    <x v="0"/>
    <x v="41"/>
    <x v="1"/>
    <x v="6"/>
    <s v="Intermediate"/>
    <x v="3"/>
    <x v="3"/>
    <n v="23838"/>
    <s v="|||||||"/>
  </r>
  <r>
    <s v="FT550"/>
    <s v="PR93"/>
    <x v="40"/>
    <s v="CL12"/>
    <n v="395"/>
    <d v="2020-02-28T00:00:00"/>
    <x v="3"/>
    <x v="2"/>
    <x v="38"/>
    <x v="1"/>
    <x v="28"/>
    <s v="Lead/Manager"/>
    <x v="1"/>
    <x v="1"/>
    <n v="180910"/>
    <s v="||||||||||||||||||||||||||||||||||||||||||||||||||||||||||"/>
  </r>
  <r>
    <s v="FT551"/>
    <s v="PR94"/>
    <x v="30"/>
    <s v="CL75"/>
    <n v="240"/>
    <d v="2021-12-26T00:00:00"/>
    <x v="4"/>
    <x v="3"/>
    <x v="29"/>
    <x v="0"/>
    <x v="23"/>
    <s v="Senior"/>
    <x v="19"/>
    <x v="1"/>
    <n v="33600"/>
    <s v="||||||||||"/>
  </r>
  <r>
    <s v="FT554"/>
    <s v="PR6"/>
    <x v="13"/>
    <s v="CL12"/>
    <n v="107"/>
    <d v="2021-05-23T00:00:00"/>
    <x v="3"/>
    <x v="2"/>
    <x v="13"/>
    <x v="1"/>
    <x v="12"/>
    <s v="Intermediate"/>
    <x v="14"/>
    <x v="1"/>
    <n v="22470"/>
    <s v="|||||||"/>
  </r>
  <r>
    <s v="FT555"/>
    <s v="PR6"/>
    <x v="26"/>
    <s v="CL63"/>
    <n v="274"/>
    <d v="2021-09-13T00:00:00"/>
    <x v="2"/>
    <x v="1"/>
    <x v="25"/>
    <x v="0"/>
    <x v="22"/>
    <s v="Intermediate"/>
    <x v="14"/>
    <x v="1"/>
    <n v="57540"/>
    <s v="||||||||||||||||||"/>
  </r>
  <r>
    <s v="FT556"/>
    <s v="PR84"/>
    <x v="29"/>
    <s v="CL63"/>
    <n v="21"/>
    <d v="2022-07-14T00:00:00"/>
    <x v="2"/>
    <x v="1"/>
    <x v="28"/>
    <x v="1"/>
    <x v="8"/>
    <s v="Junior"/>
    <x v="16"/>
    <x v="2"/>
    <n v="14301"/>
    <s v="||||"/>
  </r>
  <r>
    <s v="FT557"/>
    <s v="PR56"/>
    <x v="4"/>
    <s v="CL72"/>
    <n v="195"/>
    <d v="2022-07-15T00:00:00"/>
    <x v="5"/>
    <x v="4"/>
    <x v="4"/>
    <x v="1"/>
    <x v="3"/>
    <s v="Junior"/>
    <x v="6"/>
    <x v="0"/>
    <n v="44850"/>
    <s v="||||||||||||||"/>
  </r>
  <r>
    <s v="FT559"/>
    <s v="PR21"/>
    <x v="36"/>
    <s v="CL12"/>
    <n v="411"/>
    <d v="2020-03-12T00:00:00"/>
    <x v="3"/>
    <x v="2"/>
    <x v="35"/>
    <x v="1"/>
    <x v="25"/>
    <s v="Junior"/>
    <x v="17"/>
    <x v="1"/>
    <n v="92064"/>
    <s v="|||||||||||||||||||||||||||||"/>
  </r>
  <r>
    <s v="FT561"/>
    <s v="PR28"/>
    <x v="0"/>
    <s v="CL39"/>
    <n v="238"/>
    <d v="2023-04-28T00:00:00"/>
    <x v="0"/>
    <x v="0"/>
    <x v="0"/>
    <x v="0"/>
    <x v="0"/>
    <s v="Lead/Manager"/>
    <x v="12"/>
    <x v="2"/>
    <n v="24276"/>
    <s v="|||||||"/>
  </r>
  <r>
    <s v="FT564"/>
    <s v="PR56"/>
    <x v="4"/>
    <s v="CL39"/>
    <n v="71"/>
    <d v="2022-07-03T00:00:00"/>
    <x v="0"/>
    <x v="0"/>
    <x v="4"/>
    <x v="1"/>
    <x v="3"/>
    <s v="Junior"/>
    <x v="6"/>
    <x v="0"/>
    <n v="16330"/>
    <s v="|||||"/>
  </r>
  <r>
    <s v="FT566"/>
    <s v="PR40"/>
    <x v="44"/>
    <s v="CL39"/>
    <n v="295"/>
    <d v="2023-03-13T00:00:00"/>
    <x v="0"/>
    <x v="0"/>
    <x v="42"/>
    <x v="1"/>
    <x v="29"/>
    <s v="Junior"/>
    <x v="4"/>
    <x v="0"/>
    <n v="141305"/>
    <s v="|||||||||||||||||||||||||||||||||||||||||||||"/>
  </r>
  <r>
    <s v="FT567"/>
    <s v="PR39"/>
    <x v="45"/>
    <s v="CL12"/>
    <n v="157"/>
    <d v="2022-05-22T00:00:00"/>
    <x v="3"/>
    <x v="2"/>
    <x v="43"/>
    <x v="1"/>
    <x v="30"/>
    <s v="Lead/Manager"/>
    <x v="7"/>
    <x v="3"/>
    <n v="48042"/>
    <s v="|||||||||||||||"/>
  </r>
  <r>
    <s v="FT568"/>
    <s v="PR66"/>
    <x v="22"/>
    <s v="CL10"/>
    <n v="189"/>
    <d v="2021-03-11T00:00:00"/>
    <x v="1"/>
    <x v="0"/>
    <x v="21"/>
    <x v="0"/>
    <x v="15"/>
    <s v="Lead/Manager"/>
    <x v="13"/>
    <x v="2"/>
    <n v="57645"/>
    <s v="||||||||||||||||||"/>
  </r>
  <r>
    <s v="FT569"/>
    <s v="PR93"/>
    <x v="25"/>
    <s v="CL63"/>
    <n v="139"/>
    <d v="2020-12-18T00:00:00"/>
    <x v="2"/>
    <x v="1"/>
    <x v="24"/>
    <x v="1"/>
    <x v="21"/>
    <s v="Intermediate"/>
    <x v="1"/>
    <x v="1"/>
    <n v="63662"/>
    <s v="||||||||||||||||||||"/>
  </r>
  <r>
    <s v="FT571"/>
    <s v="PR6"/>
    <x v="14"/>
    <s v="CL63"/>
    <n v="139"/>
    <d v="2022-09-24T00:00:00"/>
    <x v="2"/>
    <x v="1"/>
    <x v="14"/>
    <x v="1"/>
    <x v="13"/>
    <s v="Intermediate"/>
    <x v="14"/>
    <x v="1"/>
    <n v="29190"/>
    <s v="|||||||||"/>
  </r>
  <r>
    <s v="FT572"/>
    <s v="PR56"/>
    <x v="33"/>
    <s v="CL46"/>
    <n v="257"/>
    <d v="2023-06-26T00:00:00"/>
    <x v="6"/>
    <x v="5"/>
    <x v="32"/>
    <x v="0"/>
    <x v="6"/>
    <s v="Lead/Manager"/>
    <x v="6"/>
    <x v="0"/>
    <n v="59110"/>
    <s v="||||||||||||||||||"/>
  </r>
  <r>
    <s v="FT574"/>
    <s v="PR6"/>
    <x v="46"/>
    <s v="CL12"/>
    <n v="456"/>
    <d v="2020-01-29T00:00:00"/>
    <x v="3"/>
    <x v="2"/>
    <x v="44"/>
    <x v="1"/>
    <x v="31"/>
    <s v="Intermediate"/>
    <x v="14"/>
    <x v="1"/>
    <n v="95760"/>
    <s v="||||||||||||||||||||||||||||||"/>
  </r>
  <r>
    <s v="FT575"/>
    <s v="PR66"/>
    <x v="6"/>
    <s v="CL12"/>
    <n v="179"/>
    <d v="2023-11-28T00:00:00"/>
    <x v="3"/>
    <x v="2"/>
    <x v="6"/>
    <x v="1"/>
    <x v="5"/>
    <s v="Lead/Manager"/>
    <x v="13"/>
    <x v="2"/>
    <n v="54595"/>
    <s v="|||||||||||||||||"/>
  </r>
  <r>
    <s v="FT577"/>
    <s v="PR6"/>
    <x v="13"/>
    <s v="CL10"/>
    <n v="319"/>
    <d v="2021-11-15T00:00:00"/>
    <x v="1"/>
    <x v="0"/>
    <x v="13"/>
    <x v="1"/>
    <x v="12"/>
    <s v="Intermediate"/>
    <x v="14"/>
    <x v="1"/>
    <n v="66990"/>
    <s v="|||||||||||||||||||||"/>
  </r>
  <r>
    <s v="FT580"/>
    <s v="PR22"/>
    <x v="2"/>
    <s v="CL12"/>
    <n v="380"/>
    <d v="2023-04-28T00:00:00"/>
    <x v="3"/>
    <x v="2"/>
    <x v="2"/>
    <x v="1"/>
    <x v="1"/>
    <s v="Senior"/>
    <x v="5"/>
    <x v="1"/>
    <n v="56620"/>
    <s v="||||||||||||||||||"/>
  </r>
  <r>
    <s v="FT581"/>
    <s v="PR15"/>
    <x v="30"/>
    <s v="CL63"/>
    <n v="430"/>
    <d v="2022-03-27T00:00:00"/>
    <x v="2"/>
    <x v="1"/>
    <x v="29"/>
    <x v="0"/>
    <x v="23"/>
    <s v="Senior"/>
    <x v="3"/>
    <x v="3"/>
    <n v="24940"/>
    <s v="|||||||"/>
  </r>
  <r>
    <s v="FT582"/>
    <s v="PR21"/>
    <x v="6"/>
    <s v="CL12"/>
    <n v="123"/>
    <d v="2023-11-04T00:00:00"/>
    <x v="3"/>
    <x v="2"/>
    <x v="6"/>
    <x v="1"/>
    <x v="5"/>
    <s v="Lead/Manager"/>
    <x v="17"/>
    <x v="1"/>
    <n v="27552"/>
    <s v="||||||||"/>
  </r>
  <r>
    <s v="FT583"/>
    <s v="PR39"/>
    <x v="33"/>
    <s v="CL72"/>
    <n v="163"/>
    <d v="2023-03-07T00:00:00"/>
    <x v="5"/>
    <x v="4"/>
    <x v="32"/>
    <x v="0"/>
    <x v="6"/>
    <s v="Lead/Manager"/>
    <x v="7"/>
    <x v="3"/>
    <n v="49878"/>
    <s v="|||||||||||||||"/>
  </r>
  <r>
    <s v="FT584"/>
    <s v="PR66"/>
    <x v="6"/>
    <s v="CL72"/>
    <n v="391"/>
    <d v="2020-07-03T00:00:00"/>
    <x v="5"/>
    <x v="4"/>
    <x v="6"/>
    <x v="1"/>
    <x v="5"/>
    <s v="Lead/Manager"/>
    <x v="13"/>
    <x v="2"/>
    <n v="119255"/>
    <s v="||||||||||||||||||||||||||||||||||||||"/>
  </r>
  <r>
    <s v="FT587"/>
    <s v="PR21"/>
    <x v="14"/>
    <s v="CL39"/>
    <n v="282"/>
    <d v="2021-08-12T00:00:00"/>
    <x v="0"/>
    <x v="0"/>
    <x v="14"/>
    <x v="1"/>
    <x v="13"/>
    <s v="Intermediate"/>
    <x v="17"/>
    <x v="1"/>
    <n v="63168"/>
    <s v="||||||||||||||||||||"/>
  </r>
  <r>
    <s v="FT588"/>
    <s v="PR94"/>
    <x v="21"/>
    <s v="CL12"/>
    <n v="262"/>
    <d v="2021-02-28T00:00:00"/>
    <x v="3"/>
    <x v="2"/>
    <x v="20"/>
    <x v="1"/>
    <x v="19"/>
    <s v="Junior"/>
    <x v="19"/>
    <x v="1"/>
    <n v="36680"/>
    <s v="|||||||||||"/>
  </r>
  <r>
    <s v="FT589"/>
    <s v="PR56"/>
    <x v="43"/>
    <s v="CL75"/>
    <n v="208"/>
    <d v="2020-07-27T00:00:00"/>
    <x v="4"/>
    <x v="3"/>
    <x v="41"/>
    <x v="1"/>
    <x v="6"/>
    <s v="Intermediate"/>
    <x v="6"/>
    <x v="0"/>
    <n v="47840"/>
    <s v="|||||||||||||||"/>
  </r>
  <r>
    <s v="FT591"/>
    <s v="PR69"/>
    <x v="14"/>
    <s v="CL63"/>
    <n v="252"/>
    <d v="2022-12-31T00:00:00"/>
    <x v="2"/>
    <x v="1"/>
    <x v="14"/>
    <x v="1"/>
    <x v="13"/>
    <s v="Intermediate"/>
    <x v="15"/>
    <x v="2"/>
    <n v="66780"/>
    <s v="|||||||||||||||||||||"/>
  </r>
  <r>
    <s v="FT592"/>
    <s v="PR15"/>
    <x v="5"/>
    <s v="CL75"/>
    <n v="194"/>
    <d v="2021-05-26T00:00:00"/>
    <x v="4"/>
    <x v="3"/>
    <x v="5"/>
    <x v="0"/>
    <x v="4"/>
    <s v="Lead/Manager"/>
    <x v="3"/>
    <x v="3"/>
    <n v="11252"/>
    <s v="|||"/>
  </r>
  <r>
    <s v="FT594"/>
    <s v="PR28"/>
    <x v="28"/>
    <s v="CL10"/>
    <n v="490"/>
    <d v="2022-03-28T00:00:00"/>
    <x v="1"/>
    <x v="0"/>
    <x v="27"/>
    <x v="1"/>
    <x v="23"/>
    <s v="Intermediate"/>
    <x v="12"/>
    <x v="2"/>
    <n v="49980"/>
    <s v="||||||||||||||||"/>
  </r>
  <r>
    <s v="FT595"/>
    <s v="PR38"/>
    <x v="4"/>
    <s v="CL39"/>
    <n v="213"/>
    <d v="2023-06-04T00:00:00"/>
    <x v="0"/>
    <x v="0"/>
    <x v="4"/>
    <x v="1"/>
    <x v="3"/>
    <s v="Junior"/>
    <x v="9"/>
    <x v="4"/>
    <n v="79662"/>
    <s v="|||||||||||||||||||||||||"/>
  </r>
  <r>
    <s v="FT596"/>
    <s v="PR98"/>
    <x v="33"/>
    <s v="CL46"/>
    <n v="324"/>
    <d v="2022-11-23T00:00:00"/>
    <x v="6"/>
    <x v="5"/>
    <x v="32"/>
    <x v="0"/>
    <x v="6"/>
    <s v="Lead/Manager"/>
    <x v="2"/>
    <x v="2"/>
    <n v="19764"/>
    <s v="||||||"/>
  </r>
  <r>
    <s v="FT598"/>
    <s v="PR77"/>
    <x v="1"/>
    <s v="CL10"/>
    <n v="409"/>
    <d v="2020-01-01T00:00:00"/>
    <x v="1"/>
    <x v="0"/>
    <x v="1"/>
    <x v="1"/>
    <x v="0"/>
    <s v="Senior"/>
    <x v="0"/>
    <x v="0"/>
    <n v="173007"/>
    <s v="|||||||||||||||||||||||||||||||||||||||||||||||||||||||"/>
  </r>
  <r>
    <s v="FT599"/>
    <s v="PR24"/>
    <x v="42"/>
    <s v="CL39"/>
    <n v="61"/>
    <d v="2020-04-01T00:00:00"/>
    <x v="0"/>
    <x v="0"/>
    <x v="40"/>
    <x v="1"/>
    <x v="23"/>
    <s v="Intermediate"/>
    <x v="18"/>
    <x v="3"/>
    <n v="17080"/>
    <s v="|||||"/>
  </r>
  <r>
    <s v="FT602"/>
    <s v="PR6"/>
    <x v="18"/>
    <s v="CL63"/>
    <n v="175"/>
    <d v="2022-03-25T00:00:00"/>
    <x v="2"/>
    <x v="1"/>
    <x v="17"/>
    <x v="1"/>
    <x v="17"/>
    <s v="Intermediate"/>
    <x v="14"/>
    <x v="1"/>
    <n v="36750"/>
    <s v="|||||||||||"/>
  </r>
  <r>
    <s v="FT606"/>
    <s v="PR39"/>
    <x v="4"/>
    <s v="CL72"/>
    <n v="432"/>
    <d v="2022-09-29T00:00:00"/>
    <x v="5"/>
    <x v="4"/>
    <x v="4"/>
    <x v="1"/>
    <x v="3"/>
    <s v="Junior"/>
    <x v="7"/>
    <x v="3"/>
    <n v="132192"/>
    <s v="||||||||||||||||||||||||||||||||||||||||||"/>
  </r>
  <r>
    <s v="FT607"/>
    <s v="PR77"/>
    <x v="42"/>
    <s v="CL39"/>
    <n v="381"/>
    <d v="2023-12-16T00:00:00"/>
    <x v="0"/>
    <x v="0"/>
    <x v="40"/>
    <x v="1"/>
    <x v="23"/>
    <s v="Intermediate"/>
    <x v="0"/>
    <x v="0"/>
    <n v="161163"/>
    <s v="|||||||||||||||||||||||||||||||||||||||||||||||||||"/>
  </r>
  <r>
    <s v="FT608"/>
    <s v="PR86"/>
    <x v="1"/>
    <s v="CL72"/>
    <n v="457"/>
    <d v="2021-02-16T00:00:00"/>
    <x v="5"/>
    <x v="4"/>
    <x v="1"/>
    <x v="1"/>
    <x v="0"/>
    <s v="Senior"/>
    <x v="11"/>
    <x v="4"/>
    <n v="238554"/>
    <s v="||||||||||||||||||||||||||||||||||||||||||||||||||||||||||||||||||||||||||||"/>
  </r>
  <r>
    <s v="FT610"/>
    <s v="PR39"/>
    <x v="6"/>
    <s v="CL75"/>
    <n v="457"/>
    <d v="2023-09-07T00:00:00"/>
    <x v="4"/>
    <x v="3"/>
    <x v="6"/>
    <x v="1"/>
    <x v="5"/>
    <s v="Lead/Manager"/>
    <x v="7"/>
    <x v="3"/>
    <n v="139842"/>
    <s v="||||||||||||||||||||||||||||||||||||||||||||"/>
  </r>
  <r>
    <s v="FT611"/>
    <s v="PR28"/>
    <x v="19"/>
    <s v="CL75"/>
    <n v="265"/>
    <d v="2021-07-12T00:00:00"/>
    <x v="4"/>
    <x v="3"/>
    <x v="18"/>
    <x v="1"/>
    <x v="18"/>
    <s v="Senior"/>
    <x v="12"/>
    <x v="2"/>
    <n v="27030"/>
    <s v="||||||||"/>
  </r>
  <r>
    <s v="FT614"/>
    <s v="PR84"/>
    <x v="1"/>
    <s v="CL39"/>
    <n v="43"/>
    <d v="2022-06-13T00:00:00"/>
    <x v="0"/>
    <x v="0"/>
    <x v="1"/>
    <x v="1"/>
    <x v="0"/>
    <s v="Senior"/>
    <x v="16"/>
    <x v="2"/>
    <n v="29283"/>
    <s v="|||||||||"/>
  </r>
  <r>
    <s v="FT615"/>
    <s v="PR86"/>
    <x v="2"/>
    <s v="CL39"/>
    <n v="136"/>
    <d v="2022-07-21T00:00:00"/>
    <x v="0"/>
    <x v="0"/>
    <x v="2"/>
    <x v="1"/>
    <x v="1"/>
    <s v="Senior"/>
    <x v="11"/>
    <x v="4"/>
    <n v="70992"/>
    <s v="||||||||||||||||||||||"/>
  </r>
  <r>
    <s v="FT617"/>
    <s v="PR24"/>
    <x v="42"/>
    <s v="CL10"/>
    <n v="89"/>
    <d v="2021-04-15T00:00:00"/>
    <x v="1"/>
    <x v="0"/>
    <x v="40"/>
    <x v="1"/>
    <x v="23"/>
    <s v="Intermediate"/>
    <x v="18"/>
    <x v="3"/>
    <n v="24920"/>
    <s v="|||||||"/>
  </r>
  <r>
    <s v="FT620"/>
    <s v="PR15"/>
    <x v="27"/>
    <s v="CL39"/>
    <n v="348"/>
    <d v="2021-12-19T00:00:00"/>
    <x v="0"/>
    <x v="0"/>
    <x v="26"/>
    <x v="1"/>
    <x v="21"/>
    <s v="Junior"/>
    <x v="3"/>
    <x v="3"/>
    <n v="20184"/>
    <s v="||||||"/>
  </r>
  <r>
    <s v="FT621"/>
    <s v="PR6"/>
    <x v="45"/>
    <s v="CL10"/>
    <n v="417"/>
    <d v="2023-10-18T00:00:00"/>
    <x v="1"/>
    <x v="0"/>
    <x v="43"/>
    <x v="1"/>
    <x v="30"/>
    <s v="Lead/Manager"/>
    <x v="14"/>
    <x v="1"/>
    <n v="87570"/>
    <s v="||||||||||||||||||||||||||||"/>
  </r>
  <r>
    <s v="FT622"/>
    <s v="PR24"/>
    <x v="28"/>
    <s v="CL39"/>
    <n v="192"/>
    <d v="2021-02-20T00:00:00"/>
    <x v="0"/>
    <x v="0"/>
    <x v="27"/>
    <x v="1"/>
    <x v="23"/>
    <s v="Intermediate"/>
    <x v="18"/>
    <x v="3"/>
    <n v="53760"/>
    <s v="|||||||||||||||||"/>
  </r>
  <r>
    <s v="FT624"/>
    <s v="PR22"/>
    <x v="28"/>
    <s v="CL75"/>
    <n v="341"/>
    <d v="2020-11-28T00:00:00"/>
    <x v="4"/>
    <x v="3"/>
    <x v="27"/>
    <x v="1"/>
    <x v="23"/>
    <s v="Intermediate"/>
    <x v="5"/>
    <x v="1"/>
    <n v="50809"/>
    <s v="||||||||||||||||"/>
  </r>
  <r>
    <s v="FT625"/>
    <s v="PR31"/>
    <x v="1"/>
    <s v="CL63"/>
    <n v="139"/>
    <d v="2021-08-27T00:00:00"/>
    <x v="2"/>
    <x v="1"/>
    <x v="1"/>
    <x v="1"/>
    <x v="0"/>
    <s v="Senior"/>
    <x v="8"/>
    <x v="2"/>
    <n v="59770"/>
    <s v="|||||||||||||||||||"/>
  </r>
  <r>
    <s v="FT627"/>
    <s v="PR93"/>
    <x v="24"/>
    <s v="CL39"/>
    <n v="125"/>
    <d v="2020-12-18T00:00:00"/>
    <x v="0"/>
    <x v="0"/>
    <x v="23"/>
    <x v="1"/>
    <x v="10"/>
    <s v="Intermediate"/>
    <x v="1"/>
    <x v="1"/>
    <n v="57250"/>
    <s v="||||||||||||||||||"/>
  </r>
  <r>
    <s v="FT628"/>
    <s v="PR28"/>
    <x v="19"/>
    <s v="CL63"/>
    <n v="33"/>
    <d v="2021-10-28T00:00:00"/>
    <x v="2"/>
    <x v="1"/>
    <x v="18"/>
    <x v="1"/>
    <x v="18"/>
    <s v="Senior"/>
    <x v="12"/>
    <x v="2"/>
    <n v="3366"/>
    <s v="|"/>
  </r>
  <r>
    <s v="FT629"/>
    <s v="PR21"/>
    <x v="1"/>
    <s v="CL39"/>
    <n v="426"/>
    <d v="2020-02-19T00:00:00"/>
    <x v="0"/>
    <x v="0"/>
    <x v="1"/>
    <x v="1"/>
    <x v="0"/>
    <s v="Senior"/>
    <x v="17"/>
    <x v="1"/>
    <n v="95424"/>
    <s v="||||||||||||||||||||||||||||||"/>
  </r>
  <r>
    <s v="FT630"/>
    <s v="PR38"/>
    <x v="2"/>
    <s v="CL12"/>
    <n v="73"/>
    <d v="2020-12-11T00:00:00"/>
    <x v="3"/>
    <x v="2"/>
    <x v="2"/>
    <x v="1"/>
    <x v="1"/>
    <s v="Senior"/>
    <x v="9"/>
    <x v="4"/>
    <n v="27302"/>
    <s v="||||||||"/>
  </r>
  <r>
    <s v="FT633"/>
    <s v="PR66"/>
    <x v="42"/>
    <s v="CL39"/>
    <n v="105"/>
    <d v="2020-02-27T00:00:00"/>
    <x v="0"/>
    <x v="0"/>
    <x v="40"/>
    <x v="1"/>
    <x v="23"/>
    <s v="Intermediate"/>
    <x v="13"/>
    <x v="2"/>
    <n v="32025"/>
    <s v="||||||||||"/>
  </r>
  <r>
    <s v="FT634"/>
    <s v="PR38"/>
    <x v="35"/>
    <s v="CL75"/>
    <n v="10"/>
    <d v="2022-04-22T00:00:00"/>
    <x v="4"/>
    <x v="3"/>
    <x v="34"/>
    <x v="0"/>
    <x v="5"/>
    <s v="Intermediate"/>
    <x v="9"/>
    <x v="4"/>
    <n v="3740"/>
    <s v="|"/>
  </r>
  <r>
    <s v="FT636"/>
    <s v="PR84"/>
    <x v="33"/>
    <s v="CL75"/>
    <n v="254"/>
    <d v="2021-03-24T00:00:00"/>
    <x v="4"/>
    <x v="3"/>
    <x v="32"/>
    <x v="0"/>
    <x v="6"/>
    <s v="Lead/Manager"/>
    <x v="16"/>
    <x v="2"/>
    <n v="172974"/>
    <s v="|||||||||||||||||||||||||||||||||||||||||||||||||||||||"/>
  </r>
  <r>
    <s v="FT637"/>
    <s v="PR25"/>
    <x v="26"/>
    <s v="CL10"/>
    <n v="254"/>
    <d v="2020-02-21T00:00:00"/>
    <x v="1"/>
    <x v="0"/>
    <x v="25"/>
    <x v="0"/>
    <x v="22"/>
    <s v="Intermediate"/>
    <x v="10"/>
    <x v="1"/>
    <n v="163576"/>
    <s v="||||||||||||||||||||||||||||||||||||||||||||||||||||"/>
  </r>
  <r>
    <s v="FT638"/>
    <s v="PR24"/>
    <x v="6"/>
    <s v="CL72"/>
    <n v="432"/>
    <d v="2021-06-22T00:00:00"/>
    <x v="5"/>
    <x v="4"/>
    <x v="6"/>
    <x v="1"/>
    <x v="5"/>
    <s v="Lead/Manager"/>
    <x v="18"/>
    <x v="3"/>
    <n v="120960"/>
    <s v="||||||||||||||||||||||||||||||||||||||"/>
  </r>
  <r>
    <s v="FT640"/>
    <s v="PR28"/>
    <x v="44"/>
    <s v="CL72"/>
    <n v="428"/>
    <d v="2020-04-12T00:00:00"/>
    <x v="5"/>
    <x v="4"/>
    <x v="42"/>
    <x v="1"/>
    <x v="29"/>
    <s v="Junior"/>
    <x v="12"/>
    <x v="2"/>
    <n v="43656"/>
    <s v="|||||||||||||"/>
  </r>
  <r>
    <s v="FT641"/>
    <s v="PR15"/>
    <x v="46"/>
    <s v="CL39"/>
    <n v="383"/>
    <d v="2022-07-23T00:00:00"/>
    <x v="0"/>
    <x v="0"/>
    <x v="44"/>
    <x v="1"/>
    <x v="31"/>
    <s v="Intermediate"/>
    <x v="3"/>
    <x v="3"/>
    <n v="22214"/>
    <s v="|||||||"/>
  </r>
  <r>
    <s v="FT642"/>
    <s v="PR15"/>
    <x v="44"/>
    <s v="CL46"/>
    <n v="208"/>
    <d v="2022-06-24T00:00:00"/>
    <x v="6"/>
    <x v="5"/>
    <x v="42"/>
    <x v="1"/>
    <x v="29"/>
    <s v="Junior"/>
    <x v="3"/>
    <x v="3"/>
    <n v="12064"/>
    <s v="|||"/>
  </r>
  <r>
    <s v="FT643"/>
    <s v="PR56"/>
    <x v="39"/>
    <s v="CL63"/>
    <n v="420"/>
    <d v="2021-08-22T00:00:00"/>
    <x v="2"/>
    <x v="1"/>
    <x v="37"/>
    <x v="0"/>
    <x v="27"/>
    <s v="Senior"/>
    <x v="6"/>
    <x v="0"/>
    <n v="96600"/>
    <s v="||||||||||||||||||||||||||||||"/>
  </r>
  <r>
    <s v="FT644"/>
    <s v="PR6"/>
    <x v="16"/>
    <s v="CL72"/>
    <n v="154"/>
    <d v="2023-03-29T00:00:00"/>
    <x v="5"/>
    <x v="4"/>
    <x v="16"/>
    <x v="0"/>
    <x v="15"/>
    <s v="Lead/Manager"/>
    <x v="14"/>
    <x v="1"/>
    <n v="32340"/>
    <s v="||||||||||"/>
  </r>
  <r>
    <s v="FT645"/>
    <s v="PR38"/>
    <x v="31"/>
    <s v="CL39"/>
    <n v="128"/>
    <d v="2020-01-28T00:00:00"/>
    <x v="0"/>
    <x v="0"/>
    <x v="30"/>
    <x v="1"/>
    <x v="16"/>
    <s v="Lead/Manager"/>
    <x v="9"/>
    <x v="4"/>
    <n v="47872"/>
    <s v="|||||||||||||||"/>
  </r>
  <r>
    <s v="FT646"/>
    <s v="PR66"/>
    <x v="35"/>
    <s v="CL10"/>
    <n v="374"/>
    <d v="2020-02-10T00:00:00"/>
    <x v="1"/>
    <x v="0"/>
    <x v="34"/>
    <x v="0"/>
    <x v="5"/>
    <s v="Intermediate"/>
    <x v="13"/>
    <x v="2"/>
    <n v="114070"/>
    <s v="||||||||||||||||||||||||||||||||||||"/>
  </r>
  <r>
    <s v="FT648"/>
    <s v="PR98"/>
    <x v="8"/>
    <s v="CL46"/>
    <n v="234"/>
    <d v="2021-11-02T00:00:00"/>
    <x v="6"/>
    <x v="5"/>
    <x v="8"/>
    <x v="0"/>
    <x v="7"/>
    <s v="Intermediate"/>
    <x v="2"/>
    <x v="2"/>
    <n v="14274"/>
    <s v="||||"/>
  </r>
  <r>
    <s v="FT652"/>
    <s v="PR84"/>
    <x v="26"/>
    <s v="CL46"/>
    <n v="51"/>
    <d v="2021-12-19T00:00:00"/>
    <x v="6"/>
    <x v="5"/>
    <x v="25"/>
    <x v="0"/>
    <x v="22"/>
    <s v="Intermediate"/>
    <x v="16"/>
    <x v="2"/>
    <n v="34731"/>
    <s v="|||||||||||"/>
  </r>
  <r>
    <s v="FT656"/>
    <s v="PR93"/>
    <x v="4"/>
    <s v="CL46"/>
    <n v="110"/>
    <d v="2020-11-04T00:00:00"/>
    <x v="6"/>
    <x v="5"/>
    <x v="4"/>
    <x v="1"/>
    <x v="3"/>
    <s v="Junior"/>
    <x v="1"/>
    <x v="1"/>
    <n v="50380"/>
    <s v="||||||||||||||||"/>
  </r>
  <r>
    <s v="FT657"/>
    <s v="PR93"/>
    <x v="38"/>
    <s v="CL12"/>
    <n v="348"/>
    <d v="2022-11-05T00:00:00"/>
    <x v="3"/>
    <x v="2"/>
    <x v="36"/>
    <x v="0"/>
    <x v="26"/>
    <s v="Intermediate"/>
    <x v="1"/>
    <x v="1"/>
    <n v="159384"/>
    <s v="|||||||||||||||||||||||||||||||||||||||||||||||||||"/>
  </r>
  <r>
    <s v="FT660"/>
    <s v="PR93"/>
    <x v="19"/>
    <s v="CL39"/>
    <n v="310"/>
    <d v="2022-05-19T00:00:00"/>
    <x v="0"/>
    <x v="0"/>
    <x v="18"/>
    <x v="1"/>
    <x v="18"/>
    <s v="Senior"/>
    <x v="1"/>
    <x v="1"/>
    <n v="141980"/>
    <s v="|||||||||||||||||||||||||||||||||||||||||||||"/>
  </r>
  <r>
    <s v="FT661"/>
    <s v="PR21"/>
    <x v="36"/>
    <s v="CL75"/>
    <n v="339"/>
    <d v="2023-07-05T00:00:00"/>
    <x v="4"/>
    <x v="3"/>
    <x v="35"/>
    <x v="1"/>
    <x v="25"/>
    <s v="Junior"/>
    <x v="17"/>
    <x v="1"/>
    <n v="75936"/>
    <s v="||||||||||||||||||||||||"/>
  </r>
  <r>
    <s v="FT662"/>
    <s v="PR56"/>
    <x v="47"/>
    <s v="CL72"/>
    <n v="129"/>
    <d v="2020-02-07T00:00:00"/>
    <x v="5"/>
    <x v="4"/>
    <x v="45"/>
    <x v="0"/>
    <x v="10"/>
    <s v="Lead/Manager"/>
    <x v="6"/>
    <x v="0"/>
    <n v="29670"/>
    <s v="|||||||||"/>
  </r>
  <r>
    <s v="FT663"/>
    <s v="PR21"/>
    <x v="47"/>
    <s v="CL75"/>
    <n v="288"/>
    <d v="2021-12-19T00:00:00"/>
    <x v="4"/>
    <x v="3"/>
    <x v="45"/>
    <x v="0"/>
    <x v="10"/>
    <s v="Lead/Manager"/>
    <x v="17"/>
    <x v="1"/>
    <n v="64512"/>
    <s v="||||||||||||||||||||"/>
  </r>
  <r>
    <s v="FT664"/>
    <s v="PR66"/>
    <x v="17"/>
    <s v="CL46"/>
    <n v="465"/>
    <d v="2022-12-10T00:00:00"/>
    <x v="6"/>
    <x v="5"/>
    <x v="9"/>
    <x v="0"/>
    <x v="16"/>
    <s v="Senior"/>
    <x v="13"/>
    <x v="2"/>
    <n v="141825"/>
    <s v="|||||||||||||||||||||||||||||||||||||||||||||"/>
  </r>
  <r>
    <s v="FT665"/>
    <s v="PR93"/>
    <x v="3"/>
    <s v="CL39"/>
    <n v="354"/>
    <d v="2023-12-03T00:00:00"/>
    <x v="0"/>
    <x v="0"/>
    <x v="3"/>
    <x v="1"/>
    <x v="2"/>
    <s v="Intermediate"/>
    <x v="1"/>
    <x v="1"/>
    <n v="162132"/>
    <s v="|||||||||||||||||||||||||||||||||||||||||||||||||||"/>
  </r>
  <r>
    <s v="FT666"/>
    <s v="PR15"/>
    <x v="31"/>
    <s v="CL63"/>
    <n v="103"/>
    <d v="2020-05-01T00:00:00"/>
    <x v="2"/>
    <x v="1"/>
    <x v="30"/>
    <x v="1"/>
    <x v="16"/>
    <s v="Lead/Manager"/>
    <x v="3"/>
    <x v="3"/>
    <n v="5974"/>
    <s v="|"/>
  </r>
  <r>
    <s v="FT669"/>
    <s v="PR24"/>
    <x v="19"/>
    <s v="CL12"/>
    <n v="45"/>
    <d v="2021-06-09T00:00:00"/>
    <x v="3"/>
    <x v="2"/>
    <x v="18"/>
    <x v="1"/>
    <x v="18"/>
    <s v="Senior"/>
    <x v="18"/>
    <x v="3"/>
    <n v="12600"/>
    <s v="||||"/>
  </r>
  <r>
    <s v="FT670"/>
    <s v="PR22"/>
    <x v="42"/>
    <s v="CL39"/>
    <n v="452"/>
    <d v="2022-08-21T00:00:00"/>
    <x v="0"/>
    <x v="0"/>
    <x v="40"/>
    <x v="1"/>
    <x v="23"/>
    <s v="Intermediate"/>
    <x v="5"/>
    <x v="1"/>
    <n v="67348"/>
    <s v="|||||||||||||||||||||"/>
  </r>
  <r>
    <s v="FT671"/>
    <s v="PR28"/>
    <x v="46"/>
    <s v="CL39"/>
    <n v="98"/>
    <d v="2021-05-26T00:00:00"/>
    <x v="0"/>
    <x v="0"/>
    <x v="44"/>
    <x v="1"/>
    <x v="31"/>
    <s v="Intermediate"/>
    <x v="12"/>
    <x v="2"/>
    <n v="9996"/>
    <s v="|||"/>
  </r>
  <r>
    <s v="FT673"/>
    <s v="PR31"/>
    <x v="43"/>
    <s v="CL75"/>
    <n v="108"/>
    <d v="2020-03-25T00:00:00"/>
    <x v="4"/>
    <x v="3"/>
    <x v="41"/>
    <x v="1"/>
    <x v="6"/>
    <s v="Intermediate"/>
    <x v="8"/>
    <x v="2"/>
    <n v="46440"/>
    <s v="||||||||||||||"/>
  </r>
  <r>
    <s v="FT675"/>
    <s v="PR15"/>
    <x v="27"/>
    <s v="CL10"/>
    <n v="360"/>
    <d v="2023-02-05T00:00:00"/>
    <x v="1"/>
    <x v="0"/>
    <x v="26"/>
    <x v="1"/>
    <x v="21"/>
    <s v="Junior"/>
    <x v="3"/>
    <x v="3"/>
    <n v="20880"/>
    <s v="||||||"/>
  </r>
  <r>
    <s v="FT676"/>
    <s v="PR28"/>
    <x v="9"/>
    <s v="CL10"/>
    <n v="289"/>
    <d v="2020-04-21T00:00:00"/>
    <x v="1"/>
    <x v="0"/>
    <x v="9"/>
    <x v="0"/>
    <x v="8"/>
    <s v="Senior"/>
    <x v="12"/>
    <x v="2"/>
    <n v="29478"/>
    <s v="|||||||||"/>
  </r>
  <r>
    <s v="FT677"/>
    <s v="PR15"/>
    <x v="7"/>
    <s v="CL39"/>
    <n v="314"/>
    <d v="2020-03-31T00:00:00"/>
    <x v="0"/>
    <x v="0"/>
    <x v="7"/>
    <x v="1"/>
    <x v="6"/>
    <s v="Junior"/>
    <x v="3"/>
    <x v="3"/>
    <n v="18212"/>
    <s v="|||||"/>
  </r>
  <r>
    <s v="FT678"/>
    <s v="PR6"/>
    <x v="4"/>
    <s v="CL72"/>
    <n v="405"/>
    <d v="2021-07-17T00:00:00"/>
    <x v="5"/>
    <x v="4"/>
    <x v="4"/>
    <x v="1"/>
    <x v="3"/>
    <s v="Junior"/>
    <x v="14"/>
    <x v="1"/>
    <n v="85050"/>
    <s v="|||||||||||||||||||||||||||"/>
  </r>
  <r>
    <s v="FT679"/>
    <s v="PR39"/>
    <x v="14"/>
    <s v="CL12"/>
    <n v="459"/>
    <d v="2021-07-10T00:00:00"/>
    <x v="3"/>
    <x v="2"/>
    <x v="14"/>
    <x v="1"/>
    <x v="13"/>
    <s v="Intermediate"/>
    <x v="7"/>
    <x v="3"/>
    <n v="140454"/>
    <s v="|||||||||||||||||||||||||||||||||||||||||||||"/>
  </r>
  <r>
    <s v="FT680"/>
    <s v="PR69"/>
    <x v="17"/>
    <s v="CL72"/>
    <n v="479"/>
    <d v="2023-03-21T00:00:00"/>
    <x v="5"/>
    <x v="4"/>
    <x v="9"/>
    <x v="0"/>
    <x v="16"/>
    <s v="Senior"/>
    <x v="15"/>
    <x v="2"/>
    <n v="126935"/>
    <s v="||||||||||||||||||||||||||||||||||||||||"/>
  </r>
  <r>
    <s v="FT681"/>
    <s v="PR39"/>
    <x v="22"/>
    <s v="CL63"/>
    <n v="197"/>
    <d v="2020-12-21T00:00:00"/>
    <x v="2"/>
    <x v="1"/>
    <x v="21"/>
    <x v="0"/>
    <x v="15"/>
    <s v="Lead/Manager"/>
    <x v="7"/>
    <x v="3"/>
    <n v="60282"/>
    <s v="|||||||||||||||||||"/>
  </r>
  <r>
    <s v="FT682"/>
    <s v="PR21"/>
    <x v="44"/>
    <s v="CL63"/>
    <n v="302"/>
    <d v="2021-07-12T00:00:00"/>
    <x v="2"/>
    <x v="1"/>
    <x v="42"/>
    <x v="1"/>
    <x v="29"/>
    <s v="Junior"/>
    <x v="17"/>
    <x v="1"/>
    <n v="67648"/>
    <s v="|||||||||||||||||||||"/>
  </r>
  <r>
    <s v="FT683"/>
    <s v="PR69"/>
    <x v="16"/>
    <s v="CL12"/>
    <n v="226"/>
    <d v="2021-05-26T00:00:00"/>
    <x v="3"/>
    <x v="2"/>
    <x v="16"/>
    <x v="0"/>
    <x v="15"/>
    <s v="Lead/Manager"/>
    <x v="15"/>
    <x v="2"/>
    <n v="59890"/>
    <s v="|||||||||||||||||||"/>
  </r>
  <r>
    <s v="FT684"/>
    <s v="PR6"/>
    <x v="14"/>
    <s v="CL12"/>
    <n v="32"/>
    <d v="2023-11-01T00:00:00"/>
    <x v="3"/>
    <x v="2"/>
    <x v="14"/>
    <x v="1"/>
    <x v="13"/>
    <s v="Intermediate"/>
    <x v="14"/>
    <x v="1"/>
    <n v="6720"/>
    <s v="||"/>
  </r>
  <r>
    <s v="FT685"/>
    <s v="PR77"/>
    <x v="3"/>
    <s v="CL10"/>
    <n v="407"/>
    <d v="2020-08-23T00:00:00"/>
    <x v="1"/>
    <x v="0"/>
    <x v="3"/>
    <x v="1"/>
    <x v="2"/>
    <s v="Intermediate"/>
    <x v="0"/>
    <x v="0"/>
    <n v="172161"/>
    <s v="|||||||||||||||||||||||||||||||||||||||||||||||||||||||"/>
  </r>
  <r>
    <s v="FT688"/>
    <s v="PR69"/>
    <x v="25"/>
    <s v="CL39"/>
    <n v="409"/>
    <d v="2022-10-21T00:00:00"/>
    <x v="0"/>
    <x v="0"/>
    <x v="24"/>
    <x v="1"/>
    <x v="21"/>
    <s v="Intermediate"/>
    <x v="15"/>
    <x v="2"/>
    <n v="108385"/>
    <s v="||||||||||||||||||||||||||||||||||"/>
  </r>
  <r>
    <s v="FT690"/>
    <s v="PR15"/>
    <x v="42"/>
    <s v="CL10"/>
    <n v="68"/>
    <d v="2023-10-06T00:00:00"/>
    <x v="1"/>
    <x v="0"/>
    <x v="40"/>
    <x v="1"/>
    <x v="23"/>
    <s v="Intermediate"/>
    <x v="3"/>
    <x v="3"/>
    <n v="3944"/>
    <s v="|"/>
  </r>
  <r>
    <s v="FT691"/>
    <s v="PR6"/>
    <x v="21"/>
    <s v="CL46"/>
    <n v="426"/>
    <d v="2021-11-04T00:00:00"/>
    <x v="6"/>
    <x v="5"/>
    <x v="20"/>
    <x v="1"/>
    <x v="19"/>
    <s v="Junior"/>
    <x v="14"/>
    <x v="1"/>
    <n v="89460"/>
    <s v="||||||||||||||||||||||||||||"/>
  </r>
  <r>
    <s v="FT692"/>
    <s v="PR39"/>
    <x v="25"/>
    <s v="CL10"/>
    <n v="269"/>
    <d v="2023-02-19T00:00:00"/>
    <x v="1"/>
    <x v="0"/>
    <x v="24"/>
    <x v="1"/>
    <x v="21"/>
    <s v="Intermediate"/>
    <x v="7"/>
    <x v="3"/>
    <n v="82314"/>
    <s v="||||||||||||||||||||||||||"/>
  </r>
  <r>
    <s v="FT694"/>
    <s v="PR98"/>
    <x v="16"/>
    <s v="CL10"/>
    <n v="271"/>
    <d v="2023-03-30T00:00:00"/>
    <x v="1"/>
    <x v="0"/>
    <x v="16"/>
    <x v="0"/>
    <x v="15"/>
    <s v="Lead/Manager"/>
    <x v="2"/>
    <x v="2"/>
    <n v="16531"/>
    <s v="|||||"/>
  </r>
  <r>
    <s v="FT695"/>
    <s v="PR86"/>
    <x v="15"/>
    <s v="CL10"/>
    <n v="349"/>
    <d v="2020-08-22T00:00:00"/>
    <x v="1"/>
    <x v="0"/>
    <x v="15"/>
    <x v="0"/>
    <x v="14"/>
    <s v="Intermediate"/>
    <x v="11"/>
    <x v="4"/>
    <n v="182178"/>
    <s v="||||||||||||||||||||||||||||||||||||||||||||||||||||||||||"/>
  </r>
  <r>
    <s v="FT696"/>
    <s v="PR56"/>
    <x v="45"/>
    <s v="CL72"/>
    <n v="259"/>
    <d v="2023-06-15T00:00:00"/>
    <x v="5"/>
    <x v="4"/>
    <x v="43"/>
    <x v="1"/>
    <x v="30"/>
    <s v="Lead/Manager"/>
    <x v="6"/>
    <x v="0"/>
    <n v="59570"/>
    <s v="|||||||||||||||||||"/>
  </r>
  <r>
    <s v="FT697"/>
    <s v="PR86"/>
    <x v="33"/>
    <s v="CL39"/>
    <n v="324"/>
    <d v="2021-05-06T00:00:00"/>
    <x v="0"/>
    <x v="0"/>
    <x v="32"/>
    <x v="0"/>
    <x v="6"/>
    <s v="Lead/Manager"/>
    <x v="11"/>
    <x v="4"/>
    <n v="169128"/>
    <s v="||||||||||||||||||||||||||||||||||||||||||||||||||||||"/>
  </r>
  <r>
    <s v="FT699"/>
    <s v="PR94"/>
    <x v="15"/>
    <s v="CL75"/>
    <n v="319"/>
    <d v="2020-03-19T00:00:00"/>
    <x v="4"/>
    <x v="3"/>
    <x v="15"/>
    <x v="0"/>
    <x v="14"/>
    <s v="Intermediate"/>
    <x v="19"/>
    <x v="1"/>
    <n v="44660"/>
    <s v="||||||||||||||"/>
  </r>
  <r>
    <s v="FT700"/>
    <s v="PR69"/>
    <x v="21"/>
    <s v="CL39"/>
    <n v="56"/>
    <d v="2020-03-16T00:00:00"/>
    <x v="0"/>
    <x v="0"/>
    <x v="20"/>
    <x v="1"/>
    <x v="19"/>
    <s v="Junior"/>
    <x v="15"/>
    <x v="2"/>
    <n v="14840"/>
    <s v="||||"/>
  </r>
  <r>
    <s v="FT704"/>
    <s v="PR39"/>
    <x v="20"/>
    <s v="CL75"/>
    <n v="175"/>
    <d v="2021-06-29T00:00:00"/>
    <x v="4"/>
    <x v="3"/>
    <x v="19"/>
    <x v="1"/>
    <x v="3"/>
    <s v="Lead/Manager"/>
    <x v="7"/>
    <x v="3"/>
    <n v="53550"/>
    <s v="|||||||||||||||||"/>
  </r>
  <r>
    <s v="FT705"/>
    <s v="PR21"/>
    <x v="34"/>
    <s v="CL12"/>
    <n v="378"/>
    <d v="2022-12-09T00:00:00"/>
    <x v="3"/>
    <x v="2"/>
    <x v="33"/>
    <x v="0"/>
    <x v="24"/>
    <s v="Intermediate"/>
    <x v="17"/>
    <x v="1"/>
    <n v="84672"/>
    <s v="|||||||||||||||||||||||||||"/>
  </r>
  <r>
    <s v="FT706"/>
    <s v="PR38"/>
    <x v="17"/>
    <s v="CL46"/>
    <n v="485"/>
    <d v="2021-07-19T00:00:00"/>
    <x v="6"/>
    <x v="5"/>
    <x v="9"/>
    <x v="0"/>
    <x v="16"/>
    <s v="Senior"/>
    <x v="9"/>
    <x v="4"/>
    <n v="181390"/>
    <s v="||||||||||||||||||||||||||||||||||||||||||||||||||||||||||"/>
  </r>
  <r>
    <s v="FT707"/>
    <s v="PR31"/>
    <x v="25"/>
    <s v="CL39"/>
    <n v="187"/>
    <d v="2021-05-04T00:00:00"/>
    <x v="0"/>
    <x v="0"/>
    <x v="24"/>
    <x v="1"/>
    <x v="21"/>
    <s v="Intermediate"/>
    <x v="8"/>
    <x v="2"/>
    <n v="80410"/>
    <s v="|||||||||||||||||||||||||"/>
  </r>
  <r>
    <s v="FT708"/>
    <s v="PR15"/>
    <x v="16"/>
    <s v="CL72"/>
    <n v="194"/>
    <d v="2022-03-29T00:00:00"/>
    <x v="5"/>
    <x v="4"/>
    <x v="16"/>
    <x v="0"/>
    <x v="15"/>
    <s v="Lead/Manager"/>
    <x v="3"/>
    <x v="3"/>
    <n v="11252"/>
    <s v="|||"/>
  </r>
  <r>
    <s v="FT709"/>
    <s v="PR6"/>
    <x v="32"/>
    <s v="CL10"/>
    <n v="406"/>
    <d v="2023-10-07T00:00:00"/>
    <x v="1"/>
    <x v="0"/>
    <x v="31"/>
    <x v="0"/>
    <x v="21"/>
    <s v="Junior"/>
    <x v="14"/>
    <x v="1"/>
    <n v="85260"/>
    <s v="|||||||||||||||||||||||||||"/>
  </r>
  <r>
    <s v="FT710"/>
    <s v="PR94"/>
    <x v="45"/>
    <s v="CL63"/>
    <n v="287"/>
    <d v="2021-10-13T00:00:00"/>
    <x v="2"/>
    <x v="1"/>
    <x v="43"/>
    <x v="1"/>
    <x v="30"/>
    <s v="Lead/Manager"/>
    <x v="19"/>
    <x v="1"/>
    <n v="40180"/>
    <s v="||||||||||||"/>
  </r>
  <r>
    <s v="FT711"/>
    <s v="PR66"/>
    <x v="12"/>
    <s v="CL75"/>
    <n v="348"/>
    <d v="2021-11-13T00:00:00"/>
    <x v="4"/>
    <x v="3"/>
    <x v="12"/>
    <x v="0"/>
    <x v="11"/>
    <s v="Senior"/>
    <x v="13"/>
    <x v="2"/>
    <n v="106140"/>
    <s v="||||||||||||||||||||||||||||||||||"/>
  </r>
  <r>
    <s v="FT712"/>
    <s v="PR22"/>
    <x v="1"/>
    <s v="CL75"/>
    <n v="152"/>
    <d v="2020-02-10T00:00:00"/>
    <x v="4"/>
    <x v="3"/>
    <x v="1"/>
    <x v="1"/>
    <x v="0"/>
    <s v="Senior"/>
    <x v="5"/>
    <x v="1"/>
    <n v="22648"/>
    <s v="|||||||"/>
  </r>
  <r>
    <s v="FT713"/>
    <s v="PR24"/>
    <x v="31"/>
    <s v="CL39"/>
    <n v="444"/>
    <d v="2023-03-26T00:00:00"/>
    <x v="0"/>
    <x v="0"/>
    <x v="30"/>
    <x v="1"/>
    <x v="16"/>
    <s v="Lead/Manager"/>
    <x v="18"/>
    <x v="3"/>
    <n v="124320"/>
    <s v="|||||||||||||||||||||||||||||||||||||||"/>
  </r>
  <r>
    <s v="FT715"/>
    <s v="PR94"/>
    <x v="34"/>
    <s v="CL46"/>
    <n v="199"/>
    <d v="2023-09-07T00:00:00"/>
    <x v="6"/>
    <x v="5"/>
    <x v="33"/>
    <x v="0"/>
    <x v="24"/>
    <s v="Intermediate"/>
    <x v="19"/>
    <x v="1"/>
    <n v="27860"/>
    <s v="||||||||"/>
  </r>
  <r>
    <s v="FT716"/>
    <s v="PR69"/>
    <x v="30"/>
    <s v="CL12"/>
    <n v="302"/>
    <d v="2021-10-19T00:00:00"/>
    <x v="3"/>
    <x v="2"/>
    <x v="29"/>
    <x v="0"/>
    <x v="23"/>
    <s v="Senior"/>
    <x v="15"/>
    <x v="2"/>
    <n v="80030"/>
    <s v="|||||||||||||||||||||||||"/>
  </r>
  <r>
    <s v="FT717"/>
    <s v="PR38"/>
    <x v="32"/>
    <s v="CL75"/>
    <n v="209"/>
    <d v="2020-05-13T00:00:00"/>
    <x v="4"/>
    <x v="3"/>
    <x v="31"/>
    <x v="0"/>
    <x v="21"/>
    <s v="Junior"/>
    <x v="9"/>
    <x v="4"/>
    <n v="78166"/>
    <s v="|||||||||||||||||||||||||"/>
  </r>
  <r>
    <s v="FT719"/>
    <s v="PR25"/>
    <x v="14"/>
    <s v="CL46"/>
    <n v="331"/>
    <d v="2022-07-22T00:00:00"/>
    <x v="6"/>
    <x v="5"/>
    <x v="14"/>
    <x v="1"/>
    <x v="13"/>
    <s v="Intermediate"/>
    <x v="10"/>
    <x v="1"/>
    <n v="213164"/>
    <s v="||||||||||||||||||||||||||||||||||||||||||||||||||||||||||||||||||||"/>
  </r>
  <r>
    <s v="FT720"/>
    <s v="PR25"/>
    <x v="4"/>
    <s v="CL72"/>
    <n v="418"/>
    <d v="2022-07-29T00:00:00"/>
    <x v="5"/>
    <x v="4"/>
    <x v="4"/>
    <x v="1"/>
    <x v="3"/>
    <s v="Junior"/>
    <x v="10"/>
    <x v="1"/>
    <n v="269192"/>
    <s v="||||||||||||||||||||||||||||||||||||||||||||||||||||||||||||||||||||||||||||||||||||||"/>
  </r>
  <r>
    <s v="FT721"/>
    <s v="PR22"/>
    <x v="33"/>
    <s v="CL72"/>
    <n v="67"/>
    <d v="2023-06-17T00:00:00"/>
    <x v="5"/>
    <x v="4"/>
    <x v="32"/>
    <x v="0"/>
    <x v="6"/>
    <s v="Lead/Manager"/>
    <x v="5"/>
    <x v="1"/>
    <n v="9983"/>
    <s v="|||"/>
  </r>
  <r>
    <s v="FT722"/>
    <s v="PR66"/>
    <x v="30"/>
    <s v="CL63"/>
    <n v="268"/>
    <d v="2020-08-08T00:00:00"/>
    <x v="2"/>
    <x v="1"/>
    <x v="29"/>
    <x v="0"/>
    <x v="23"/>
    <s v="Senior"/>
    <x v="13"/>
    <x v="2"/>
    <n v="81740"/>
    <s v="||||||||||||||||||||||||||"/>
  </r>
  <r>
    <s v="FT723"/>
    <s v="PR66"/>
    <x v="23"/>
    <s v="CL39"/>
    <n v="91"/>
    <d v="2020-12-11T00:00:00"/>
    <x v="0"/>
    <x v="0"/>
    <x v="22"/>
    <x v="0"/>
    <x v="20"/>
    <s v="Intermediate"/>
    <x v="13"/>
    <x v="2"/>
    <n v="27755"/>
    <s v="||||||||"/>
  </r>
  <r>
    <s v="FT724"/>
    <s v="PR66"/>
    <x v="42"/>
    <s v="CL10"/>
    <n v="316"/>
    <d v="2021-12-04T00:00:00"/>
    <x v="1"/>
    <x v="0"/>
    <x v="40"/>
    <x v="1"/>
    <x v="23"/>
    <s v="Intermediate"/>
    <x v="13"/>
    <x v="2"/>
    <n v="96380"/>
    <s v="||||||||||||||||||||||||||||||"/>
  </r>
  <r>
    <s v="FT725"/>
    <s v="PR93"/>
    <x v="22"/>
    <s v="CL63"/>
    <n v="486"/>
    <d v="2020-06-29T00:00:00"/>
    <x v="2"/>
    <x v="1"/>
    <x v="21"/>
    <x v="0"/>
    <x v="15"/>
    <s v="Lead/Manager"/>
    <x v="1"/>
    <x v="1"/>
    <n v="222588"/>
    <s v="|||||||||||||||||||||||||||||||||||||||||||||||||||||||||||||||||||||||"/>
  </r>
  <r>
    <s v="FT726"/>
    <s v="PR25"/>
    <x v="2"/>
    <s v="CL63"/>
    <n v="236"/>
    <d v="2020-05-25T00:00:00"/>
    <x v="2"/>
    <x v="1"/>
    <x v="2"/>
    <x v="1"/>
    <x v="1"/>
    <s v="Senior"/>
    <x v="10"/>
    <x v="1"/>
    <n v="151984"/>
    <s v="||||||||||||||||||||||||||||||||||||||||||||||||"/>
  </r>
  <r>
    <s v="FT727"/>
    <s v="PR40"/>
    <x v="32"/>
    <s v="CL10"/>
    <n v="150"/>
    <d v="2021-06-05T00:00:00"/>
    <x v="1"/>
    <x v="0"/>
    <x v="31"/>
    <x v="0"/>
    <x v="21"/>
    <s v="Junior"/>
    <x v="4"/>
    <x v="0"/>
    <n v="71850"/>
    <s v="|||||||||||||||||||||||"/>
  </r>
  <r>
    <s v="FT732"/>
    <s v="PR94"/>
    <x v="36"/>
    <s v="CL46"/>
    <n v="375"/>
    <d v="2021-05-27T00:00:00"/>
    <x v="6"/>
    <x v="5"/>
    <x v="35"/>
    <x v="1"/>
    <x v="25"/>
    <s v="Junior"/>
    <x v="19"/>
    <x v="1"/>
    <n v="52500"/>
    <s v="||||||||||||||||"/>
  </r>
  <r>
    <s v="FT734"/>
    <s v="PR40"/>
    <x v="17"/>
    <s v="CL63"/>
    <n v="225"/>
    <d v="2022-05-11T00:00:00"/>
    <x v="2"/>
    <x v="1"/>
    <x v="9"/>
    <x v="0"/>
    <x v="16"/>
    <s v="Senior"/>
    <x v="4"/>
    <x v="0"/>
    <n v="107775"/>
    <s v="||||||||||||||||||||||||||||||||||"/>
  </r>
  <r>
    <s v="FT735"/>
    <s v="PR38"/>
    <x v="8"/>
    <s v="CL39"/>
    <n v="109"/>
    <d v="2021-07-18T00:00:00"/>
    <x v="0"/>
    <x v="0"/>
    <x v="8"/>
    <x v="0"/>
    <x v="7"/>
    <s v="Intermediate"/>
    <x v="9"/>
    <x v="4"/>
    <n v="40766"/>
    <s v="|||||||||||||"/>
  </r>
  <r>
    <s v="FT736"/>
    <s v="PR69"/>
    <x v="34"/>
    <s v="CL72"/>
    <n v="300"/>
    <d v="2020-04-05T00:00:00"/>
    <x v="5"/>
    <x v="4"/>
    <x v="33"/>
    <x v="0"/>
    <x v="24"/>
    <s v="Intermediate"/>
    <x v="15"/>
    <x v="2"/>
    <n v="79500"/>
    <s v="|||||||||||||||||||||||||"/>
  </r>
  <r>
    <s v="FT737"/>
    <s v="PR94"/>
    <x v="29"/>
    <s v="CL39"/>
    <n v="297"/>
    <d v="2023-09-02T00:00:00"/>
    <x v="0"/>
    <x v="0"/>
    <x v="28"/>
    <x v="1"/>
    <x v="8"/>
    <s v="Junior"/>
    <x v="19"/>
    <x v="1"/>
    <n v="41580"/>
    <s v="|||||||||||||"/>
  </r>
  <r>
    <s v="FT739"/>
    <s v="PR93"/>
    <x v="7"/>
    <s v="CL63"/>
    <n v="220"/>
    <d v="2022-12-25T00:00:00"/>
    <x v="2"/>
    <x v="1"/>
    <x v="7"/>
    <x v="1"/>
    <x v="6"/>
    <s v="Junior"/>
    <x v="1"/>
    <x v="1"/>
    <n v="100760"/>
    <s v="||||||||||||||||||||||||||||||||"/>
  </r>
  <r>
    <s v="FT740"/>
    <s v="PR66"/>
    <x v="22"/>
    <s v="CL12"/>
    <n v="242"/>
    <d v="2022-04-15T00:00:00"/>
    <x v="3"/>
    <x v="2"/>
    <x v="21"/>
    <x v="0"/>
    <x v="15"/>
    <s v="Lead/Manager"/>
    <x v="13"/>
    <x v="2"/>
    <n v="73810"/>
    <s v="|||||||||||||||||||||||"/>
  </r>
  <r>
    <s v="FT741"/>
    <s v="PR24"/>
    <x v="8"/>
    <s v="CL39"/>
    <n v="362"/>
    <d v="2023-05-05T00:00:00"/>
    <x v="0"/>
    <x v="0"/>
    <x v="8"/>
    <x v="0"/>
    <x v="7"/>
    <s v="Intermediate"/>
    <x v="18"/>
    <x v="3"/>
    <n v="101360"/>
    <s v="||||||||||||||||||||||||||||||||"/>
  </r>
  <r>
    <s v="FT745"/>
    <s v="PR31"/>
    <x v="37"/>
    <s v="CL46"/>
    <n v="52"/>
    <d v="2023-01-20T00:00:00"/>
    <x v="6"/>
    <x v="5"/>
    <x v="20"/>
    <x v="1"/>
    <x v="25"/>
    <s v="Junior"/>
    <x v="8"/>
    <x v="2"/>
    <n v="22360"/>
    <s v="|||||||"/>
  </r>
  <r>
    <s v="FT746"/>
    <s v="PR94"/>
    <x v="5"/>
    <s v="CL63"/>
    <n v="105"/>
    <d v="2022-09-12T00:00:00"/>
    <x v="2"/>
    <x v="1"/>
    <x v="5"/>
    <x v="0"/>
    <x v="4"/>
    <s v="Lead/Manager"/>
    <x v="19"/>
    <x v="1"/>
    <n v="14700"/>
    <s v="||||"/>
  </r>
  <r>
    <s v="FT748"/>
    <s v="PR56"/>
    <x v="37"/>
    <s v="CL63"/>
    <n v="381"/>
    <d v="2022-05-10T00:00:00"/>
    <x v="2"/>
    <x v="1"/>
    <x v="20"/>
    <x v="1"/>
    <x v="25"/>
    <s v="Junior"/>
    <x v="6"/>
    <x v="0"/>
    <n v="87630"/>
    <s v="||||||||||||||||||||||||||||"/>
  </r>
  <r>
    <s v="FT753"/>
    <s v="PR84"/>
    <x v="33"/>
    <s v="CL75"/>
    <n v="458"/>
    <d v="2022-11-22T00:00:00"/>
    <x v="4"/>
    <x v="3"/>
    <x v="32"/>
    <x v="0"/>
    <x v="6"/>
    <s v="Lead/Manager"/>
    <x v="16"/>
    <x v="2"/>
    <n v="311898"/>
    <s v="||||||||||||||||||||||||||||||||||||||||||||||||||||||||||||||||||||||||||||||||||||||||||||||||||||"/>
  </r>
  <r>
    <s v="FT754"/>
    <s v="PR40"/>
    <x v="4"/>
    <s v="CL39"/>
    <n v="358"/>
    <d v="2021-11-09T00:00:00"/>
    <x v="0"/>
    <x v="0"/>
    <x v="4"/>
    <x v="1"/>
    <x v="3"/>
    <s v="Junior"/>
    <x v="4"/>
    <x v="0"/>
    <n v="171482"/>
    <s v="||||||||||||||||||||||||||||||||||||||||||||||||||||||"/>
  </r>
  <r>
    <s v="FT757"/>
    <s v="PR39"/>
    <x v="18"/>
    <s v="CL63"/>
    <n v="254"/>
    <d v="2021-12-22T00:00:00"/>
    <x v="2"/>
    <x v="1"/>
    <x v="17"/>
    <x v="1"/>
    <x v="17"/>
    <s v="Intermediate"/>
    <x v="7"/>
    <x v="3"/>
    <n v="77724"/>
    <s v="||||||||||||||||||||||||"/>
  </r>
  <r>
    <s v="FT759"/>
    <s v="PR31"/>
    <x v="5"/>
    <s v="CL72"/>
    <n v="168"/>
    <d v="2021-04-15T00:00:00"/>
    <x v="5"/>
    <x v="4"/>
    <x v="5"/>
    <x v="0"/>
    <x v="4"/>
    <s v="Lead/Manager"/>
    <x v="8"/>
    <x v="2"/>
    <n v="72240"/>
    <s v="|||||||||||||||||||||||"/>
  </r>
  <r>
    <s v="FT760"/>
    <s v="PR22"/>
    <x v="25"/>
    <s v="CL63"/>
    <n v="426"/>
    <d v="2021-01-05T00:00:00"/>
    <x v="2"/>
    <x v="1"/>
    <x v="24"/>
    <x v="1"/>
    <x v="21"/>
    <s v="Intermediate"/>
    <x v="5"/>
    <x v="1"/>
    <n v="63474"/>
    <s v="||||||||||||||||||||"/>
  </r>
  <r>
    <s v="FT762"/>
    <s v="PR98"/>
    <x v="26"/>
    <s v="CL12"/>
    <n v="261"/>
    <d v="2020-06-19T00:00:00"/>
    <x v="3"/>
    <x v="2"/>
    <x v="25"/>
    <x v="0"/>
    <x v="22"/>
    <s v="Intermediate"/>
    <x v="2"/>
    <x v="2"/>
    <n v="15921"/>
    <s v="|||||"/>
  </r>
  <r>
    <s v="FT763"/>
    <s v="PR94"/>
    <x v="25"/>
    <s v="CL72"/>
    <n v="172"/>
    <d v="2023-11-11T00:00:00"/>
    <x v="5"/>
    <x v="4"/>
    <x v="24"/>
    <x v="1"/>
    <x v="21"/>
    <s v="Intermediate"/>
    <x v="19"/>
    <x v="1"/>
    <n v="24080"/>
    <s v="|||||||"/>
  </r>
  <r>
    <s v="FT765"/>
    <s v="PR77"/>
    <x v="1"/>
    <s v="CL72"/>
    <n v="29"/>
    <d v="2022-05-01T00:00:00"/>
    <x v="5"/>
    <x v="4"/>
    <x v="1"/>
    <x v="1"/>
    <x v="0"/>
    <s v="Senior"/>
    <x v="0"/>
    <x v="0"/>
    <n v="12267"/>
    <s v="|||"/>
  </r>
  <r>
    <s v="FT766"/>
    <s v="PR31"/>
    <x v="7"/>
    <s v="CL10"/>
    <n v="285"/>
    <d v="2021-11-13T00:00:00"/>
    <x v="1"/>
    <x v="0"/>
    <x v="7"/>
    <x v="1"/>
    <x v="6"/>
    <s v="Junior"/>
    <x v="8"/>
    <x v="2"/>
    <n v="122550"/>
    <s v="|||||||||||||||||||||||||||||||||||||||"/>
  </r>
  <r>
    <s v="FT767"/>
    <s v="PR40"/>
    <x v="24"/>
    <s v="CL46"/>
    <n v="347"/>
    <d v="2023-07-13T00:00:00"/>
    <x v="6"/>
    <x v="5"/>
    <x v="23"/>
    <x v="1"/>
    <x v="10"/>
    <s v="Intermediate"/>
    <x v="4"/>
    <x v="0"/>
    <n v="166213"/>
    <s v="|||||||||||||||||||||||||||||||||||||||||||||||||||||"/>
  </r>
  <r>
    <s v="FT768"/>
    <s v="PR24"/>
    <x v="45"/>
    <s v="CL39"/>
    <n v="287"/>
    <d v="2020-07-24T00:00:00"/>
    <x v="0"/>
    <x v="0"/>
    <x v="43"/>
    <x v="1"/>
    <x v="30"/>
    <s v="Lead/Manager"/>
    <x v="18"/>
    <x v="3"/>
    <n v="80360"/>
    <s v="|||||||||||||||||||||||||"/>
  </r>
  <r>
    <s v="FT769"/>
    <s v="PR39"/>
    <x v="4"/>
    <s v="CL10"/>
    <n v="465"/>
    <d v="2022-04-18T00:00:00"/>
    <x v="1"/>
    <x v="0"/>
    <x v="4"/>
    <x v="1"/>
    <x v="3"/>
    <s v="Junior"/>
    <x v="7"/>
    <x v="3"/>
    <n v="142290"/>
    <s v="|||||||||||||||||||||||||||||||||||||||||||||"/>
  </r>
  <r>
    <s v="FT770"/>
    <s v="PR22"/>
    <x v="17"/>
    <s v="CL63"/>
    <n v="169"/>
    <d v="2023-01-26T00:00:00"/>
    <x v="2"/>
    <x v="1"/>
    <x v="9"/>
    <x v="0"/>
    <x v="16"/>
    <s v="Senior"/>
    <x v="5"/>
    <x v="1"/>
    <n v="25181"/>
    <s v="||||||||"/>
  </r>
  <r>
    <s v="FT771"/>
    <s v="PR24"/>
    <x v="29"/>
    <s v="CL46"/>
    <n v="438"/>
    <d v="2022-11-28T00:00:00"/>
    <x v="6"/>
    <x v="5"/>
    <x v="28"/>
    <x v="1"/>
    <x v="8"/>
    <s v="Junior"/>
    <x v="18"/>
    <x v="3"/>
    <n v="122640"/>
    <s v="|||||||||||||||||||||||||||||||||||||||"/>
  </r>
  <r>
    <s v="FT773"/>
    <s v="PR84"/>
    <x v="13"/>
    <s v="CL63"/>
    <n v="140"/>
    <d v="2022-07-15T00:00:00"/>
    <x v="2"/>
    <x v="1"/>
    <x v="13"/>
    <x v="1"/>
    <x v="12"/>
    <s v="Intermediate"/>
    <x v="16"/>
    <x v="2"/>
    <n v="95340"/>
    <s v="||||||||||||||||||||||||||||||"/>
  </r>
  <r>
    <s v="FT775"/>
    <s v="PR28"/>
    <x v="8"/>
    <s v="CL12"/>
    <n v="453"/>
    <d v="2021-05-24T00:00:00"/>
    <x v="3"/>
    <x v="2"/>
    <x v="8"/>
    <x v="0"/>
    <x v="7"/>
    <s v="Intermediate"/>
    <x v="12"/>
    <x v="2"/>
    <n v="46206"/>
    <s v="||||||||||||||"/>
  </r>
  <r>
    <s v="FT777"/>
    <s v="PR56"/>
    <x v="35"/>
    <s v="CL46"/>
    <n v="362"/>
    <d v="2023-06-05T00:00:00"/>
    <x v="6"/>
    <x v="5"/>
    <x v="34"/>
    <x v="0"/>
    <x v="5"/>
    <s v="Intermediate"/>
    <x v="6"/>
    <x v="0"/>
    <n v="83260"/>
    <s v="||||||||||||||||||||||||||"/>
  </r>
  <r>
    <s v="FT778"/>
    <s v="PR66"/>
    <x v="28"/>
    <s v="CL39"/>
    <n v="226"/>
    <d v="2021-12-03T00:00:00"/>
    <x v="0"/>
    <x v="0"/>
    <x v="27"/>
    <x v="1"/>
    <x v="23"/>
    <s v="Intermediate"/>
    <x v="13"/>
    <x v="2"/>
    <n v="68930"/>
    <s v="||||||||||||||||||||||"/>
  </r>
  <r>
    <s v="FT780"/>
    <s v="PR77"/>
    <x v="6"/>
    <s v="CL75"/>
    <n v="46"/>
    <d v="2022-01-14T00:00:00"/>
    <x v="4"/>
    <x v="3"/>
    <x v="6"/>
    <x v="1"/>
    <x v="5"/>
    <s v="Lead/Manager"/>
    <x v="0"/>
    <x v="0"/>
    <n v="19458"/>
    <s v="||||||"/>
  </r>
  <r>
    <s v="FT783"/>
    <s v="PR40"/>
    <x v="6"/>
    <s v="CL12"/>
    <n v="246"/>
    <d v="2022-11-01T00:00:00"/>
    <x v="3"/>
    <x v="2"/>
    <x v="6"/>
    <x v="1"/>
    <x v="5"/>
    <s v="Lead/Manager"/>
    <x v="4"/>
    <x v="0"/>
    <n v="117834"/>
    <s v="|||||||||||||||||||||||||||||||||||||"/>
  </r>
  <r>
    <s v="FT784"/>
    <s v="PR94"/>
    <x v="35"/>
    <s v="CL10"/>
    <n v="341"/>
    <d v="2023-11-19T00:00:00"/>
    <x v="1"/>
    <x v="0"/>
    <x v="34"/>
    <x v="0"/>
    <x v="5"/>
    <s v="Intermediate"/>
    <x v="19"/>
    <x v="1"/>
    <n v="47740"/>
    <s v="|||||||||||||||"/>
  </r>
  <r>
    <s v="FT785"/>
    <s v="PR39"/>
    <x v="28"/>
    <s v="CL46"/>
    <n v="477"/>
    <d v="2023-01-29T00:00:00"/>
    <x v="6"/>
    <x v="5"/>
    <x v="27"/>
    <x v="1"/>
    <x v="23"/>
    <s v="Intermediate"/>
    <x v="7"/>
    <x v="3"/>
    <n v="145962"/>
    <s v="||||||||||||||||||||||||||||||||||||||||||||||"/>
  </r>
  <r>
    <s v="FT788"/>
    <s v="PR93"/>
    <x v="39"/>
    <s v="CL12"/>
    <n v="420"/>
    <d v="2021-01-25T00:00:00"/>
    <x v="3"/>
    <x v="2"/>
    <x v="37"/>
    <x v="0"/>
    <x v="27"/>
    <s v="Senior"/>
    <x v="1"/>
    <x v="1"/>
    <n v="192360"/>
    <s v="|||||||||||||||||||||||||||||||||||||||||||||||||||||||||||||"/>
  </r>
  <r>
    <s v="FT790"/>
    <s v="PR69"/>
    <x v="12"/>
    <s v="CL46"/>
    <n v="438"/>
    <d v="2022-09-28T00:00:00"/>
    <x v="6"/>
    <x v="5"/>
    <x v="12"/>
    <x v="0"/>
    <x v="11"/>
    <s v="Senior"/>
    <x v="15"/>
    <x v="2"/>
    <n v="116070"/>
    <s v="|||||||||||||||||||||||||||||||||||||"/>
  </r>
  <r>
    <s v="FT791"/>
    <s v="PR31"/>
    <x v="32"/>
    <s v="CL72"/>
    <n v="488"/>
    <d v="2020-01-18T00:00:00"/>
    <x v="5"/>
    <x v="4"/>
    <x v="31"/>
    <x v="0"/>
    <x v="21"/>
    <s v="Junior"/>
    <x v="8"/>
    <x v="2"/>
    <n v="209840"/>
    <s v="|||||||||||||||||||||||||||||||||||||||||||||||||||||||||||||||||||"/>
  </r>
  <r>
    <s v="FT794"/>
    <s v="PR98"/>
    <x v="6"/>
    <s v="CL75"/>
    <n v="206"/>
    <d v="2020-10-14T00:00:00"/>
    <x v="4"/>
    <x v="3"/>
    <x v="6"/>
    <x v="1"/>
    <x v="5"/>
    <s v="Lead/Manager"/>
    <x v="2"/>
    <x v="2"/>
    <n v="12566"/>
    <s v="||||"/>
  </r>
  <r>
    <s v="FT795"/>
    <s v="PR40"/>
    <x v="24"/>
    <s v="CL12"/>
    <n v="60"/>
    <d v="2020-09-26T00:00:00"/>
    <x v="3"/>
    <x v="2"/>
    <x v="23"/>
    <x v="1"/>
    <x v="10"/>
    <s v="Intermediate"/>
    <x v="4"/>
    <x v="0"/>
    <n v="28740"/>
    <s v="|||||||||"/>
  </r>
  <r>
    <s v="FT796"/>
    <s v="PR77"/>
    <x v="40"/>
    <s v="CL63"/>
    <n v="422"/>
    <d v="2022-03-16T00:00:00"/>
    <x v="2"/>
    <x v="1"/>
    <x v="38"/>
    <x v="1"/>
    <x v="28"/>
    <s v="Lead/Manager"/>
    <x v="0"/>
    <x v="0"/>
    <n v="178506"/>
    <s v="|||||||||||||||||||||||||||||||||||||||||||||||||||||||||"/>
  </r>
  <r>
    <s v="FT797"/>
    <s v="PR94"/>
    <x v="11"/>
    <s v="CL12"/>
    <n v="184"/>
    <d v="2021-11-29T00:00:00"/>
    <x v="3"/>
    <x v="2"/>
    <x v="11"/>
    <x v="1"/>
    <x v="10"/>
    <s v="Intermediate"/>
    <x v="19"/>
    <x v="1"/>
    <n v="25760"/>
    <s v="||||||||"/>
  </r>
  <r>
    <s v="FT798"/>
    <s v="PR28"/>
    <x v="4"/>
    <s v="CL72"/>
    <n v="353"/>
    <d v="2023-12-22T00:00:00"/>
    <x v="5"/>
    <x v="4"/>
    <x v="4"/>
    <x v="1"/>
    <x v="3"/>
    <s v="Junior"/>
    <x v="12"/>
    <x v="2"/>
    <n v="36006"/>
    <s v="|||||||||||"/>
  </r>
  <r>
    <s v="FT799"/>
    <s v="PR39"/>
    <x v="9"/>
    <s v="CL72"/>
    <n v="452"/>
    <d v="2022-11-24T00:00:00"/>
    <x v="5"/>
    <x v="4"/>
    <x v="9"/>
    <x v="0"/>
    <x v="8"/>
    <s v="Senior"/>
    <x v="7"/>
    <x v="3"/>
    <n v="138312"/>
    <s v="||||||||||||||||||||||||||||||||||||||||||||"/>
  </r>
  <r>
    <s v="FT801"/>
    <s v="PR69"/>
    <x v="46"/>
    <s v="CL75"/>
    <n v="197"/>
    <d v="2023-06-07T00:00:00"/>
    <x v="4"/>
    <x v="3"/>
    <x v="44"/>
    <x v="1"/>
    <x v="31"/>
    <s v="Intermediate"/>
    <x v="15"/>
    <x v="2"/>
    <n v="52205"/>
    <s v="||||||||||||||||"/>
  </r>
  <r>
    <s v="FT802"/>
    <s v="PR40"/>
    <x v="33"/>
    <s v="CL63"/>
    <n v="216"/>
    <d v="2022-01-02T00:00:00"/>
    <x v="2"/>
    <x v="1"/>
    <x v="32"/>
    <x v="0"/>
    <x v="6"/>
    <s v="Lead/Manager"/>
    <x v="4"/>
    <x v="0"/>
    <n v="103464"/>
    <s v="|||||||||||||||||||||||||||||||||"/>
  </r>
  <r>
    <s v="FT803"/>
    <s v="PR15"/>
    <x v="47"/>
    <s v="CL72"/>
    <n v="391"/>
    <d v="2020-06-22T00:00:00"/>
    <x v="5"/>
    <x v="4"/>
    <x v="45"/>
    <x v="0"/>
    <x v="10"/>
    <s v="Lead/Manager"/>
    <x v="3"/>
    <x v="3"/>
    <n v="22678"/>
    <s v="|||||||"/>
  </r>
  <r>
    <s v="FT804"/>
    <s v="PR69"/>
    <x v="34"/>
    <s v="CL63"/>
    <n v="271"/>
    <d v="2022-01-23T00:00:00"/>
    <x v="2"/>
    <x v="1"/>
    <x v="33"/>
    <x v="0"/>
    <x v="24"/>
    <s v="Intermediate"/>
    <x v="15"/>
    <x v="2"/>
    <n v="71815"/>
    <s v="|||||||||||||||||||||||"/>
  </r>
  <r>
    <s v="FT808"/>
    <s v="PR21"/>
    <x v="35"/>
    <s v="CL12"/>
    <n v="476"/>
    <d v="2021-05-07T00:00:00"/>
    <x v="3"/>
    <x v="2"/>
    <x v="34"/>
    <x v="0"/>
    <x v="5"/>
    <s v="Intermediate"/>
    <x v="17"/>
    <x v="1"/>
    <n v="106624"/>
    <s v="||||||||||||||||||||||||||||||||||"/>
  </r>
  <r>
    <s v="FT809"/>
    <s v="PR84"/>
    <x v="31"/>
    <s v="CL72"/>
    <n v="255"/>
    <d v="2023-08-01T00:00:00"/>
    <x v="5"/>
    <x v="4"/>
    <x v="30"/>
    <x v="1"/>
    <x v="16"/>
    <s v="Lead/Manager"/>
    <x v="16"/>
    <x v="2"/>
    <n v="173655"/>
    <s v="|||||||||||||||||||||||||||||||||||||||||||||||||||||||"/>
  </r>
  <r>
    <s v="FT811"/>
    <s v="PR24"/>
    <x v="33"/>
    <s v="CL12"/>
    <n v="486"/>
    <d v="2021-04-16T00:00:00"/>
    <x v="3"/>
    <x v="2"/>
    <x v="32"/>
    <x v="0"/>
    <x v="6"/>
    <s v="Lead/Manager"/>
    <x v="18"/>
    <x v="3"/>
    <n v="136080"/>
    <s v="|||||||||||||||||||||||||||||||||||||||||||"/>
  </r>
  <r>
    <s v="FT812"/>
    <s v="PR66"/>
    <x v="10"/>
    <s v="CL10"/>
    <n v="316"/>
    <d v="2023-11-10T00:00:00"/>
    <x v="1"/>
    <x v="0"/>
    <x v="10"/>
    <x v="1"/>
    <x v="9"/>
    <s v="Intermediate"/>
    <x v="13"/>
    <x v="2"/>
    <n v="96380"/>
    <s v="||||||||||||||||||||||||||||||"/>
  </r>
  <r>
    <s v="FT813"/>
    <s v="PR94"/>
    <x v="5"/>
    <s v="CL63"/>
    <n v="146"/>
    <d v="2023-02-28T00:00:00"/>
    <x v="2"/>
    <x v="1"/>
    <x v="5"/>
    <x v="0"/>
    <x v="4"/>
    <s v="Lead/Manager"/>
    <x v="19"/>
    <x v="1"/>
    <n v="20440"/>
    <s v="||||||"/>
  </r>
  <r>
    <s v="FT814"/>
    <s v="PR21"/>
    <x v="29"/>
    <s v="CL63"/>
    <n v="28"/>
    <d v="2021-02-17T00:00:00"/>
    <x v="2"/>
    <x v="1"/>
    <x v="28"/>
    <x v="1"/>
    <x v="8"/>
    <s v="Junior"/>
    <x v="17"/>
    <x v="1"/>
    <n v="6272"/>
    <s v="||"/>
  </r>
  <r>
    <s v="FT815"/>
    <s v="PR6"/>
    <x v="18"/>
    <s v="CL46"/>
    <n v="213"/>
    <d v="2021-11-26T00:00:00"/>
    <x v="6"/>
    <x v="5"/>
    <x v="17"/>
    <x v="1"/>
    <x v="17"/>
    <s v="Intermediate"/>
    <x v="14"/>
    <x v="1"/>
    <n v="44730"/>
    <s v="||||||||||||||"/>
  </r>
  <r>
    <s v="FT816"/>
    <s v="PR40"/>
    <x v="45"/>
    <s v="CL75"/>
    <n v="131"/>
    <d v="2020-02-02T00:00:00"/>
    <x v="4"/>
    <x v="3"/>
    <x v="43"/>
    <x v="1"/>
    <x v="30"/>
    <s v="Lead/Manager"/>
    <x v="4"/>
    <x v="0"/>
    <n v="62749"/>
    <s v="||||||||||||||||||||"/>
  </r>
  <r>
    <s v="FT817"/>
    <s v="PR56"/>
    <x v="31"/>
    <s v="CL46"/>
    <n v="226"/>
    <d v="2020-04-25T00:00:00"/>
    <x v="6"/>
    <x v="5"/>
    <x v="30"/>
    <x v="1"/>
    <x v="16"/>
    <s v="Lead/Manager"/>
    <x v="6"/>
    <x v="0"/>
    <n v="51980"/>
    <s v="||||||||||||||||"/>
  </r>
  <r>
    <s v="FT818"/>
    <s v="PR56"/>
    <x v="47"/>
    <s v="CL12"/>
    <n v="144"/>
    <d v="2021-03-20T00:00:00"/>
    <x v="3"/>
    <x v="2"/>
    <x v="45"/>
    <x v="0"/>
    <x v="10"/>
    <s v="Lead/Manager"/>
    <x v="6"/>
    <x v="0"/>
    <n v="33120"/>
    <s v="||||||||||"/>
  </r>
  <r>
    <s v="FT819"/>
    <s v="PR39"/>
    <x v="46"/>
    <s v="CL39"/>
    <n v="425"/>
    <d v="2023-08-06T00:00:00"/>
    <x v="0"/>
    <x v="0"/>
    <x v="44"/>
    <x v="1"/>
    <x v="31"/>
    <s v="Intermediate"/>
    <x v="7"/>
    <x v="3"/>
    <n v="130050"/>
    <s v="|||||||||||||||||||||||||||||||||||||||||"/>
  </r>
  <r>
    <s v="FT820"/>
    <s v="PR6"/>
    <x v="31"/>
    <s v="CL39"/>
    <n v="181"/>
    <d v="2020-08-15T00:00:00"/>
    <x v="0"/>
    <x v="0"/>
    <x v="30"/>
    <x v="1"/>
    <x v="16"/>
    <s v="Lead/Manager"/>
    <x v="14"/>
    <x v="1"/>
    <n v="38010"/>
    <s v="||||||||||||"/>
  </r>
  <r>
    <s v="FT821"/>
    <s v="PR66"/>
    <x v="36"/>
    <s v="CL63"/>
    <n v="192"/>
    <d v="2023-06-10T00:00:00"/>
    <x v="2"/>
    <x v="1"/>
    <x v="35"/>
    <x v="1"/>
    <x v="25"/>
    <s v="Junior"/>
    <x v="13"/>
    <x v="2"/>
    <n v="58560"/>
    <s v="||||||||||||||||||"/>
  </r>
  <r>
    <s v="FT822"/>
    <s v="PR22"/>
    <x v="33"/>
    <s v="CL12"/>
    <n v="384"/>
    <d v="2021-04-03T00:00:00"/>
    <x v="3"/>
    <x v="2"/>
    <x v="32"/>
    <x v="0"/>
    <x v="6"/>
    <s v="Lead/Manager"/>
    <x v="5"/>
    <x v="1"/>
    <n v="57216"/>
    <s v="||||||||||||||||||"/>
  </r>
  <r>
    <s v="FT823"/>
    <s v="PR77"/>
    <x v="35"/>
    <s v="CL12"/>
    <n v="80"/>
    <d v="2022-10-21T00:00:00"/>
    <x v="3"/>
    <x v="2"/>
    <x v="34"/>
    <x v="0"/>
    <x v="5"/>
    <s v="Intermediate"/>
    <x v="0"/>
    <x v="0"/>
    <n v="33840"/>
    <s v="||||||||||"/>
  </r>
  <r>
    <s v="FT825"/>
    <s v="PR66"/>
    <x v="46"/>
    <s v="CL72"/>
    <n v="95"/>
    <d v="2022-04-28T00:00:00"/>
    <x v="5"/>
    <x v="4"/>
    <x v="44"/>
    <x v="1"/>
    <x v="31"/>
    <s v="Intermediate"/>
    <x v="13"/>
    <x v="2"/>
    <n v="28975"/>
    <s v="|||||||||"/>
  </r>
  <r>
    <s v="FT826"/>
    <s v="PR69"/>
    <x v="17"/>
    <s v="CL75"/>
    <n v="223"/>
    <d v="2021-12-17T00:00:00"/>
    <x v="4"/>
    <x v="3"/>
    <x v="9"/>
    <x v="0"/>
    <x v="16"/>
    <s v="Senior"/>
    <x v="15"/>
    <x v="2"/>
    <n v="59095"/>
    <s v="||||||||||||||||||"/>
  </r>
  <r>
    <s v="FT827"/>
    <s v="PR24"/>
    <x v="32"/>
    <s v="CL72"/>
    <n v="33"/>
    <d v="2023-02-20T00:00:00"/>
    <x v="5"/>
    <x v="4"/>
    <x v="31"/>
    <x v="0"/>
    <x v="21"/>
    <s v="Junior"/>
    <x v="18"/>
    <x v="3"/>
    <n v="9240"/>
    <s v="||"/>
  </r>
  <r>
    <s v="FT831"/>
    <s v="PR39"/>
    <x v="26"/>
    <s v="CL12"/>
    <n v="351"/>
    <d v="2023-07-06T00:00:00"/>
    <x v="3"/>
    <x v="2"/>
    <x v="25"/>
    <x v="0"/>
    <x v="22"/>
    <s v="Intermediate"/>
    <x v="7"/>
    <x v="3"/>
    <n v="107406"/>
    <s v="||||||||||||||||||||||||||||||||||"/>
  </r>
  <r>
    <s v="FT832"/>
    <s v="PR69"/>
    <x v="6"/>
    <s v="CL63"/>
    <n v="171"/>
    <d v="2021-10-29T00:00:00"/>
    <x v="2"/>
    <x v="1"/>
    <x v="6"/>
    <x v="1"/>
    <x v="5"/>
    <s v="Lead/Manager"/>
    <x v="15"/>
    <x v="2"/>
    <n v="45315"/>
    <s v="||||||||||||||"/>
  </r>
  <r>
    <s v="FT834"/>
    <s v="PR93"/>
    <x v="6"/>
    <s v="CL46"/>
    <n v="278"/>
    <d v="2020-02-05T00:00:00"/>
    <x v="6"/>
    <x v="5"/>
    <x v="6"/>
    <x v="1"/>
    <x v="5"/>
    <s v="Lead/Manager"/>
    <x v="1"/>
    <x v="1"/>
    <n v="127324"/>
    <s v="||||||||||||||||||||||||||||||||||||||||"/>
  </r>
  <r>
    <s v="FT836"/>
    <s v="PR6"/>
    <x v="27"/>
    <s v="CL72"/>
    <n v="211"/>
    <d v="2020-07-31T00:00:00"/>
    <x v="5"/>
    <x v="4"/>
    <x v="26"/>
    <x v="1"/>
    <x v="21"/>
    <s v="Junior"/>
    <x v="14"/>
    <x v="1"/>
    <n v="44310"/>
    <s v="||||||||||||||"/>
  </r>
  <r>
    <s v="FT837"/>
    <s v="PR15"/>
    <x v="9"/>
    <s v="CL63"/>
    <n v="494"/>
    <d v="2022-02-07T00:00:00"/>
    <x v="2"/>
    <x v="1"/>
    <x v="9"/>
    <x v="0"/>
    <x v="8"/>
    <s v="Senior"/>
    <x v="3"/>
    <x v="3"/>
    <n v="28652"/>
    <s v="|||||||||"/>
  </r>
  <r>
    <s v="FT838"/>
    <s v="PR25"/>
    <x v="38"/>
    <s v="CL46"/>
    <n v="347"/>
    <d v="2020-08-04T00:00:00"/>
    <x v="6"/>
    <x v="5"/>
    <x v="36"/>
    <x v="0"/>
    <x v="26"/>
    <s v="Intermediate"/>
    <x v="10"/>
    <x v="1"/>
    <n v="223468"/>
    <s v="|||||||||||||||||||||||||||||||||||||||||||||||||||||||||||||||||||||||"/>
  </r>
  <r>
    <s v="FT839"/>
    <s v="PR39"/>
    <x v="18"/>
    <s v="CL39"/>
    <n v="425"/>
    <d v="2023-08-17T00:00:00"/>
    <x v="0"/>
    <x v="0"/>
    <x v="17"/>
    <x v="1"/>
    <x v="17"/>
    <s v="Intermediate"/>
    <x v="7"/>
    <x v="3"/>
    <n v="130050"/>
    <s v="|||||||||||||||||||||||||||||||||||||||||"/>
  </r>
  <r>
    <s v="FT841"/>
    <s v="PR39"/>
    <x v="33"/>
    <s v="CL72"/>
    <n v="174"/>
    <d v="2023-06-29T00:00:00"/>
    <x v="5"/>
    <x v="4"/>
    <x v="32"/>
    <x v="0"/>
    <x v="6"/>
    <s v="Lead/Manager"/>
    <x v="7"/>
    <x v="3"/>
    <n v="53244"/>
    <s v="|||||||||||||||||"/>
  </r>
  <r>
    <s v="FT843"/>
    <s v="PR31"/>
    <x v="45"/>
    <s v="CL63"/>
    <n v="344"/>
    <d v="2023-07-14T00:00:00"/>
    <x v="2"/>
    <x v="1"/>
    <x v="43"/>
    <x v="1"/>
    <x v="30"/>
    <s v="Lead/Manager"/>
    <x v="8"/>
    <x v="2"/>
    <n v="147920"/>
    <s v="|||||||||||||||||||||||||||||||||||||||||||||||"/>
  </r>
  <r>
    <s v="FT844"/>
    <s v="PR94"/>
    <x v="0"/>
    <s v="CL10"/>
    <n v="397"/>
    <d v="2023-07-01T00:00:00"/>
    <x v="1"/>
    <x v="0"/>
    <x v="0"/>
    <x v="0"/>
    <x v="0"/>
    <s v="Lead/Manager"/>
    <x v="19"/>
    <x v="1"/>
    <n v="55580"/>
    <s v="|||||||||||||||||"/>
  </r>
  <r>
    <s v="FT845"/>
    <s v="PR31"/>
    <x v="17"/>
    <s v="CL39"/>
    <n v="203"/>
    <d v="2021-02-18T00:00:00"/>
    <x v="0"/>
    <x v="0"/>
    <x v="9"/>
    <x v="0"/>
    <x v="16"/>
    <s v="Senior"/>
    <x v="8"/>
    <x v="2"/>
    <n v="87290"/>
    <s v="|||||||||||||||||||||||||||"/>
  </r>
  <r>
    <s v="FT847"/>
    <s v="PR15"/>
    <x v="40"/>
    <s v="CL39"/>
    <n v="323"/>
    <d v="2020-12-29T00:00:00"/>
    <x v="0"/>
    <x v="0"/>
    <x v="38"/>
    <x v="1"/>
    <x v="28"/>
    <s v="Lead/Manager"/>
    <x v="3"/>
    <x v="3"/>
    <n v="18734"/>
    <s v="||||||"/>
  </r>
  <r>
    <s v="FT848"/>
    <s v="PR69"/>
    <x v="4"/>
    <s v="CL10"/>
    <n v="299"/>
    <d v="2023-09-20T00:00:00"/>
    <x v="1"/>
    <x v="0"/>
    <x v="4"/>
    <x v="1"/>
    <x v="3"/>
    <s v="Junior"/>
    <x v="15"/>
    <x v="2"/>
    <n v="79235"/>
    <s v="|||||||||||||||||||||||||"/>
  </r>
  <r>
    <s v="FT849"/>
    <s v="PR38"/>
    <x v="42"/>
    <s v="CL46"/>
    <n v="172"/>
    <d v="2020-10-12T00:00:00"/>
    <x v="6"/>
    <x v="5"/>
    <x v="40"/>
    <x v="1"/>
    <x v="23"/>
    <s v="Intermediate"/>
    <x v="9"/>
    <x v="4"/>
    <n v="64328"/>
    <s v="||||||||||||||||||||"/>
  </r>
  <r>
    <s v="FT851"/>
    <s v="PR39"/>
    <x v="39"/>
    <s v="CL46"/>
    <n v="182"/>
    <d v="2021-06-28T00:00:00"/>
    <x v="6"/>
    <x v="5"/>
    <x v="37"/>
    <x v="0"/>
    <x v="27"/>
    <s v="Senior"/>
    <x v="7"/>
    <x v="3"/>
    <n v="55692"/>
    <s v="|||||||||||||||||"/>
  </r>
  <r>
    <s v="FT852"/>
    <s v="PR39"/>
    <x v="23"/>
    <s v="CL39"/>
    <n v="93"/>
    <d v="2023-04-30T00:00:00"/>
    <x v="0"/>
    <x v="0"/>
    <x v="22"/>
    <x v="0"/>
    <x v="20"/>
    <s v="Intermediate"/>
    <x v="7"/>
    <x v="3"/>
    <n v="28458"/>
    <s v="|||||||||"/>
  </r>
  <r>
    <s v="FT853"/>
    <s v="PR66"/>
    <x v="16"/>
    <s v="CL72"/>
    <n v="155"/>
    <d v="2022-09-27T00:00:00"/>
    <x v="5"/>
    <x v="4"/>
    <x v="16"/>
    <x v="0"/>
    <x v="15"/>
    <s v="Lead/Manager"/>
    <x v="13"/>
    <x v="2"/>
    <n v="47275"/>
    <s v="|||||||||||||||"/>
  </r>
  <r>
    <s v="FT855"/>
    <s v="PR77"/>
    <x v="27"/>
    <s v="CL63"/>
    <n v="426"/>
    <d v="2022-06-30T00:00:00"/>
    <x v="2"/>
    <x v="1"/>
    <x v="26"/>
    <x v="1"/>
    <x v="21"/>
    <s v="Junior"/>
    <x v="0"/>
    <x v="0"/>
    <n v="180198"/>
    <s v="|||||||||||||||||||||||||||||||||||||||||||||||||||||||||"/>
  </r>
  <r>
    <s v="FT856"/>
    <s v="PR15"/>
    <x v="17"/>
    <s v="CL72"/>
    <n v="324"/>
    <d v="2021-07-27T00:00:00"/>
    <x v="5"/>
    <x v="4"/>
    <x v="9"/>
    <x v="0"/>
    <x v="16"/>
    <s v="Senior"/>
    <x v="3"/>
    <x v="3"/>
    <n v="18792"/>
    <s v="||||||"/>
  </r>
  <r>
    <s v="FT857"/>
    <s v="PR84"/>
    <x v="43"/>
    <s v="CL39"/>
    <n v="31"/>
    <d v="2020-09-10T00:00:00"/>
    <x v="0"/>
    <x v="0"/>
    <x v="41"/>
    <x v="1"/>
    <x v="6"/>
    <s v="Intermediate"/>
    <x v="16"/>
    <x v="2"/>
    <n v="21111"/>
    <s v="||||||"/>
  </r>
  <r>
    <s v="FT858"/>
    <s v="PR38"/>
    <x v="32"/>
    <s v="CL10"/>
    <n v="462"/>
    <d v="2022-08-24T00:00:00"/>
    <x v="1"/>
    <x v="0"/>
    <x v="31"/>
    <x v="0"/>
    <x v="21"/>
    <s v="Junior"/>
    <x v="9"/>
    <x v="4"/>
    <n v="172788"/>
    <s v="|||||||||||||||||||||||||||||||||||||||||||||||||||||||"/>
  </r>
  <r>
    <s v="FT859"/>
    <s v="PR86"/>
    <x v="17"/>
    <s v="CL63"/>
    <n v="168"/>
    <d v="2022-06-29T00:00:00"/>
    <x v="2"/>
    <x v="1"/>
    <x v="9"/>
    <x v="0"/>
    <x v="16"/>
    <s v="Senior"/>
    <x v="11"/>
    <x v="4"/>
    <n v="87696"/>
    <s v="||||||||||||||||||||||||||||"/>
  </r>
  <r>
    <s v="FT860"/>
    <s v="PR86"/>
    <x v="39"/>
    <s v="CL75"/>
    <n v="31"/>
    <d v="2023-06-04T00:00:00"/>
    <x v="4"/>
    <x v="3"/>
    <x v="37"/>
    <x v="0"/>
    <x v="27"/>
    <s v="Senior"/>
    <x v="11"/>
    <x v="4"/>
    <n v="16182"/>
    <s v="|||||"/>
  </r>
  <r>
    <s v="FT863"/>
    <s v="PR56"/>
    <x v="26"/>
    <s v="CL39"/>
    <n v="31"/>
    <d v="2022-01-04T00:00:00"/>
    <x v="0"/>
    <x v="0"/>
    <x v="25"/>
    <x v="0"/>
    <x v="22"/>
    <s v="Intermediate"/>
    <x v="6"/>
    <x v="0"/>
    <n v="7130"/>
    <s v="||"/>
  </r>
  <r>
    <s v="FT864"/>
    <s v="PR39"/>
    <x v="45"/>
    <s v="CL39"/>
    <n v="60"/>
    <d v="2021-06-07T00:00:00"/>
    <x v="0"/>
    <x v="0"/>
    <x v="43"/>
    <x v="1"/>
    <x v="30"/>
    <s v="Lead/Manager"/>
    <x v="7"/>
    <x v="3"/>
    <n v="18360"/>
    <s v="|||||"/>
  </r>
  <r>
    <s v="FT866"/>
    <s v="PR21"/>
    <x v="37"/>
    <s v="CL72"/>
    <n v="94"/>
    <d v="2020-02-22T00:00:00"/>
    <x v="5"/>
    <x v="4"/>
    <x v="20"/>
    <x v="1"/>
    <x v="25"/>
    <s v="Junior"/>
    <x v="17"/>
    <x v="1"/>
    <n v="21056"/>
    <s v="||||||"/>
  </r>
  <r>
    <s v="FT867"/>
    <s v="PR25"/>
    <x v="6"/>
    <s v="CL63"/>
    <n v="258"/>
    <d v="2023-10-05T00:00:00"/>
    <x v="2"/>
    <x v="1"/>
    <x v="6"/>
    <x v="1"/>
    <x v="5"/>
    <s v="Lead/Manager"/>
    <x v="10"/>
    <x v="1"/>
    <n v="166152"/>
    <s v="|||||||||||||||||||||||||||||||||||||||||||||||||||||"/>
  </r>
  <r>
    <s v="FT868"/>
    <s v="PR24"/>
    <x v="25"/>
    <s v="CL72"/>
    <n v="412"/>
    <d v="2023-05-23T00:00:00"/>
    <x v="5"/>
    <x v="4"/>
    <x v="24"/>
    <x v="1"/>
    <x v="21"/>
    <s v="Intermediate"/>
    <x v="18"/>
    <x v="3"/>
    <n v="115360"/>
    <s v="||||||||||||||||||||||||||||||||||||"/>
  </r>
  <r>
    <s v="FT869"/>
    <s v="PR93"/>
    <x v="20"/>
    <s v="CL10"/>
    <n v="485"/>
    <d v="2020-10-25T00:00:00"/>
    <x v="1"/>
    <x v="0"/>
    <x v="19"/>
    <x v="1"/>
    <x v="3"/>
    <s v="Lead/Manager"/>
    <x v="1"/>
    <x v="1"/>
    <n v="222130"/>
    <s v="|||||||||||||||||||||||||||||||||||||||||||||||||||||||||||||||||||||||"/>
  </r>
  <r>
    <s v="FT872"/>
    <s v="PR39"/>
    <x v="13"/>
    <s v="CL12"/>
    <n v="252"/>
    <d v="2021-08-31T00:00:00"/>
    <x v="3"/>
    <x v="2"/>
    <x v="13"/>
    <x v="1"/>
    <x v="12"/>
    <s v="Intermediate"/>
    <x v="7"/>
    <x v="3"/>
    <n v="77112"/>
    <s v="||||||||||||||||||||||||"/>
  </r>
  <r>
    <s v="FT876"/>
    <s v="PR38"/>
    <x v="17"/>
    <s v="CL12"/>
    <n v="218"/>
    <d v="2021-04-24T00:00:00"/>
    <x v="3"/>
    <x v="2"/>
    <x v="9"/>
    <x v="0"/>
    <x v="16"/>
    <s v="Senior"/>
    <x v="9"/>
    <x v="4"/>
    <n v="81532"/>
    <s v="||||||||||||||||||||||||||"/>
  </r>
  <r>
    <s v="FT878"/>
    <s v="PR31"/>
    <x v="2"/>
    <s v="CL39"/>
    <n v="226"/>
    <d v="2023-02-12T00:00:00"/>
    <x v="0"/>
    <x v="0"/>
    <x v="2"/>
    <x v="1"/>
    <x v="1"/>
    <s v="Senior"/>
    <x v="8"/>
    <x v="2"/>
    <n v="97180"/>
    <s v="|||||||||||||||||||||||||||||||"/>
  </r>
  <r>
    <s v="FT879"/>
    <s v="PR24"/>
    <x v="6"/>
    <s v="CL46"/>
    <n v="231"/>
    <d v="2022-12-12T00:00:00"/>
    <x v="6"/>
    <x v="5"/>
    <x v="6"/>
    <x v="1"/>
    <x v="5"/>
    <s v="Lead/Manager"/>
    <x v="18"/>
    <x v="3"/>
    <n v="64680"/>
    <s v="||||||||||||||||||||"/>
  </r>
  <r>
    <s v="FT881"/>
    <s v="PR56"/>
    <x v="28"/>
    <s v="CL72"/>
    <n v="264"/>
    <d v="2023-12-20T00:00:00"/>
    <x v="5"/>
    <x v="4"/>
    <x v="27"/>
    <x v="1"/>
    <x v="23"/>
    <s v="Intermediate"/>
    <x v="6"/>
    <x v="0"/>
    <n v="60720"/>
    <s v="|||||||||||||||||||"/>
  </r>
  <r>
    <s v="FT882"/>
    <s v="PR21"/>
    <x v="36"/>
    <s v="CL39"/>
    <n v="183"/>
    <d v="2022-11-25T00:00:00"/>
    <x v="0"/>
    <x v="0"/>
    <x v="35"/>
    <x v="1"/>
    <x v="25"/>
    <s v="Junior"/>
    <x v="17"/>
    <x v="1"/>
    <n v="40992"/>
    <s v="|||||||||||||"/>
  </r>
  <r>
    <s v="FT884"/>
    <s v="PR38"/>
    <x v="1"/>
    <s v="CL10"/>
    <n v="330"/>
    <d v="2020-10-10T00:00:00"/>
    <x v="1"/>
    <x v="0"/>
    <x v="1"/>
    <x v="1"/>
    <x v="0"/>
    <s v="Senior"/>
    <x v="9"/>
    <x v="4"/>
    <n v="123420"/>
    <s v="|||||||||||||||||||||||||||||||||||||||"/>
  </r>
  <r>
    <s v="FT885"/>
    <s v="PR98"/>
    <x v="39"/>
    <s v="CL39"/>
    <n v="433"/>
    <d v="2022-11-09T00:00:00"/>
    <x v="0"/>
    <x v="0"/>
    <x v="37"/>
    <x v="0"/>
    <x v="27"/>
    <s v="Senior"/>
    <x v="2"/>
    <x v="2"/>
    <n v="26413"/>
    <s v="||||||||"/>
  </r>
  <r>
    <s v="FT886"/>
    <s v="PR56"/>
    <x v="47"/>
    <s v="CL63"/>
    <n v="497"/>
    <d v="2021-05-10T00:00:00"/>
    <x v="2"/>
    <x v="1"/>
    <x v="45"/>
    <x v="0"/>
    <x v="10"/>
    <s v="Lead/Manager"/>
    <x v="6"/>
    <x v="0"/>
    <n v="114310"/>
    <s v="||||||||||||||||||||||||||||||||||||"/>
  </r>
  <r>
    <s v="FT887"/>
    <s v="PR69"/>
    <x v="42"/>
    <s v="CL39"/>
    <n v="161"/>
    <d v="2020-11-09T00:00:00"/>
    <x v="0"/>
    <x v="0"/>
    <x v="40"/>
    <x v="1"/>
    <x v="23"/>
    <s v="Intermediate"/>
    <x v="15"/>
    <x v="2"/>
    <n v="42665"/>
    <s v="|||||||||||||"/>
  </r>
  <r>
    <s v="FT888"/>
    <s v="PR66"/>
    <x v="41"/>
    <s v="CL75"/>
    <n v="393"/>
    <d v="2020-12-12T00:00:00"/>
    <x v="4"/>
    <x v="3"/>
    <x v="39"/>
    <x v="1"/>
    <x v="25"/>
    <s v="Senior"/>
    <x v="13"/>
    <x v="2"/>
    <n v="119865"/>
    <s v="||||||||||||||||||||||||||||||||||||||"/>
  </r>
  <r>
    <s v="FT889"/>
    <s v="PR38"/>
    <x v="26"/>
    <s v="CL72"/>
    <n v="258"/>
    <d v="2023-01-07T00:00:00"/>
    <x v="5"/>
    <x v="4"/>
    <x v="25"/>
    <x v="0"/>
    <x v="22"/>
    <s v="Intermediate"/>
    <x v="9"/>
    <x v="4"/>
    <n v="96492"/>
    <s v="||||||||||||||||||||||||||||||"/>
  </r>
  <r>
    <s v="FT890"/>
    <s v="PR86"/>
    <x v="40"/>
    <s v="CL10"/>
    <n v="23"/>
    <d v="2021-07-30T00:00:00"/>
    <x v="1"/>
    <x v="0"/>
    <x v="38"/>
    <x v="1"/>
    <x v="28"/>
    <s v="Lead/Manager"/>
    <x v="11"/>
    <x v="4"/>
    <n v="12006"/>
    <s v="|||"/>
  </r>
  <r>
    <s v="FT891"/>
    <s v="PR40"/>
    <x v="42"/>
    <s v="CL75"/>
    <n v="206"/>
    <d v="2021-03-18T00:00:00"/>
    <x v="4"/>
    <x v="3"/>
    <x v="40"/>
    <x v="1"/>
    <x v="23"/>
    <s v="Intermediate"/>
    <x v="4"/>
    <x v="0"/>
    <n v="98674"/>
    <s v="|||||||||||||||||||||||||||||||"/>
  </r>
  <r>
    <s v="FT892"/>
    <s v="PR77"/>
    <x v="12"/>
    <s v="CL63"/>
    <n v="448"/>
    <d v="2021-01-03T00:00:00"/>
    <x v="2"/>
    <x v="1"/>
    <x v="12"/>
    <x v="0"/>
    <x v="11"/>
    <s v="Senior"/>
    <x v="0"/>
    <x v="0"/>
    <n v="189504"/>
    <s v="||||||||||||||||||||||||||||||||||||||||||||||||||||||||||||"/>
  </r>
  <r>
    <s v="FT893"/>
    <s v="PR94"/>
    <x v="8"/>
    <s v="CL72"/>
    <n v="18"/>
    <d v="2023-05-28T00:00:00"/>
    <x v="5"/>
    <x v="4"/>
    <x v="8"/>
    <x v="0"/>
    <x v="7"/>
    <s v="Intermediate"/>
    <x v="19"/>
    <x v="1"/>
    <n v="2520"/>
    <s v=""/>
  </r>
  <r>
    <s v="FT894"/>
    <s v="PR40"/>
    <x v="25"/>
    <s v="CL12"/>
    <n v="362"/>
    <d v="2021-12-17T00:00:00"/>
    <x v="3"/>
    <x v="2"/>
    <x v="24"/>
    <x v="1"/>
    <x v="21"/>
    <s v="Intermediate"/>
    <x v="4"/>
    <x v="0"/>
    <n v="173398"/>
    <s v="|||||||||||||||||||||||||||||||||||||||||||||||||||||||"/>
  </r>
  <r>
    <s v="FT895"/>
    <s v="PR40"/>
    <x v="12"/>
    <s v="CL46"/>
    <n v="248"/>
    <d v="2023-10-18T00:00:00"/>
    <x v="6"/>
    <x v="5"/>
    <x v="12"/>
    <x v="0"/>
    <x v="11"/>
    <s v="Senior"/>
    <x v="4"/>
    <x v="0"/>
    <n v="118792"/>
    <s v="|||||||||||||||||||||||||||||||||||||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98B67-EFF0-4FE9-851F-6C3F0842BA66}" name="Tab Stipendi" cacheId="5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showHeaders="0" outline="1" outlineData="1" multipleFieldFilters="0" chartFormat="11">
  <location ref="A22:D32" firstHeaderRow="0" firstDataRow="1" firstDataCol="1" rowPageCount="1" colPageCount="1"/>
  <pivotFields count="9">
    <pivotField showAll="0">
      <items count="91">
        <item x="3"/>
        <item x="77"/>
        <item x="11"/>
        <item x="86"/>
        <item x="66"/>
        <item x="55"/>
        <item x="1"/>
        <item x="44"/>
        <item x="68"/>
        <item x="57"/>
        <item x="21"/>
        <item x="74"/>
        <item x="61"/>
        <item x="64"/>
        <item x="79"/>
        <item x="73"/>
        <item x="24"/>
        <item x="42"/>
        <item x="70"/>
        <item x="87"/>
        <item x="72"/>
        <item x="41"/>
        <item x="15"/>
        <item x="34"/>
        <item x="14"/>
        <item x="88"/>
        <item x="37"/>
        <item x="81"/>
        <item x="84"/>
        <item x="45"/>
        <item x="7"/>
        <item x="18"/>
        <item x="8"/>
        <item x="62"/>
        <item x="59"/>
        <item x="20"/>
        <item x="12"/>
        <item x="50"/>
        <item x="89"/>
        <item x="13"/>
        <item x="32"/>
        <item x="29"/>
        <item x="82"/>
        <item x="28"/>
        <item x="63"/>
        <item x="30"/>
        <item x="71"/>
        <item x="67"/>
        <item x="48"/>
        <item x="43"/>
        <item x="16"/>
        <item x="51"/>
        <item x="26"/>
        <item x="35"/>
        <item x="58"/>
        <item x="22"/>
        <item x="6"/>
        <item x="9"/>
        <item x="56"/>
        <item x="60"/>
        <item x="4"/>
        <item x="2"/>
        <item x="80"/>
        <item x="36"/>
        <item x="25"/>
        <item x="85"/>
        <item x="52"/>
        <item x="40"/>
        <item x="47"/>
        <item x="10"/>
        <item x="78"/>
        <item x="33"/>
        <item x="65"/>
        <item x="49"/>
        <item x="53"/>
        <item x="75"/>
        <item x="17"/>
        <item x="38"/>
        <item x="31"/>
        <item x="19"/>
        <item x="76"/>
        <item x="0"/>
        <item x="46"/>
        <item x="23"/>
        <item x="5"/>
        <item x="69"/>
        <item x="27"/>
        <item x="39"/>
        <item x="83"/>
        <item x="54"/>
        <item t="default"/>
      </items>
    </pivotField>
    <pivotField showAll="0">
      <items count="51">
        <item x="40"/>
        <item x="6"/>
        <item x="16"/>
        <item x="7"/>
        <item x="48"/>
        <item x="15"/>
        <item x="31"/>
        <item x="19"/>
        <item x="46"/>
        <item x="5"/>
        <item x="43"/>
        <item x="21"/>
        <item x="37"/>
        <item x="13"/>
        <item x="4"/>
        <item x="32"/>
        <item x="9"/>
        <item x="17"/>
        <item x="42"/>
        <item x="41"/>
        <item x="39"/>
        <item x="44"/>
        <item x="25"/>
        <item x="10"/>
        <item x="35"/>
        <item x="36"/>
        <item x="8"/>
        <item x="45"/>
        <item x="38"/>
        <item x="30"/>
        <item x="34"/>
        <item x="24"/>
        <item x="23"/>
        <item x="1"/>
        <item x="11"/>
        <item x="3"/>
        <item x="47"/>
        <item x="2"/>
        <item x="14"/>
        <item x="26"/>
        <item x="22"/>
        <item x="0"/>
        <item x="18"/>
        <item x="49"/>
        <item x="27"/>
        <item x="12"/>
        <item x="33"/>
        <item x="29"/>
        <item x="20"/>
        <item x="28"/>
        <item t="default"/>
      </items>
    </pivotField>
    <pivotField numFmtId="14" showAll="0"/>
    <pivotField showAll="0"/>
    <pivotField name="Genere" axis="axisPage" showAll="0">
      <items count="3">
        <item x="1"/>
        <item x="0"/>
        <item t="default"/>
      </items>
    </pivotField>
    <pivotField showAll="0">
      <items count="246">
        <item x="211"/>
        <item x="116"/>
        <item x="234"/>
        <item x="169"/>
        <item x="153"/>
        <item x="15"/>
        <item x="76"/>
        <item x="220"/>
        <item x="23"/>
        <item x="6"/>
        <item x="68"/>
        <item x="144"/>
        <item x="175"/>
        <item x="21"/>
        <item x="113"/>
        <item x="194"/>
        <item x="56"/>
        <item x="7"/>
        <item x="143"/>
        <item x="146"/>
        <item x="200"/>
        <item x="193"/>
        <item x="20"/>
        <item x="229"/>
        <item x="199"/>
        <item x="54"/>
        <item x="132"/>
        <item x="239"/>
        <item x="63"/>
        <item x="209"/>
        <item x="192"/>
        <item x="137"/>
        <item x="38"/>
        <item x="33"/>
        <item x="142"/>
        <item x="190"/>
        <item x="13"/>
        <item x="35"/>
        <item x="27"/>
        <item x="10"/>
        <item x="50"/>
        <item x="24"/>
        <item x="5"/>
        <item x="141"/>
        <item x="162"/>
        <item x="125"/>
        <item x="128"/>
        <item x="218"/>
        <item x="86"/>
        <item x="187"/>
        <item x="36"/>
        <item x="171"/>
        <item x="75"/>
        <item x="198"/>
        <item x="242"/>
        <item x="98"/>
        <item x="17"/>
        <item x="84"/>
        <item x="167"/>
        <item x="178"/>
        <item x="8"/>
        <item x="82"/>
        <item x="4"/>
        <item x="225"/>
        <item x="100"/>
        <item x="135"/>
        <item x="154"/>
        <item x="64"/>
        <item x="109"/>
        <item x="124"/>
        <item x="223"/>
        <item x="238"/>
        <item x="51"/>
        <item x="180"/>
        <item x="62"/>
        <item x="11"/>
        <item x="28"/>
        <item x="131"/>
        <item x="183"/>
        <item x="102"/>
        <item x="182"/>
        <item x="107"/>
        <item x="30"/>
        <item x="122"/>
        <item x="121"/>
        <item x="214"/>
        <item x="189"/>
        <item x="101"/>
        <item x="235"/>
        <item x="186"/>
        <item x="126"/>
        <item x="202"/>
        <item x="216"/>
        <item x="47"/>
        <item x="45"/>
        <item x="139"/>
        <item x="12"/>
        <item x="73"/>
        <item x="129"/>
        <item x="104"/>
        <item x="151"/>
        <item x="210"/>
        <item x="196"/>
        <item x="237"/>
        <item x="85"/>
        <item x="94"/>
        <item x="163"/>
        <item x="52"/>
        <item x="240"/>
        <item x="93"/>
        <item x="224"/>
        <item x="148"/>
        <item x="207"/>
        <item x="120"/>
        <item x="91"/>
        <item x="69"/>
        <item x="9"/>
        <item x="230"/>
        <item x="233"/>
        <item x="150"/>
        <item x="197"/>
        <item x="130"/>
        <item x="110"/>
        <item x="99"/>
        <item x="208"/>
        <item x="219"/>
        <item x="232"/>
        <item x="176"/>
        <item x="158"/>
        <item x="117"/>
        <item x="60"/>
        <item x="164"/>
        <item x="115"/>
        <item x="174"/>
        <item x="203"/>
        <item x="90"/>
        <item x="74"/>
        <item x="103"/>
        <item x="227"/>
        <item x="133"/>
        <item x="160"/>
        <item x="72"/>
        <item x="149"/>
        <item x="77"/>
        <item x="140"/>
        <item x="42"/>
        <item x="105"/>
        <item x="95"/>
        <item x="65"/>
        <item x="40"/>
        <item x="97"/>
        <item x="1"/>
        <item x="195"/>
        <item x="22"/>
        <item x="43"/>
        <item x="3"/>
        <item x="55"/>
        <item x="123"/>
        <item x="26"/>
        <item x="29"/>
        <item x="241"/>
        <item x="145"/>
        <item x="14"/>
        <item x="221"/>
        <item x="87"/>
        <item x="201"/>
        <item x="78"/>
        <item x="191"/>
        <item x="185"/>
        <item x="134"/>
        <item x="205"/>
        <item x="188"/>
        <item x="25"/>
        <item x="213"/>
        <item x="2"/>
        <item x="37"/>
        <item x="165"/>
        <item x="19"/>
        <item x="41"/>
        <item x="172"/>
        <item x="89"/>
        <item x="46"/>
        <item x="48"/>
        <item x="226"/>
        <item x="136"/>
        <item x="39"/>
        <item x="152"/>
        <item x="92"/>
        <item x="108"/>
        <item x="81"/>
        <item x="119"/>
        <item x="49"/>
        <item x="212"/>
        <item x="217"/>
        <item x="236"/>
        <item x="31"/>
        <item x="80"/>
        <item x="18"/>
        <item x="243"/>
        <item x="231"/>
        <item x="57"/>
        <item x="179"/>
        <item x="112"/>
        <item x="204"/>
        <item x="0"/>
        <item x="161"/>
        <item x="79"/>
        <item x="228"/>
        <item x="88"/>
        <item x="53"/>
        <item x="83"/>
        <item x="215"/>
        <item x="118"/>
        <item x="111"/>
        <item x="244"/>
        <item x="222"/>
        <item x="177"/>
        <item x="155"/>
        <item x="44"/>
        <item x="96"/>
        <item x="127"/>
        <item x="16"/>
        <item x="106"/>
        <item x="66"/>
        <item x="32"/>
        <item x="67"/>
        <item x="70"/>
        <item x="59"/>
        <item x="156"/>
        <item x="71"/>
        <item x="147"/>
        <item x="184"/>
        <item x="173"/>
        <item x="206"/>
        <item x="170"/>
        <item x="157"/>
        <item x="114"/>
        <item x="138"/>
        <item x="34"/>
        <item x="159"/>
        <item x="58"/>
        <item x="168"/>
        <item x="181"/>
        <item x="61"/>
        <item x="166"/>
        <item t="default"/>
      </items>
    </pivotField>
    <pivotField axis="axisRow" showAll="0">
      <items count="11">
        <item sd="0" x="1"/>
        <item sd="0" x="3"/>
        <item sd="0" x="7"/>
        <item sd="0" x="5"/>
        <item sd="0" x="2"/>
        <item sd="0" x="0"/>
        <item sd="0" x="4"/>
        <item sd="0" x="6"/>
        <item sd="0" x="8"/>
        <item sd="0" x="9"/>
        <item t="default"/>
      </items>
    </pivotField>
    <pivotField axis="axisRow" showAll="0" defaultSubtotal="0">
      <items count="4">
        <item x="1"/>
        <item x="3"/>
        <item x="0"/>
        <item x="2"/>
      </items>
    </pivotField>
    <pivotField dataField="1" showAll="0">
      <items count="244">
        <item x="203"/>
        <item x="118"/>
        <item x="232"/>
        <item x="140"/>
        <item x="242"/>
        <item x="197"/>
        <item x="89"/>
        <item x="68"/>
        <item x="127"/>
        <item x="154"/>
        <item x="120"/>
        <item x="198"/>
        <item x="9"/>
        <item x="230"/>
        <item x="119"/>
        <item x="34"/>
        <item x="66"/>
        <item x="224"/>
        <item x="206"/>
        <item x="207"/>
        <item x="79"/>
        <item x="45"/>
        <item x="16"/>
        <item x="82"/>
        <item x="215"/>
        <item x="19"/>
        <item x="151"/>
        <item x="229"/>
        <item x="71"/>
        <item x="29"/>
        <item x="216"/>
        <item x="90"/>
        <item x="31"/>
        <item x="223"/>
        <item x="80"/>
        <item x="187"/>
        <item x="100"/>
        <item x="104"/>
        <item x="214"/>
        <item x="112"/>
        <item x="57"/>
        <item x="32"/>
        <item x="175"/>
        <item x="126"/>
        <item x="11"/>
        <item x="8"/>
        <item x="91"/>
        <item x="142"/>
        <item x="10"/>
        <item x="51"/>
        <item x="70"/>
        <item x="38"/>
        <item x="204"/>
        <item x="130"/>
        <item x="143"/>
        <item x="238"/>
        <item x="7"/>
        <item x="240"/>
        <item x="1"/>
        <item x="160"/>
        <item x="212"/>
        <item x="162"/>
        <item x="170"/>
        <item x="235"/>
        <item x="234"/>
        <item x="75"/>
        <item x="228"/>
        <item x="95"/>
        <item x="202"/>
        <item x="86"/>
        <item x="227"/>
        <item x="172"/>
        <item x="129"/>
        <item x="146"/>
        <item x="196"/>
        <item x="14"/>
        <item x="221"/>
        <item x="149"/>
        <item x="135"/>
        <item x="233"/>
        <item x="15"/>
        <item x="42"/>
        <item x="209"/>
        <item x="211"/>
        <item x="180"/>
        <item x="132"/>
        <item x="64"/>
        <item x="184"/>
        <item x="105"/>
        <item x="191"/>
        <item x="231"/>
        <item x="123"/>
        <item x="30"/>
        <item x="169"/>
        <item x="22"/>
        <item x="6"/>
        <item x="147"/>
        <item x="168"/>
        <item x="176"/>
        <item x="113"/>
        <item x="237"/>
        <item x="115"/>
        <item x="156"/>
        <item x="74"/>
        <item x="20"/>
        <item x="109"/>
        <item x="181"/>
        <item x="178"/>
        <item x="179"/>
        <item x="158"/>
        <item x="145"/>
        <item x="217"/>
        <item x="220"/>
        <item x="165"/>
        <item x="177"/>
        <item x="163"/>
        <item x="167"/>
        <item x="138"/>
        <item x="114"/>
        <item x="174"/>
        <item x="2"/>
        <item x="33"/>
        <item x="65"/>
        <item x="39"/>
        <item x="72"/>
        <item x="136"/>
        <item x="185"/>
        <item x="188"/>
        <item x="205"/>
        <item x="93"/>
        <item x="183"/>
        <item x="134"/>
        <item x="131"/>
        <item x="111"/>
        <item x="62"/>
        <item x="219"/>
        <item x="83"/>
        <item x="35"/>
        <item x="116"/>
        <item x="117"/>
        <item x="85"/>
        <item x="23"/>
        <item x="108"/>
        <item x="141"/>
        <item x="26"/>
        <item x="99"/>
        <item x="53"/>
        <item x="190"/>
        <item x="121"/>
        <item x="78"/>
        <item x="208"/>
        <item x="58"/>
        <item x="186"/>
        <item x="12"/>
        <item x="73"/>
        <item x="150"/>
        <item x="28"/>
        <item x="137"/>
        <item x="18"/>
        <item x="195"/>
        <item x="182"/>
        <item x="96"/>
        <item x="88"/>
        <item x="76"/>
        <item x="201"/>
        <item x="102"/>
        <item x="148"/>
        <item x="77"/>
        <item x="94"/>
        <item x="48"/>
        <item x="44"/>
        <item x="213"/>
        <item x="139"/>
        <item x="107"/>
        <item x="239"/>
        <item x="69"/>
        <item x="153"/>
        <item x="122"/>
        <item x="5"/>
        <item x="189"/>
        <item x="110"/>
        <item x="128"/>
        <item x="225"/>
        <item x="63"/>
        <item x="171"/>
        <item x="166"/>
        <item x="27"/>
        <item x="50"/>
        <item x="164"/>
        <item x="199"/>
        <item x="92"/>
        <item x="157"/>
        <item x="3"/>
        <item x="67"/>
        <item x="61"/>
        <item x="101"/>
        <item x="226"/>
        <item x="218"/>
        <item x="193"/>
        <item x="56"/>
        <item x="49"/>
        <item x="210"/>
        <item x="47"/>
        <item x="24"/>
        <item x="98"/>
        <item x="103"/>
        <item x="52"/>
        <item x="192"/>
        <item x="133"/>
        <item x="81"/>
        <item x="84"/>
        <item x="194"/>
        <item x="173"/>
        <item x="37"/>
        <item x="59"/>
        <item x="46"/>
        <item x="21"/>
        <item x="124"/>
        <item x="43"/>
        <item x="87"/>
        <item x="241"/>
        <item x="41"/>
        <item x="60"/>
        <item x="152"/>
        <item x="25"/>
        <item x="236"/>
        <item x="159"/>
        <item x="17"/>
        <item x="40"/>
        <item x="155"/>
        <item x="55"/>
        <item x="4"/>
        <item x="0"/>
        <item x="125"/>
        <item x="144"/>
        <item x="161"/>
        <item x="200"/>
        <item x="97"/>
        <item x="36"/>
        <item x="222"/>
        <item x="54"/>
        <item x="106"/>
        <item x="13"/>
        <item t="default"/>
      </items>
    </pivotField>
  </pivotFields>
  <rowFields count="2">
    <field x="6"/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alario Massimo" fld="8" subtotal="max" baseField="6" baseItem="0" numFmtId="165"/>
    <dataField name="Salario Minimo" fld="8" subtotal="min" baseField="6" baseItem="0" numFmtId="165"/>
    <dataField name="Salario Medio" fld="8" subtotal="average" baseField="6" baseItem="0" numFmtId="165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6" type="button" dataOnly="0" labelOnly="1" outline="0" axis="axisRow" fieldPosition="0"/>
    </format>
    <format dxfId="12">
      <pivotArea dataOnly="0" labelOnly="1" fieldPosition="0">
        <references count="1">
          <reference field="6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6" count="1" selected="0">
            <x v="0"/>
          </reference>
          <reference field="7" count="0"/>
        </references>
      </pivotArea>
    </format>
    <format dxfId="9">
      <pivotArea dataOnly="0" labelOnly="1" fieldPosition="0">
        <references count="2">
          <reference field="6" count="1" selected="0">
            <x v="1"/>
          </reference>
          <reference field="7" count="0"/>
        </references>
      </pivotArea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D7A98-4DDC-4E76-A05B-41A91CD2AD21}" name="Tabella pivot4" cacheId="58" dataPosition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7" rowHeaderCaption="Nome Venditore">
  <location ref="A1:C9" firstHeaderRow="0" firstDataRow="1" firstDataCol="1"/>
  <pivotFields count="16">
    <pivotField showAll="0"/>
    <pivotField showAll="0"/>
    <pivotField showAll="0">
      <items count="49">
        <item x="2"/>
        <item x="41"/>
        <item x="30"/>
        <item x="34"/>
        <item x="27"/>
        <item x="19"/>
        <item x="11"/>
        <item x="35"/>
        <item x="26"/>
        <item x="25"/>
        <item x="9"/>
        <item x="17"/>
        <item x="42"/>
        <item x="46"/>
        <item x="1"/>
        <item x="5"/>
        <item x="40"/>
        <item x="28"/>
        <item x="29"/>
        <item x="6"/>
        <item x="0"/>
        <item x="31"/>
        <item x="22"/>
        <item x="18"/>
        <item x="23"/>
        <item x="14"/>
        <item sd="0" x="33"/>
        <item x="39"/>
        <item x="43"/>
        <item x="24"/>
        <item x="47"/>
        <item x="8"/>
        <item x="13"/>
        <item x="44"/>
        <item x="15"/>
        <item x="4"/>
        <item x="36"/>
        <item x="7"/>
        <item x="10"/>
        <item x="3"/>
        <item x="20"/>
        <item x="45"/>
        <item x="12"/>
        <item x="38"/>
        <item x="32"/>
        <item x="37"/>
        <item x="21"/>
        <item x="16"/>
        <item t="default"/>
      </items>
    </pivotField>
    <pivotField showAll="0"/>
    <pivotField dataField="1" numFmtId="1" showAll="0"/>
    <pivotField numFmtId="14" showAll="0"/>
    <pivotField name="Nome Cliente" axis="axisRow" showAll="0">
      <items count="8">
        <item sd="0" x="6"/>
        <item sd="0" x="0"/>
        <item sd="0" x="2"/>
        <item sd="0" x="4"/>
        <item sd="0" x="5"/>
        <item sd="0" x="1"/>
        <item sd="0" x="3"/>
        <item t="default"/>
      </items>
    </pivotField>
    <pivotField showAll="0">
      <items count="7">
        <item x="0"/>
        <item sd="0" x="1"/>
        <item sd="0" x="4"/>
        <item sd="0" x="3"/>
        <item sd="0" x="5"/>
        <item sd="0" x="2"/>
        <item t="default"/>
      </items>
    </pivotField>
    <pivotField showAll="0" sortType="descending">
      <items count="47">
        <item x="3"/>
        <item x="30"/>
        <item x="32"/>
        <item x="33"/>
        <item x="44"/>
        <item x="2"/>
        <item x="24"/>
        <item x="45"/>
        <item x="6"/>
        <item x="38"/>
        <item x="25"/>
        <item x="7"/>
        <item x="10"/>
        <item x="16"/>
        <item x="12"/>
        <item x="40"/>
        <item x="21"/>
        <item x="5"/>
        <item x="42"/>
        <item x="28"/>
        <item x="20"/>
        <item x="14"/>
        <item x="29"/>
        <item x="31"/>
        <item x="36"/>
        <item x="34"/>
        <item x="35"/>
        <item x="23"/>
        <item x="17"/>
        <item x="37"/>
        <item x="11"/>
        <item x="39"/>
        <item x="18"/>
        <item x="26"/>
        <item sd="0" x="8"/>
        <item x="22"/>
        <item x="15"/>
        <item x="13"/>
        <item x="27"/>
        <item x="1"/>
        <item x="9"/>
        <item x="43"/>
        <item x="41"/>
        <item x="4"/>
        <item x="19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>
      <items count="33">
        <item x="16"/>
        <item x="12"/>
        <item x="19"/>
        <item x="10"/>
        <item x="30"/>
        <item x="0"/>
        <item x="17"/>
        <item x="20"/>
        <item x="23"/>
        <item x="18"/>
        <item x="13"/>
        <item x="24"/>
        <item x="15"/>
        <item x="5"/>
        <item x="9"/>
        <item x="31"/>
        <item x="2"/>
        <item x="22"/>
        <item x="14"/>
        <item x="3"/>
        <item x="11"/>
        <item x="7"/>
        <item x="8"/>
        <item x="25"/>
        <item x="28"/>
        <item x="27"/>
        <item x="26"/>
        <item x="6"/>
        <item x="1"/>
        <item x="4"/>
        <item x="21"/>
        <item x="29"/>
        <item t="default"/>
      </items>
    </pivotField>
    <pivotField showAll="0"/>
    <pivotField name="Nome Prodotto" showAll="0">
      <items count="21">
        <item x="17"/>
        <item x="3"/>
        <item x="14"/>
        <item x="10"/>
        <item x="11"/>
        <item x="7"/>
        <item x="18"/>
        <item x="15"/>
        <item x="1"/>
        <item x="6"/>
        <item x="12"/>
        <item x="5"/>
        <item x="8"/>
        <item x="16"/>
        <item x="19"/>
        <item x="0"/>
        <item x="9"/>
        <item x="13"/>
        <item x="4"/>
        <item x="2"/>
        <item t="default"/>
      </items>
    </pivotField>
    <pivotField showAll="0">
      <items count="6">
        <item x="1"/>
        <item x="4"/>
        <item x="0"/>
        <item x="3"/>
        <item x="2"/>
        <item t="default"/>
      </items>
    </pivotField>
    <pivotField dataField="1" numFmtId="164"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e Fatturato" fld="14" baseField="7" baseItem="0" numFmtId="165"/>
    <dataField name="Quantità Totali" fld="4" baseField="6" baseItem="0" numFmtId="1"/>
  </dataFields>
  <formats count="4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2" format="4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4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E15869FD-61E5-48DE-B2B7-981056206804}" autoFormatId="16" applyNumberFormats="0" applyBorderFormats="0" applyFontFormats="0" applyPatternFormats="0" applyAlignmentFormats="0" applyWidthHeightFormats="0">
  <queryTableRefresh nextId="7">
    <queryTableFields count="6">
      <queryTableField id="1" name="ID Sale" tableColumnId="1"/>
      <queryTableField id="2" name="ID Product" tableColumnId="2"/>
      <queryTableField id="3" name="Seller Code" tableColumnId="3"/>
      <queryTableField id="4" name="ID Client" tableColumnId="4"/>
      <queryTableField id="5" name="Quantity Sold" tableColumnId="5"/>
      <queryTableField id="6" name="Sale 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19426A6-D9DE-4610-BA77-058580BF9A00}" autoFormatId="16" applyNumberFormats="0" applyBorderFormats="0" applyFontFormats="0" applyPatternFormats="0" applyAlignmentFormats="0" applyWidthHeightFormats="0">
  <queryTableRefresh nextId="12">
    <queryTableFields count="9">
      <queryTableField id="1" name="Name" tableColumnId="1"/>
      <queryTableField id="2" name="Surname" tableColumnId="2"/>
      <queryTableField id="3" name="Birth" tableColumnId="3"/>
      <queryTableField id="4" name="Birth Country" tableColumnId="4"/>
      <queryTableField id="5" name="Gender" tableColumnId="5"/>
      <queryTableField id="6" name="Code" tableColumnId="6"/>
      <queryTableField id="9" name="Role" tableColumnId="9"/>
      <queryTableField id="10" name="Experience" tableColumnId="10"/>
      <queryTableField id="11" name="Salary USD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B091F6D-8E98-4D91-B15B-3BFE0C22D306}" autoFormatId="16" applyNumberFormats="0" applyBorderFormats="0" applyFontFormats="0" applyPatternFormats="0" applyAlignmentFormats="0" applyWidthHeightFormats="0">
  <queryTableRefresh nextId="7">
    <queryTableFields count="6">
      <queryTableField id="1" name="ID Client" tableColumnId="1"/>
      <queryTableField id="2" name="Company Name" tableColumnId="2"/>
      <queryTableField id="3" name="Country" tableColumnId="3"/>
      <queryTableField id="4" name="Dimension" tableColumnId="4"/>
      <queryTableField id="5" name="Employees Number" tableColumnId="5"/>
      <queryTableField id="6" name="Fiel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4E1C1BEB-14E3-4BFA-A125-06D56035B0B3}" autoFormatId="16" applyNumberFormats="0" applyBorderFormats="0" applyFontFormats="0" applyPatternFormats="0" applyAlignmentFormats="0" applyWidthHeightFormats="0">
  <queryTableRefresh nextId="7">
    <queryTableFields count="6">
      <queryTableField id="1" name="ID Product" tableColumnId="1"/>
      <queryTableField id="2" name="Product Name" tableColumnId="2"/>
      <queryTableField id="3" name="Category" tableColumnId="3"/>
      <queryTableField id="4" name="Gross Price" tableColumnId="4"/>
      <queryTableField id="5" name="% Margin" tableColumnId="5"/>
      <queryTableField id="6" name="Selling Pric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C47BD8BB-6909-4D66-83F9-F53BA03FE36F}" autoFormatId="16" applyNumberFormats="0" applyBorderFormats="0" applyFontFormats="0" applyPatternFormats="0" applyAlignmentFormats="0" applyWidthHeightFormats="0">
  <queryTableRefresh nextId="19" unboundColumnsRight="10">
    <queryTableFields count="16">
      <queryTableField id="1" name="ID Sale" tableColumnId="1"/>
      <queryTableField id="2" name="ID Product" tableColumnId="2"/>
      <queryTableField id="3" name="Seller Code" tableColumnId="3"/>
      <queryTableField id="4" name="ID Client" tableColumnId="4"/>
      <queryTableField id="5" name="Quantity Sold" tableColumnId="5"/>
      <queryTableField id="6" name="Sale Dat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6"/>
      <queryTableField id="18" dataBound="0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ole" xr10:uid="{50362DA7-6CB2-427B-9C45-BDBFC75E93B1}" sourceName="Role">
  <pivotTables>
    <pivotTable tabId="16" name="Tab Stipendi"/>
  </pivotTables>
  <data>
    <tabular pivotCacheId="1227315559">
      <items count="10">
        <i x="1" s="1"/>
        <i x="3" s="1"/>
        <i x="7" s="1"/>
        <i x="5" s="1"/>
        <i x="2" s="1"/>
        <i x="0" s="1"/>
        <i x="4" s="1"/>
        <i x="6" s="1"/>
        <i x="8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xperience" xr10:uid="{14552C13-B024-4D6D-97A4-1739B73DA95D}" sourceName="Experience">
  <pivotTables>
    <pivotTable tabId="16" name="Tab Stipendi"/>
  </pivotTables>
  <data>
    <tabular pivotCacheId="1227315559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nere" xr10:uid="{0F863B64-18A5-4D89-9A1E-5CEE378D2E48}" sourceName="Genere">
  <pivotTables>
    <pivotTable tabId="20" name="Tabella pivot4"/>
  </pivotTables>
  <data>
    <tabular pivotCacheId="20595048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e_Prodotto" xr10:uid="{5CA8E3C9-4992-4721-A0D9-42AD59C3F308}" sourceName="Nome_Prodotto">
  <pivotTables>
    <pivotTable tabId="20" name="Tabella pivot4"/>
  </pivotTables>
  <data>
    <tabular pivotCacheId="20595048">
      <items count="20">
        <i x="17" s="1"/>
        <i x="3" s="1"/>
        <i x="14" s="1"/>
        <i x="10" s="1"/>
        <i x="11" s="1"/>
        <i x="7" s="1"/>
        <i x="18" s="1"/>
        <i x="15" s="1"/>
        <i x="1" s="1"/>
        <i x="6" s="1"/>
        <i x="12" s="1"/>
        <i x="5" s="1"/>
        <i x="8" s="1"/>
        <i x="16" s="1"/>
        <i x="19" s="1"/>
        <i x="0" s="1"/>
        <i x="9" s="1"/>
        <i x="13" s="1"/>
        <i x="4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2D8FEDBB-FFBB-43F1-8B0D-E04CCA200187}" sourceName="Settore">
  <pivotTables>
    <pivotTable tabId="20" name="Tabella pivot4"/>
  </pivotTables>
  <data>
    <tabular pivotCacheId="20595048">
      <items count="5">
        <i x="1" s="1"/>
        <i x="4" s="1"/>
        <i x="0" s="1"/>
        <i x="3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ller_Code" xr10:uid="{982A24F3-087D-4CCF-A8A0-A5316999371F}" sourceName="Seller Code">
  <pivotTables>
    <pivotTable tabId="20" name="Tabella pivot4"/>
  </pivotTables>
  <data>
    <tabular pivotCacheId="20595048">
      <items count="48">
        <i x="2" s="1"/>
        <i x="41" s="1"/>
        <i x="30" s="1"/>
        <i x="34" s="1"/>
        <i x="27" s="1"/>
        <i x="19" s="1"/>
        <i x="11" s="1"/>
        <i x="35" s="1"/>
        <i x="26" s="1"/>
        <i x="25" s="1"/>
        <i x="9" s="1"/>
        <i x="17" s="1"/>
        <i x="42" s="1"/>
        <i x="46" s="1"/>
        <i x="1" s="1"/>
        <i x="5" s="1"/>
        <i x="40" s="1"/>
        <i x="28" s="1"/>
        <i x="29" s="1"/>
        <i x="6" s="1"/>
        <i x="0" s="1"/>
        <i x="31" s="1"/>
        <i x="22" s="1"/>
        <i x="18" s="1"/>
        <i x="23" s="1"/>
        <i x="14" s="1"/>
        <i x="33" s="1"/>
        <i x="39" s="1"/>
        <i x="43" s="1"/>
        <i x="24" s="1"/>
        <i x="47" s="1"/>
        <i x="8" s="1"/>
        <i x="13" s="1"/>
        <i x="44" s="1"/>
        <i x="15" s="1"/>
        <i x="4" s="1"/>
        <i x="36" s="1"/>
        <i x="7" s="1"/>
        <i x="10" s="1"/>
        <i x="3" s="1"/>
        <i x="20" s="1"/>
        <i x="45" s="1"/>
        <i x="12" s="1"/>
        <i x="38" s="1"/>
        <i x="32" s="1"/>
        <i x="37" s="1"/>
        <i x="21" s="1"/>
        <i x="16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e_Dipendente" xr10:uid="{0086975B-271D-406E-A3CB-F44BC5D22638}" sourceName="Nome_Dipendente">
  <pivotTables>
    <pivotTable tabId="20" name="Tabella pivot4"/>
  </pivotTables>
  <data>
    <tabular pivotCacheId="20595048">
      <items count="46">
        <i x="0" s="1"/>
        <i x="19" s="1"/>
        <i x="4" s="1"/>
        <i x="41" s="1"/>
        <i x="43" s="1"/>
        <i x="9" s="1"/>
        <i x="1" s="1"/>
        <i x="27" s="1"/>
        <i x="13" s="1"/>
        <i x="15" s="1"/>
        <i x="22" s="1"/>
        <i x="8" s="1"/>
        <i x="26" s="1"/>
        <i x="18" s="1"/>
        <i x="39" s="1"/>
        <i x="11" s="1"/>
        <i x="37" s="1"/>
        <i x="17" s="1"/>
        <i x="23" s="1"/>
        <i x="35" s="1"/>
        <i x="34" s="1"/>
        <i x="36" s="1"/>
        <i x="31" s="1"/>
        <i x="29" s="1"/>
        <i x="14" s="1"/>
        <i x="20" s="1"/>
        <i x="28" s="1"/>
        <i x="42" s="1"/>
        <i x="5" s="1"/>
        <i x="21" s="1"/>
        <i x="40" s="1"/>
        <i x="12" s="1"/>
        <i x="16" s="1"/>
        <i x="10" s="1"/>
        <i x="7" s="1"/>
        <i x="25" s="1"/>
        <i x="38" s="1"/>
        <i x="6" s="1"/>
        <i x="45" s="1"/>
        <i x="24" s="1"/>
        <i x="2" s="1"/>
        <i x="44" s="1"/>
        <i x="33" s="1"/>
        <i x="32" s="1"/>
        <i x="3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mpiego" xr10:uid="{090421C3-E1EB-49B4-89AB-95C9770EDA4A}" cache="FiltroDati_Role" caption="Role" rowHeight="241300"/>
  <slicer name="Experience" xr10:uid="{DEA14659-0C6C-48C3-9FAE-CB7E18FA14C7}" cache="FiltroDati_Experience" caption="Experienc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e" xr10:uid="{465A2AAB-C1D1-4AD2-9A67-D2E63B41692C}" cache="FiltroDati_Genere" caption="Genere" rowHeight="241300"/>
  <slicer name="Nome Prodotto" xr10:uid="{75078651-69B2-48FB-843F-73962E753615}" cache="FiltroDati_Nome_Prodotto" caption="Nome Prodotto" rowHeight="241300"/>
  <slicer name="Settore" xr10:uid="{09C14D7B-2996-4C52-AAF1-A630CE6E2242}" cache="FiltroDati_Settore" caption="Settore" rowHeight="241300"/>
  <slicer name="Seller Code" xr10:uid="{734EEDFB-B14E-4BD9-B879-3C1947F16DEB}" cache="FiltroDati_Seller_Code" caption="Seller Code" rowHeight="241300"/>
  <slicer name="Nome Dipendente" xr10:uid="{AA4F8792-038B-4BBB-888E-1B370DEE23C7}" cache="FiltroDati_Nome_Dipendente" caption="Nome Dipendent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BD8CA-51FD-4033-9207-62D41D363DC2}" name="Vendite" displayName="Vendite" ref="A1:F488" tableType="queryTable" totalsRowShown="0">
  <autoFilter ref="A1:F488" xr:uid="{59044A99-0B49-4D14-9414-DC7E58F1E207}"/>
  <tableColumns count="6">
    <tableColumn id="1" xr3:uid="{7388C770-9DFD-4AED-A0F0-7D0FD3CE6BA2}" uniqueName="1" name="ID Sale" queryTableFieldId="1" dataDxfId="52"/>
    <tableColumn id="2" xr3:uid="{C8688633-9BD1-41AD-93EC-78629DE095F2}" uniqueName="2" name="ID Product" queryTableFieldId="2" dataDxfId="51"/>
    <tableColumn id="3" xr3:uid="{CB5E36DB-2324-4B5B-8469-CE8B47FC92CD}" uniqueName="3" name="Seller Code" queryTableFieldId="3" dataDxfId="50"/>
    <tableColumn id="4" xr3:uid="{894878BD-8E0E-4686-BFD2-E54FE4610974}" uniqueName="4" name="ID Client" queryTableFieldId="4" dataDxfId="49"/>
    <tableColumn id="5" xr3:uid="{E011F62D-AC50-4D64-9B06-C509E61360C8}" uniqueName="5" name="Quantity Sold" queryTableFieldId="5"/>
    <tableColumn id="6" xr3:uid="{0E13892F-014F-4355-8FA9-50D06D3734DA}" uniqueName="6" name="Sale Date" queryTableFieldId="6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E459C-2F1B-4667-BC21-8E71D9C7A2E7}" name="Dipendenti" displayName="Dipendenti" ref="A1:I246" tableType="queryTable" totalsRowShown="0">
  <autoFilter ref="A1:I246" xr:uid="{C84E459C-2F1B-4667-BC21-8E71D9C7A2E7}"/>
  <tableColumns count="9">
    <tableColumn id="1" xr3:uid="{C8819E45-0C50-4F32-9C45-C9CFE2DE428E}" uniqueName="1" name="Name" queryTableFieldId="1" dataDxfId="47"/>
    <tableColumn id="2" xr3:uid="{A20B717E-B2E2-4CDA-9F0A-5A6B22BFBC25}" uniqueName="2" name="Surname" queryTableFieldId="2" dataDxfId="46"/>
    <tableColumn id="3" xr3:uid="{DA576EDA-5979-461E-8C69-9C8324C84595}" uniqueName="3" name="Birth" queryTableFieldId="3" dataDxfId="45"/>
    <tableColumn id="4" xr3:uid="{7C49717F-6B1B-4332-9E49-34BCA6A3DA80}" uniqueName="4" name="Birth Country" queryTableFieldId="4" dataDxfId="44"/>
    <tableColumn id="5" xr3:uid="{C23ABB5E-4A6F-4600-9665-FC6D69DC36E2}" uniqueName="5" name="Gender" queryTableFieldId="5" dataDxfId="43"/>
    <tableColumn id="6" xr3:uid="{2E674222-75D4-4697-8884-0C826F954ACC}" uniqueName="6" name="Code" queryTableFieldId="6" dataDxfId="42"/>
    <tableColumn id="9" xr3:uid="{F3A6ADA6-4098-4E29-90DC-D19593B37A43}" uniqueName="9" name="Role" queryTableFieldId="9" dataDxfId="41"/>
    <tableColumn id="10" xr3:uid="{F0790D91-9E1F-4036-920E-9B7F5F2D225D}" uniqueName="10" name="Experience" queryTableFieldId="10" dataDxfId="40"/>
    <tableColumn id="11" xr3:uid="{B9933DDA-A6F9-4054-893B-30A41F8DC0C5}" uniqueName="11" name="Salary USD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AE22CF-ABB9-4CC4-A135-6A5E779DC654}" name="Clienti" displayName="Clienti" ref="A1:F8" tableType="queryTable" totalsRowShown="0">
  <autoFilter ref="A1:F8" xr:uid="{03AE22CF-ABB9-4CC4-A135-6A5E779DC654}"/>
  <tableColumns count="6">
    <tableColumn id="1" xr3:uid="{B62A0E3D-66E5-4E02-AD44-1B1BCEDDEC20}" uniqueName="1" name="ID Client" queryTableFieldId="1" dataDxfId="39"/>
    <tableColumn id="2" xr3:uid="{EB53B415-D8DD-468D-9DA8-BFE0DE3115AF}" uniqueName="2" name="Company Name" queryTableFieldId="2" dataDxfId="38"/>
    <tableColumn id="3" xr3:uid="{0A8F9475-FDAC-464F-8ECF-23CDFB7FEC6F}" uniqueName="3" name="Country" queryTableFieldId="3" dataDxfId="37"/>
    <tableColumn id="4" xr3:uid="{8F5C8C5A-09EC-46E9-8115-6D7BE8EF96D5}" uniqueName="4" name="Dimension" queryTableFieldId="4" dataDxfId="36"/>
    <tableColumn id="5" xr3:uid="{B2CE0A8B-D517-44A3-B8BD-F9F5D5F1E0B7}" uniqueName="5" name="Employees Number" queryTableFieldId="5"/>
    <tableColumn id="6" xr3:uid="{277C5408-6882-4D9A-8B7C-7B6678585884}" uniqueName="6" name="Field" queryTableFieldId="6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9394CF-E2D1-4476-A4B4-28B47E59A64F}" name="Prodotti" displayName="Prodotti" ref="A1:F21" tableType="queryTable" totalsRowShown="0">
  <autoFilter ref="A1:F21" xr:uid="{F19394CF-E2D1-4476-A4B4-28B47E59A64F}"/>
  <tableColumns count="6">
    <tableColumn id="1" xr3:uid="{97F80B25-8442-40F4-B7CB-FD2C9F907859}" uniqueName="1" name="ID Product" queryTableFieldId="1" dataDxfId="34"/>
    <tableColumn id="2" xr3:uid="{4469E065-0EEE-47FE-A037-D31CC51D8334}" uniqueName="2" name="Product Name" queryTableFieldId="2" dataDxfId="33"/>
    <tableColumn id="3" xr3:uid="{243671C5-6630-4347-B61E-113C3EF84E28}" uniqueName="3" name="Category" queryTableFieldId="3" dataDxfId="32"/>
    <tableColumn id="4" xr3:uid="{A6B31A77-5CBB-4A8E-8DCD-855AD084E3D9}" uniqueName="4" name="Gross Price" queryTableFieldId="4"/>
    <tableColumn id="5" xr3:uid="{A2D40375-A66D-413F-8692-0595D2B8696C}" uniqueName="5" name="% Margin" queryTableFieldId="5"/>
    <tableColumn id="6" xr3:uid="{1FF5E47E-35AA-4D43-93A5-2EA746D95598}" uniqueName="6" name="Selling Pric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44A99-0B49-4D14-9414-DC7E58F1E207}" name="Fatturato" displayName="Fatturato" ref="A1:P338" tableType="queryTable" totalsRowShown="0">
  <autoFilter ref="A1:P338" xr:uid="{59044A99-0B49-4D14-9414-DC7E58F1E207}"/>
  <tableColumns count="16">
    <tableColumn id="1" xr3:uid="{EA01EE7C-4992-457A-BCC4-63EB7C56E0F1}" uniqueName="1" name="ID Sale" queryTableFieldId="1" dataDxfId="31"/>
    <tableColumn id="2" xr3:uid="{8F0EF220-A056-44DF-863F-7CAA7C8DCE1B}" uniqueName="2" name="ID Product" queryTableFieldId="2" dataDxfId="30"/>
    <tableColumn id="3" xr3:uid="{3A46F9B2-A56C-4686-94E7-380A3CEF0E31}" uniqueName="3" name="Seller Code" queryTableFieldId="3" dataDxfId="29"/>
    <tableColumn id="4" xr3:uid="{1C6C9DC9-1C2B-4073-9401-4B41098C620F}" uniqueName="4" name="ID Client" queryTableFieldId="4" dataDxfId="28"/>
    <tableColumn id="5" xr3:uid="{7C693A22-B151-49A7-98E6-C44CE7AFE97A}" uniqueName="5" name="Quantity Sold" queryTableFieldId="5" dataDxfId="27"/>
    <tableColumn id="6" xr3:uid="{0C2E0BB4-F56C-48C7-BAF4-BD6F8AA8D717}" uniqueName="6" name="Sale Date" queryTableFieldId="6" dataDxfId="26"/>
    <tableColumn id="7" xr3:uid="{73C726BE-D031-4FCE-A1A3-6C156369516C}" uniqueName="7" name="Nome_Cliente" queryTableFieldId="7" dataDxfId="25"/>
    <tableColumn id="8" xr3:uid="{210AF864-7605-4CA7-964F-951D0B8CA4F0}" uniqueName="8" name="Settore_Cliente" queryTableFieldId="8" dataDxfId="24"/>
    <tableColumn id="9" xr3:uid="{124CB265-CA55-44C6-9D1B-CF76F11EE0E8}" uniqueName="9" name="Nome_Dipendente" queryTableFieldId="9" dataDxfId="23"/>
    <tableColumn id="10" xr3:uid="{56170FAC-E21E-4A43-A0C5-E885A81644CF}" uniqueName="10" name="Genere" queryTableFieldId="10" dataDxfId="22"/>
    <tableColumn id="11" xr3:uid="{875887FA-9538-4238-8EF0-2457769D8294}" uniqueName="11" name="Età" queryTableFieldId="11" dataDxfId="21"/>
    <tableColumn id="12" xr3:uid="{F78F5578-0EF8-485E-B21A-73BC505AD40C}" uniqueName="12" name="Esperienza" queryTableFieldId="12" dataDxfId="20"/>
    <tableColumn id="14" xr3:uid="{FE8AC4C6-A48F-49ED-9413-3700483843A4}" uniqueName="14" name="Nome_Prodotto" queryTableFieldId="14" dataDxfId="19"/>
    <tableColumn id="15" xr3:uid="{C58FB1FD-2C8A-472E-8FAC-F19A9BF3FE91}" uniqueName="15" name="Settore" queryTableFieldId="15" dataDxfId="18"/>
    <tableColumn id="16" xr3:uid="{53B73BE1-B9B6-46CF-975C-427B6FD21D34}" uniqueName="16" name="Tot_Fattura" queryTableFieldId="16" dataDxfId="17"/>
    <tableColumn id="17" xr3:uid="{FDC5E6E2-07CE-4D3E-8912-B61F37A85C57}" uniqueName="17" name="Risultato" queryTableFieldId="18" dataDxfId="16">
      <calculatedColumnFormula>REPT("|",(Fatturato[[#This Row],[Tot_Fattura]]/MAX(O:O))*100)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8803-DE0A-47BA-A288-82CBD1456CF9}">
  <dimension ref="A1:F488"/>
  <sheetViews>
    <sheetView topLeftCell="A437" workbookViewId="0">
      <selection sqref="A1:F488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20" bestFit="1" customWidth="1"/>
    <col min="4" max="4" width="10.85546875" bestFit="1" customWidth="1"/>
    <col min="5" max="5" width="15.42578125" bestFit="1" customWidth="1"/>
    <col min="6" max="6" width="11.5703125" bestFit="1" customWidth="1"/>
  </cols>
  <sheetData>
    <row r="1" spans="1:6" x14ac:dyDescent="0.25">
      <c r="A1" t="s">
        <v>255</v>
      </c>
      <c r="B1" t="s">
        <v>228</v>
      </c>
      <c r="C1" t="s">
        <v>256</v>
      </c>
      <c r="D1" t="s">
        <v>216</v>
      </c>
      <c r="E1" t="s">
        <v>257</v>
      </c>
      <c r="F1" t="s">
        <v>258</v>
      </c>
    </row>
    <row r="2" spans="1:6" x14ac:dyDescent="0.25">
      <c r="A2" t="s">
        <v>259</v>
      </c>
      <c r="B2" t="s">
        <v>555</v>
      </c>
      <c r="C2" t="s">
        <v>301</v>
      </c>
      <c r="D2" t="s">
        <v>268</v>
      </c>
      <c r="E2">
        <v>480</v>
      </c>
      <c r="F2" s="1">
        <v>44816</v>
      </c>
    </row>
    <row r="3" spans="1:6" x14ac:dyDescent="0.25">
      <c r="A3" t="s">
        <v>260</v>
      </c>
      <c r="B3" t="s">
        <v>247</v>
      </c>
      <c r="C3" t="s">
        <v>476</v>
      </c>
      <c r="D3" t="s">
        <v>227</v>
      </c>
      <c r="E3">
        <v>228</v>
      </c>
      <c r="F3" s="1">
        <v>44244</v>
      </c>
    </row>
    <row r="4" spans="1:6" x14ac:dyDescent="0.25">
      <c r="A4" t="s">
        <v>261</v>
      </c>
      <c r="B4" t="s">
        <v>560</v>
      </c>
      <c r="C4" t="s">
        <v>319</v>
      </c>
      <c r="D4" t="s">
        <v>227</v>
      </c>
      <c r="E4">
        <v>194</v>
      </c>
      <c r="F4" s="1">
        <v>45185</v>
      </c>
    </row>
    <row r="5" spans="1:6" x14ac:dyDescent="0.25">
      <c r="A5" t="s">
        <v>262</v>
      </c>
      <c r="B5" t="s">
        <v>547</v>
      </c>
      <c r="C5" t="s">
        <v>476</v>
      </c>
      <c r="D5" t="s">
        <v>285</v>
      </c>
      <c r="E5">
        <v>43</v>
      </c>
      <c r="F5" s="1">
        <v>45092</v>
      </c>
    </row>
    <row r="6" spans="1:6" x14ac:dyDescent="0.25">
      <c r="A6" t="s">
        <v>263</v>
      </c>
      <c r="B6" t="s">
        <v>556</v>
      </c>
      <c r="C6" t="s">
        <v>436</v>
      </c>
      <c r="D6" t="s">
        <v>268</v>
      </c>
      <c r="E6">
        <v>432</v>
      </c>
      <c r="F6" s="1">
        <v>44932</v>
      </c>
    </row>
    <row r="7" spans="1:6" x14ac:dyDescent="0.25">
      <c r="A7" t="s">
        <v>264</v>
      </c>
      <c r="B7" t="s">
        <v>236</v>
      </c>
      <c r="C7" t="s">
        <v>480</v>
      </c>
      <c r="D7" t="s">
        <v>274</v>
      </c>
      <c r="E7">
        <v>183</v>
      </c>
      <c r="F7" s="1">
        <v>44122</v>
      </c>
    </row>
    <row r="8" spans="1:6" x14ac:dyDescent="0.25">
      <c r="A8" t="s">
        <v>566</v>
      </c>
      <c r="B8" t="s">
        <v>236</v>
      </c>
      <c r="C8" t="s">
        <v>370</v>
      </c>
      <c r="D8" t="s">
        <v>282</v>
      </c>
      <c r="E8">
        <v>376</v>
      </c>
      <c r="F8" s="1">
        <v>44408</v>
      </c>
    </row>
    <row r="9" spans="1:6" x14ac:dyDescent="0.25">
      <c r="A9" t="s">
        <v>567</v>
      </c>
      <c r="B9" t="s">
        <v>562</v>
      </c>
      <c r="C9" t="s">
        <v>373</v>
      </c>
      <c r="D9" t="s">
        <v>274</v>
      </c>
      <c r="E9">
        <v>158</v>
      </c>
      <c r="F9" s="1">
        <v>44391</v>
      </c>
    </row>
    <row r="10" spans="1:6" x14ac:dyDescent="0.25">
      <c r="A10" t="s">
        <v>568</v>
      </c>
      <c r="B10" t="s">
        <v>562</v>
      </c>
      <c r="C10" t="s">
        <v>471</v>
      </c>
      <c r="D10" t="s">
        <v>273</v>
      </c>
      <c r="E10">
        <v>415</v>
      </c>
      <c r="F10" s="1">
        <v>44660</v>
      </c>
    </row>
    <row r="11" spans="1:6" x14ac:dyDescent="0.25">
      <c r="A11" t="s">
        <v>569</v>
      </c>
      <c r="B11" t="s">
        <v>552</v>
      </c>
      <c r="C11" t="s">
        <v>511</v>
      </c>
      <c r="D11" t="s">
        <v>285</v>
      </c>
      <c r="E11">
        <v>403</v>
      </c>
      <c r="F11" s="1">
        <v>44562</v>
      </c>
    </row>
    <row r="12" spans="1:6" x14ac:dyDescent="0.25">
      <c r="A12" t="s">
        <v>570</v>
      </c>
      <c r="B12" t="s">
        <v>556</v>
      </c>
      <c r="C12" t="s">
        <v>371</v>
      </c>
      <c r="D12" t="s">
        <v>274</v>
      </c>
      <c r="E12">
        <v>330</v>
      </c>
      <c r="F12" s="1">
        <v>44297</v>
      </c>
    </row>
    <row r="13" spans="1:6" x14ac:dyDescent="0.25">
      <c r="A13" t="s">
        <v>571</v>
      </c>
      <c r="B13" t="s">
        <v>245</v>
      </c>
      <c r="C13" t="s">
        <v>399</v>
      </c>
      <c r="D13" t="s">
        <v>268</v>
      </c>
      <c r="E13">
        <v>111</v>
      </c>
      <c r="F13" s="1">
        <v>44727</v>
      </c>
    </row>
    <row r="14" spans="1:6" x14ac:dyDescent="0.25">
      <c r="A14" t="s">
        <v>572</v>
      </c>
      <c r="B14" t="s">
        <v>247</v>
      </c>
      <c r="C14" t="s">
        <v>431</v>
      </c>
      <c r="D14" t="s">
        <v>227</v>
      </c>
      <c r="E14">
        <v>390</v>
      </c>
      <c r="F14" s="1">
        <v>43985</v>
      </c>
    </row>
    <row r="15" spans="1:6" x14ac:dyDescent="0.25">
      <c r="A15" t="s">
        <v>573</v>
      </c>
      <c r="B15" t="s">
        <v>561</v>
      </c>
      <c r="C15" t="s">
        <v>404</v>
      </c>
      <c r="D15" t="s">
        <v>282</v>
      </c>
      <c r="E15">
        <v>210</v>
      </c>
      <c r="F15" s="1">
        <v>44990</v>
      </c>
    </row>
    <row r="16" spans="1:6" x14ac:dyDescent="0.25">
      <c r="A16" t="s">
        <v>574</v>
      </c>
      <c r="B16" t="s">
        <v>562</v>
      </c>
      <c r="C16" t="s">
        <v>482</v>
      </c>
      <c r="D16" t="s">
        <v>227</v>
      </c>
      <c r="E16">
        <v>231</v>
      </c>
      <c r="F16" s="1">
        <v>44769</v>
      </c>
    </row>
    <row r="17" spans="1:6" x14ac:dyDescent="0.25">
      <c r="A17" t="s">
        <v>575</v>
      </c>
      <c r="B17" t="s">
        <v>549</v>
      </c>
      <c r="C17" t="s">
        <v>336</v>
      </c>
      <c r="D17" t="s">
        <v>275</v>
      </c>
      <c r="E17">
        <v>330</v>
      </c>
      <c r="F17" s="1">
        <v>44444</v>
      </c>
    </row>
    <row r="18" spans="1:6" x14ac:dyDescent="0.25">
      <c r="A18" t="s">
        <v>576</v>
      </c>
      <c r="B18" t="s">
        <v>544</v>
      </c>
      <c r="C18" t="s">
        <v>416</v>
      </c>
      <c r="D18" t="s">
        <v>265</v>
      </c>
      <c r="E18">
        <v>319</v>
      </c>
      <c r="F18" s="1">
        <v>44362</v>
      </c>
    </row>
    <row r="19" spans="1:6" x14ac:dyDescent="0.25">
      <c r="A19" t="s">
        <v>577</v>
      </c>
      <c r="B19" t="s">
        <v>560</v>
      </c>
      <c r="C19" t="s">
        <v>323</v>
      </c>
      <c r="D19" t="s">
        <v>282</v>
      </c>
      <c r="E19">
        <v>211</v>
      </c>
      <c r="F19" s="1">
        <v>44981</v>
      </c>
    </row>
    <row r="20" spans="1:6" x14ac:dyDescent="0.25">
      <c r="A20" t="s">
        <v>578</v>
      </c>
      <c r="B20" t="s">
        <v>247</v>
      </c>
      <c r="C20" t="s">
        <v>336</v>
      </c>
      <c r="D20" t="s">
        <v>273</v>
      </c>
      <c r="E20">
        <v>430</v>
      </c>
      <c r="F20" s="1">
        <v>44064</v>
      </c>
    </row>
    <row r="21" spans="1:6" x14ac:dyDescent="0.25">
      <c r="A21" t="s">
        <v>579</v>
      </c>
      <c r="B21" t="s">
        <v>554</v>
      </c>
      <c r="C21" t="s">
        <v>498</v>
      </c>
      <c r="D21" t="s">
        <v>268</v>
      </c>
      <c r="E21">
        <v>317</v>
      </c>
      <c r="F21" s="1">
        <v>44994</v>
      </c>
    </row>
    <row r="22" spans="1:6" x14ac:dyDescent="0.25">
      <c r="A22" t="s">
        <v>580</v>
      </c>
      <c r="B22" t="s">
        <v>540</v>
      </c>
      <c r="C22" t="s">
        <v>399</v>
      </c>
      <c r="D22" t="s">
        <v>274</v>
      </c>
      <c r="E22">
        <v>164</v>
      </c>
      <c r="F22" s="1">
        <v>43849</v>
      </c>
    </row>
    <row r="23" spans="1:6" x14ac:dyDescent="0.25">
      <c r="A23" t="s">
        <v>581</v>
      </c>
      <c r="B23" t="s">
        <v>540</v>
      </c>
      <c r="C23" t="s">
        <v>399</v>
      </c>
      <c r="D23" t="s">
        <v>227</v>
      </c>
      <c r="E23">
        <v>247</v>
      </c>
      <c r="F23" s="1">
        <v>43943</v>
      </c>
    </row>
    <row r="24" spans="1:6" x14ac:dyDescent="0.25">
      <c r="A24" t="s">
        <v>582</v>
      </c>
      <c r="B24" t="s">
        <v>554</v>
      </c>
      <c r="C24" t="s">
        <v>329</v>
      </c>
      <c r="D24" t="s">
        <v>274</v>
      </c>
      <c r="E24">
        <v>473</v>
      </c>
      <c r="F24" s="1">
        <v>44819</v>
      </c>
    </row>
    <row r="25" spans="1:6" x14ac:dyDescent="0.25">
      <c r="A25" t="s">
        <v>583</v>
      </c>
      <c r="B25" t="s">
        <v>543</v>
      </c>
      <c r="C25" t="s">
        <v>296</v>
      </c>
      <c r="D25" t="s">
        <v>282</v>
      </c>
      <c r="E25">
        <v>284</v>
      </c>
      <c r="F25" s="1">
        <v>44376</v>
      </c>
    </row>
    <row r="26" spans="1:6" x14ac:dyDescent="0.25">
      <c r="A26" t="s">
        <v>584</v>
      </c>
      <c r="B26" t="s">
        <v>552</v>
      </c>
      <c r="C26" t="s">
        <v>369</v>
      </c>
      <c r="D26" t="s">
        <v>273</v>
      </c>
      <c r="E26">
        <v>477</v>
      </c>
      <c r="F26" s="1">
        <v>44468</v>
      </c>
    </row>
    <row r="27" spans="1:6" x14ac:dyDescent="0.25">
      <c r="A27" t="s">
        <v>585</v>
      </c>
      <c r="B27" t="s">
        <v>247</v>
      </c>
      <c r="C27" t="s">
        <v>423</v>
      </c>
      <c r="D27" t="s">
        <v>274</v>
      </c>
      <c r="E27">
        <v>118</v>
      </c>
      <c r="F27" s="1">
        <v>44326</v>
      </c>
    </row>
    <row r="28" spans="1:6" x14ac:dyDescent="0.25">
      <c r="A28" t="s">
        <v>586</v>
      </c>
      <c r="B28" t="s">
        <v>543</v>
      </c>
      <c r="C28" t="s">
        <v>404</v>
      </c>
      <c r="D28" t="s">
        <v>279</v>
      </c>
      <c r="E28">
        <v>129</v>
      </c>
      <c r="F28" s="1">
        <v>44826</v>
      </c>
    </row>
    <row r="29" spans="1:6" x14ac:dyDescent="0.25">
      <c r="A29" t="s">
        <v>587</v>
      </c>
      <c r="B29" t="s">
        <v>556</v>
      </c>
      <c r="C29" t="s">
        <v>399</v>
      </c>
      <c r="D29" t="s">
        <v>275</v>
      </c>
      <c r="E29">
        <v>366</v>
      </c>
      <c r="F29" s="1">
        <v>44317</v>
      </c>
    </row>
    <row r="30" spans="1:6" x14ac:dyDescent="0.25">
      <c r="A30" t="s">
        <v>588</v>
      </c>
      <c r="B30" t="s">
        <v>552</v>
      </c>
      <c r="C30" t="s">
        <v>471</v>
      </c>
      <c r="D30" t="s">
        <v>273</v>
      </c>
      <c r="E30">
        <v>150</v>
      </c>
      <c r="F30" s="1">
        <v>44821</v>
      </c>
    </row>
    <row r="31" spans="1:6" x14ac:dyDescent="0.25">
      <c r="A31" t="s">
        <v>589</v>
      </c>
      <c r="B31" t="s">
        <v>541</v>
      </c>
      <c r="C31" t="s">
        <v>476</v>
      </c>
      <c r="D31" t="s">
        <v>268</v>
      </c>
      <c r="E31">
        <v>189</v>
      </c>
      <c r="F31" s="1">
        <v>44980</v>
      </c>
    </row>
    <row r="32" spans="1:6" x14ac:dyDescent="0.25">
      <c r="A32" t="s">
        <v>590</v>
      </c>
      <c r="B32" t="s">
        <v>540</v>
      </c>
      <c r="C32" t="s">
        <v>382</v>
      </c>
      <c r="D32" t="s">
        <v>274</v>
      </c>
      <c r="E32">
        <v>72</v>
      </c>
      <c r="F32" s="1">
        <v>44159</v>
      </c>
    </row>
    <row r="33" spans="1:6" x14ac:dyDescent="0.25">
      <c r="A33" t="s">
        <v>591</v>
      </c>
      <c r="B33" t="s">
        <v>564</v>
      </c>
      <c r="C33" t="s">
        <v>471</v>
      </c>
      <c r="D33" t="s">
        <v>275</v>
      </c>
      <c r="E33">
        <v>172</v>
      </c>
      <c r="F33" s="1">
        <v>44478</v>
      </c>
    </row>
    <row r="34" spans="1:6" x14ac:dyDescent="0.25">
      <c r="A34" t="s">
        <v>592</v>
      </c>
      <c r="B34" t="s">
        <v>562</v>
      </c>
      <c r="C34" t="s">
        <v>357</v>
      </c>
      <c r="D34" t="s">
        <v>274</v>
      </c>
      <c r="E34">
        <v>63</v>
      </c>
      <c r="F34" s="1">
        <v>44091</v>
      </c>
    </row>
    <row r="35" spans="1:6" x14ac:dyDescent="0.25">
      <c r="A35" t="s">
        <v>593</v>
      </c>
      <c r="B35" t="s">
        <v>236</v>
      </c>
      <c r="C35" t="s">
        <v>296</v>
      </c>
      <c r="D35" t="s">
        <v>279</v>
      </c>
      <c r="E35">
        <v>266</v>
      </c>
      <c r="F35" s="1">
        <v>44823</v>
      </c>
    </row>
    <row r="36" spans="1:6" x14ac:dyDescent="0.25">
      <c r="A36" t="s">
        <v>594</v>
      </c>
      <c r="B36" t="s">
        <v>236</v>
      </c>
      <c r="C36" t="s">
        <v>308</v>
      </c>
      <c r="D36" t="s">
        <v>268</v>
      </c>
      <c r="E36">
        <v>290</v>
      </c>
      <c r="F36" s="1">
        <v>44086</v>
      </c>
    </row>
    <row r="37" spans="1:6" x14ac:dyDescent="0.25">
      <c r="A37" t="s">
        <v>595</v>
      </c>
      <c r="B37" t="s">
        <v>544</v>
      </c>
      <c r="C37" t="s">
        <v>431</v>
      </c>
      <c r="D37" t="s">
        <v>268</v>
      </c>
      <c r="E37">
        <v>314</v>
      </c>
      <c r="F37" s="1">
        <v>44643</v>
      </c>
    </row>
    <row r="38" spans="1:6" x14ac:dyDescent="0.25">
      <c r="A38" t="s">
        <v>596</v>
      </c>
      <c r="B38" t="s">
        <v>541</v>
      </c>
      <c r="C38" t="s">
        <v>470</v>
      </c>
      <c r="D38" t="s">
        <v>268</v>
      </c>
      <c r="E38">
        <v>254</v>
      </c>
      <c r="F38" s="1">
        <v>44843</v>
      </c>
    </row>
    <row r="39" spans="1:6" x14ac:dyDescent="0.25">
      <c r="A39" t="s">
        <v>597</v>
      </c>
      <c r="B39" t="s">
        <v>245</v>
      </c>
      <c r="C39" t="s">
        <v>416</v>
      </c>
      <c r="D39" t="s">
        <v>275</v>
      </c>
      <c r="E39">
        <v>300</v>
      </c>
      <c r="F39" s="1">
        <v>45110</v>
      </c>
    </row>
    <row r="40" spans="1:6" x14ac:dyDescent="0.25">
      <c r="A40" t="s">
        <v>598</v>
      </c>
      <c r="B40" t="s">
        <v>541</v>
      </c>
      <c r="C40" t="s">
        <v>444</v>
      </c>
      <c r="D40" t="s">
        <v>282</v>
      </c>
      <c r="E40">
        <v>404</v>
      </c>
      <c r="F40" s="1">
        <v>44485</v>
      </c>
    </row>
    <row r="41" spans="1:6" x14ac:dyDescent="0.25">
      <c r="A41" t="s">
        <v>599</v>
      </c>
      <c r="B41" t="s">
        <v>562</v>
      </c>
      <c r="C41" t="s">
        <v>498</v>
      </c>
      <c r="D41" t="s">
        <v>227</v>
      </c>
      <c r="E41">
        <v>402</v>
      </c>
      <c r="F41" s="1">
        <v>44935</v>
      </c>
    </row>
    <row r="42" spans="1:6" x14ac:dyDescent="0.25">
      <c r="A42" t="s">
        <v>600</v>
      </c>
      <c r="B42" t="s">
        <v>248</v>
      </c>
      <c r="C42" t="s">
        <v>478</v>
      </c>
      <c r="D42" t="s">
        <v>268</v>
      </c>
      <c r="E42">
        <v>356</v>
      </c>
      <c r="F42" s="1">
        <v>44673</v>
      </c>
    </row>
    <row r="43" spans="1:6" x14ac:dyDescent="0.25">
      <c r="A43" t="s">
        <v>601</v>
      </c>
      <c r="B43" t="s">
        <v>555</v>
      </c>
      <c r="C43" t="s">
        <v>409</v>
      </c>
      <c r="D43" t="s">
        <v>273</v>
      </c>
      <c r="E43">
        <v>118</v>
      </c>
      <c r="F43" s="1">
        <v>44470</v>
      </c>
    </row>
    <row r="44" spans="1:6" x14ac:dyDescent="0.25">
      <c r="A44" t="s">
        <v>602</v>
      </c>
      <c r="B44" t="s">
        <v>554</v>
      </c>
      <c r="C44" t="s">
        <v>476</v>
      </c>
      <c r="D44" t="s">
        <v>268</v>
      </c>
      <c r="E44">
        <v>379</v>
      </c>
      <c r="F44" s="1">
        <v>43875</v>
      </c>
    </row>
    <row r="45" spans="1:6" x14ac:dyDescent="0.25">
      <c r="A45" t="s">
        <v>603</v>
      </c>
      <c r="B45" t="s">
        <v>552</v>
      </c>
      <c r="C45" t="s">
        <v>470</v>
      </c>
      <c r="D45" t="s">
        <v>275</v>
      </c>
      <c r="E45">
        <v>314</v>
      </c>
      <c r="F45" s="1">
        <v>44894</v>
      </c>
    </row>
    <row r="46" spans="1:6" x14ac:dyDescent="0.25">
      <c r="A46" t="s">
        <v>604</v>
      </c>
      <c r="B46" t="s">
        <v>543</v>
      </c>
      <c r="C46" t="s">
        <v>370</v>
      </c>
      <c r="D46" t="s">
        <v>227</v>
      </c>
      <c r="E46">
        <v>73</v>
      </c>
      <c r="F46" s="1">
        <v>44219</v>
      </c>
    </row>
    <row r="47" spans="1:6" x14ac:dyDescent="0.25">
      <c r="A47" t="s">
        <v>605</v>
      </c>
      <c r="B47" t="s">
        <v>550</v>
      </c>
      <c r="C47" t="s">
        <v>476</v>
      </c>
      <c r="D47" t="s">
        <v>285</v>
      </c>
      <c r="E47">
        <v>93</v>
      </c>
      <c r="F47" s="1">
        <v>44585</v>
      </c>
    </row>
    <row r="48" spans="1:6" x14ac:dyDescent="0.25">
      <c r="A48" t="s">
        <v>606</v>
      </c>
      <c r="B48" t="s">
        <v>546</v>
      </c>
      <c r="C48" t="s">
        <v>478</v>
      </c>
      <c r="D48" t="s">
        <v>265</v>
      </c>
      <c r="E48">
        <v>340</v>
      </c>
      <c r="F48" s="1">
        <v>43912</v>
      </c>
    </row>
    <row r="49" spans="1:6" x14ac:dyDescent="0.25">
      <c r="A49" t="s">
        <v>607</v>
      </c>
      <c r="B49" t="s">
        <v>247</v>
      </c>
      <c r="C49" t="s">
        <v>517</v>
      </c>
      <c r="D49" t="s">
        <v>227</v>
      </c>
      <c r="E49">
        <v>32</v>
      </c>
      <c r="F49" s="1">
        <v>44734</v>
      </c>
    </row>
    <row r="50" spans="1:6" x14ac:dyDescent="0.25">
      <c r="A50" t="s">
        <v>608</v>
      </c>
      <c r="B50" t="s">
        <v>550</v>
      </c>
      <c r="C50" t="s">
        <v>374</v>
      </c>
      <c r="D50" t="s">
        <v>273</v>
      </c>
      <c r="E50">
        <v>135</v>
      </c>
      <c r="F50" s="1">
        <v>44856</v>
      </c>
    </row>
    <row r="51" spans="1:6" x14ac:dyDescent="0.25">
      <c r="A51" t="s">
        <v>609</v>
      </c>
      <c r="B51" t="s">
        <v>552</v>
      </c>
      <c r="C51" t="s">
        <v>382</v>
      </c>
      <c r="D51" t="s">
        <v>227</v>
      </c>
      <c r="E51">
        <v>84</v>
      </c>
      <c r="F51" s="1">
        <v>45096</v>
      </c>
    </row>
    <row r="52" spans="1:6" x14ac:dyDescent="0.25">
      <c r="A52" t="s">
        <v>610</v>
      </c>
      <c r="B52" t="s">
        <v>554</v>
      </c>
      <c r="C52" t="s">
        <v>399</v>
      </c>
      <c r="D52" t="s">
        <v>273</v>
      </c>
      <c r="E52">
        <v>485</v>
      </c>
      <c r="F52" s="1">
        <v>45035</v>
      </c>
    </row>
    <row r="53" spans="1:6" x14ac:dyDescent="0.25">
      <c r="A53" t="s">
        <v>611</v>
      </c>
      <c r="B53" t="s">
        <v>564</v>
      </c>
      <c r="C53" t="s">
        <v>536</v>
      </c>
      <c r="D53" t="s">
        <v>268</v>
      </c>
      <c r="E53">
        <v>446</v>
      </c>
      <c r="F53" s="1">
        <v>43881</v>
      </c>
    </row>
    <row r="54" spans="1:6" x14ac:dyDescent="0.25">
      <c r="A54" t="s">
        <v>612</v>
      </c>
      <c r="B54" t="s">
        <v>236</v>
      </c>
      <c r="C54" t="s">
        <v>379</v>
      </c>
      <c r="D54" t="s">
        <v>265</v>
      </c>
      <c r="E54">
        <v>479</v>
      </c>
      <c r="F54" s="1">
        <v>44864</v>
      </c>
    </row>
    <row r="55" spans="1:6" x14ac:dyDescent="0.25">
      <c r="A55" t="s">
        <v>613</v>
      </c>
      <c r="B55" t="s">
        <v>556</v>
      </c>
      <c r="C55" t="s">
        <v>323</v>
      </c>
      <c r="D55" t="s">
        <v>227</v>
      </c>
      <c r="E55">
        <v>72</v>
      </c>
      <c r="F55" s="1">
        <v>43846</v>
      </c>
    </row>
    <row r="56" spans="1:6" x14ac:dyDescent="0.25">
      <c r="A56" t="s">
        <v>614</v>
      </c>
      <c r="B56" t="s">
        <v>554</v>
      </c>
      <c r="C56" t="s">
        <v>380</v>
      </c>
      <c r="D56" t="s">
        <v>273</v>
      </c>
      <c r="E56">
        <v>210</v>
      </c>
      <c r="F56" s="1">
        <v>44303</v>
      </c>
    </row>
    <row r="57" spans="1:6" x14ac:dyDescent="0.25">
      <c r="A57" t="s">
        <v>615</v>
      </c>
      <c r="B57" t="s">
        <v>547</v>
      </c>
      <c r="C57" t="s">
        <v>385</v>
      </c>
      <c r="D57" t="s">
        <v>279</v>
      </c>
      <c r="E57">
        <v>207</v>
      </c>
      <c r="F57" s="1">
        <v>43907</v>
      </c>
    </row>
    <row r="58" spans="1:6" x14ac:dyDescent="0.25">
      <c r="A58" t="s">
        <v>616</v>
      </c>
      <c r="B58" t="s">
        <v>564</v>
      </c>
      <c r="C58" t="s">
        <v>323</v>
      </c>
      <c r="D58" t="s">
        <v>227</v>
      </c>
      <c r="E58">
        <v>260</v>
      </c>
      <c r="F58" s="1">
        <v>44240</v>
      </c>
    </row>
    <row r="59" spans="1:6" x14ac:dyDescent="0.25">
      <c r="A59" t="s">
        <v>617</v>
      </c>
      <c r="B59" t="s">
        <v>248</v>
      </c>
      <c r="C59" t="s">
        <v>517</v>
      </c>
      <c r="D59" t="s">
        <v>265</v>
      </c>
      <c r="E59">
        <v>169</v>
      </c>
      <c r="F59" s="1">
        <v>44335</v>
      </c>
    </row>
    <row r="60" spans="1:6" x14ac:dyDescent="0.25">
      <c r="A60" t="s">
        <v>618</v>
      </c>
      <c r="B60" t="s">
        <v>248</v>
      </c>
      <c r="C60" t="s">
        <v>336</v>
      </c>
      <c r="D60" t="s">
        <v>273</v>
      </c>
      <c r="E60">
        <v>30</v>
      </c>
      <c r="F60" s="1">
        <v>45265</v>
      </c>
    </row>
    <row r="61" spans="1:6" x14ac:dyDescent="0.25">
      <c r="A61" t="s">
        <v>619</v>
      </c>
      <c r="B61" t="s">
        <v>245</v>
      </c>
      <c r="C61" t="s">
        <v>491</v>
      </c>
      <c r="D61" t="s">
        <v>285</v>
      </c>
      <c r="E61">
        <v>163</v>
      </c>
      <c r="F61" s="1">
        <v>45122</v>
      </c>
    </row>
    <row r="62" spans="1:6" x14ac:dyDescent="0.25">
      <c r="A62" t="s">
        <v>620</v>
      </c>
      <c r="B62" t="s">
        <v>540</v>
      </c>
      <c r="C62" t="s">
        <v>416</v>
      </c>
      <c r="D62" t="s">
        <v>279</v>
      </c>
      <c r="E62">
        <v>300</v>
      </c>
      <c r="F62" s="1">
        <v>44282</v>
      </c>
    </row>
    <row r="63" spans="1:6" x14ac:dyDescent="0.25">
      <c r="A63" t="s">
        <v>621</v>
      </c>
      <c r="B63" t="s">
        <v>543</v>
      </c>
      <c r="C63" t="s">
        <v>303</v>
      </c>
      <c r="D63" t="s">
        <v>282</v>
      </c>
      <c r="E63">
        <v>39</v>
      </c>
      <c r="F63" s="1">
        <v>43894</v>
      </c>
    </row>
    <row r="64" spans="1:6" x14ac:dyDescent="0.25">
      <c r="A64" t="s">
        <v>622</v>
      </c>
      <c r="B64" t="s">
        <v>552</v>
      </c>
      <c r="C64" t="s">
        <v>370</v>
      </c>
      <c r="D64" t="s">
        <v>279</v>
      </c>
      <c r="E64">
        <v>444</v>
      </c>
      <c r="F64" s="1">
        <v>45067</v>
      </c>
    </row>
    <row r="65" spans="1:6" x14ac:dyDescent="0.25">
      <c r="A65" t="s">
        <v>623</v>
      </c>
      <c r="B65" t="s">
        <v>540</v>
      </c>
      <c r="C65" t="s">
        <v>370</v>
      </c>
      <c r="D65" t="s">
        <v>265</v>
      </c>
      <c r="E65">
        <v>377</v>
      </c>
      <c r="F65" s="1">
        <v>44207</v>
      </c>
    </row>
    <row r="66" spans="1:6" x14ac:dyDescent="0.25">
      <c r="A66" t="s">
        <v>624</v>
      </c>
      <c r="B66" t="s">
        <v>561</v>
      </c>
      <c r="C66" t="s">
        <v>296</v>
      </c>
      <c r="D66" t="s">
        <v>265</v>
      </c>
      <c r="E66">
        <v>418</v>
      </c>
      <c r="F66" s="1">
        <v>44118</v>
      </c>
    </row>
    <row r="67" spans="1:6" x14ac:dyDescent="0.25">
      <c r="A67" t="s">
        <v>625</v>
      </c>
      <c r="B67" t="s">
        <v>547</v>
      </c>
      <c r="C67" t="s">
        <v>355</v>
      </c>
      <c r="D67" t="s">
        <v>282</v>
      </c>
      <c r="E67">
        <v>252</v>
      </c>
      <c r="F67" s="1">
        <v>44867</v>
      </c>
    </row>
    <row r="68" spans="1:6" x14ac:dyDescent="0.25">
      <c r="A68" t="s">
        <v>626</v>
      </c>
      <c r="B68" t="s">
        <v>248</v>
      </c>
      <c r="C68" t="s">
        <v>478</v>
      </c>
      <c r="D68" t="s">
        <v>279</v>
      </c>
      <c r="E68">
        <v>320</v>
      </c>
      <c r="F68" s="1">
        <v>43831</v>
      </c>
    </row>
    <row r="69" spans="1:6" x14ac:dyDescent="0.25">
      <c r="A69" t="s">
        <v>627</v>
      </c>
      <c r="B69" t="s">
        <v>541</v>
      </c>
      <c r="C69" t="s">
        <v>519</v>
      </c>
      <c r="D69" t="s">
        <v>227</v>
      </c>
      <c r="E69">
        <v>221</v>
      </c>
      <c r="F69" s="1">
        <v>44364</v>
      </c>
    </row>
    <row r="70" spans="1:6" x14ac:dyDescent="0.25">
      <c r="A70" t="s">
        <v>628</v>
      </c>
      <c r="B70" t="s">
        <v>547</v>
      </c>
      <c r="C70" t="s">
        <v>423</v>
      </c>
      <c r="D70" t="s">
        <v>274</v>
      </c>
      <c r="E70">
        <v>297</v>
      </c>
      <c r="F70" s="1">
        <v>44115</v>
      </c>
    </row>
    <row r="71" spans="1:6" x14ac:dyDescent="0.25">
      <c r="A71" t="s">
        <v>629</v>
      </c>
      <c r="B71" t="s">
        <v>541</v>
      </c>
      <c r="C71" t="s">
        <v>447</v>
      </c>
      <c r="D71" t="s">
        <v>227</v>
      </c>
      <c r="E71">
        <v>417</v>
      </c>
      <c r="F71" s="1">
        <v>44762</v>
      </c>
    </row>
    <row r="72" spans="1:6" x14ac:dyDescent="0.25">
      <c r="A72" t="s">
        <v>630</v>
      </c>
      <c r="B72" t="s">
        <v>550</v>
      </c>
      <c r="C72" t="s">
        <v>399</v>
      </c>
      <c r="D72" t="s">
        <v>274</v>
      </c>
      <c r="E72">
        <v>283</v>
      </c>
      <c r="F72" s="1">
        <v>44369</v>
      </c>
    </row>
    <row r="73" spans="1:6" x14ac:dyDescent="0.25">
      <c r="A73" t="s">
        <v>631</v>
      </c>
      <c r="B73" t="s">
        <v>561</v>
      </c>
      <c r="C73" t="s">
        <v>323</v>
      </c>
      <c r="D73" t="s">
        <v>285</v>
      </c>
      <c r="E73">
        <v>107</v>
      </c>
      <c r="F73" s="1">
        <v>45081</v>
      </c>
    </row>
    <row r="74" spans="1:6" x14ac:dyDescent="0.25">
      <c r="A74" t="s">
        <v>632</v>
      </c>
      <c r="B74" t="s">
        <v>555</v>
      </c>
      <c r="C74" t="s">
        <v>480</v>
      </c>
      <c r="D74" t="s">
        <v>274</v>
      </c>
      <c r="E74">
        <v>462</v>
      </c>
      <c r="F74" s="1">
        <v>44295</v>
      </c>
    </row>
    <row r="75" spans="1:6" x14ac:dyDescent="0.25">
      <c r="A75" t="s">
        <v>633</v>
      </c>
      <c r="B75" t="s">
        <v>561</v>
      </c>
      <c r="C75" t="s">
        <v>498</v>
      </c>
      <c r="D75" t="s">
        <v>265</v>
      </c>
      <c r="E75">
        <v>97</v>
      </c>
      <c r="F75" s="1">
        <v>44711</v>
      </c>
    </row>
    <row r="76" spans="1:6" x14ac:dyDescent="0.25">
      <c r="A76" t="s">
        <v>634</v>
      </c>
      <c r="B76" t="s">
        <v>556</v>
      </c>
      <c r="C76" t="s">
        <v>444</v>
      </c>
      <c r="D76" t="s">
        <v>282</v>
      </c>
      <c r="E76">
        <v>216</v>
      </c>
      <c r="F76" s="1">
        <v>44515</v>
      </c>
    </row>
    <row r="77" spans="1:6" x14ac:dyDescent="0.25">
      <c r="A77" t="s">
        <v>635</v>
      </c>
      <c r="B77" t="s">
        <v>560</v>
      </c>
      <c r="C77" t="s">
        <v>444</v>
      </c>
      <c r="D77" t="s">
        <v>265</v>
      </c>
      <c r="E77">
        <v>429</v>
      </c>
      <c r="F77" s="1">
        <v>45256</v>
      </c>
    </row>
    <row r="78" spans="1:6" x14ac:dyDescent="0.25">
      <c r="A78" t="s">
        <v>636</v>
      </c>
      <c r="B78" t="s">
        <v>556</v>
      </c>
      <c r="C78" t="s">
        <v>490</v>
      </c>
      <c r="D78" t="s">
        <v>273</v>
      </c>
      <c r="E78">
        <v>282</v>
      </c>
      <c r="F78" s="1">
        <v>44263</v>
      </c>
    </row>
    <row r="79" spans="1:6" x14ac:dyDescent="0.25">
      <c r="A79" t="s">
        <v>637</v>
      </c>
      <c r="B79" t="s">
        <v>552</v>
      </c>
      <c r="C79" t="s">
        <v>492</v>
      </c>
      <c r="D79" t="s">
        <v>285</v>
      </c>
      <c r="E79">
        <v>325</v>
      </c>
      <c r="F79" s="1">
        <v>44436</v>
      </c>
    </row>
    <row r="80" spans="1:6" x14ac:dyDescent="0.25">
      <c r="A80" t="s">
        <v>638</v>
      </c>
      <c r="B80" t="s">
        <v>540</v>
      </c>
      <c r="C80" t="s">
        <v>471</v>
      </c>
      <c r="D80" t="s">
        <v>285</v>
      </c>
      <c r="E80">
        <v>436</v>
      </c>
      <c r="F80" s="1">
        <v>44588</v>
      </c>
    </row>
    <row r="81" spans="1:6" x14ac:dyDescent="0.25">
      <c r="A81" t="s">
        <v>639</v>
      </c>
      <c r="B81" t="s">
        <v>546</v>
      </c>
      <c r="C81" t="s">
        <v>399</v>
      </c>
      <c r="D81" t="s">
        <v>275</v>
      </c>
      <c r="E81">
        <v>69</v>
      </c>
      <c r="F81" s="1">
        <v>44907</v>
      </c>
    </row>
    <row r="82" spans="1:6" x14ac:dyDescent="0.25">
      <c r="A82" t="s">
        <v>640</v>
      </c>
      <c r="B82" t="s">
        <v>562</v>
      </c>
      <c r="C82" t="s">
        <v>510</v>
      </c>
      <c r="D82" t="s">
        <v>265</v>
      </c>
      <c r="E82">
        <v>361</v>
      </c>
      <c r="F82" s="1">
        <v>45148</v>
      </c>
    </row>
    <row r="83" spans="1:6" x14ac:dyDescent="0.25">
      <c r="A83" t="s">
        <v>641</v>
      </c>
      <c r="B83" t="s">
        <v>562</v>
      </c>
      <c r="C83" t="s">
        <v>336</v>
      </c>
      <c r="D83" t="s">
        <v>282</v>
      </c>
      <c r="E83">
        <v>235</v>
      </c>
      <c r="F83" s="1">
        <v>44477</v>
      </c>
    </row>
    <row r="84" spans="1:6" x14ac:dyDescent="0.25">
      <c r="A84" t="s">
        <v>642</v>
      </c>
      <c r="B84" t="s">
        <v>548</v>
      </c>
      <c r="C84" t="s">
        <v>476</v>
      </c>
      <c r="D84" t="s">
        <v>282</v>
      </c>
      <c r="E84">
        <v>126</v>
      </c>
      <c r="F84" s="1">
        <v>43875</v>
      </c>
    </row>
    <row r="85" spans="1:6" x14ac:dyDescent="0.25">
      <c r="A85" t="s">
        <v>643</v>
      </c>
      <c r="B85" t="s">
        <v>540</v>
      </c>
      <c r="C85" t="s">
        <v>374</v>
      </c>
      <c r="D85" t="s">
        <v>274</v>
      </c>
      <c r="E85">
        <v>121</v>
      </c>
      <c r="F85" s="1">
        <v>44289</v>
      </c>
    </row>
    <row r="86" spans="1:6" x14ac:dyDescent="0.25">
      <c r="A86" t="s">
        <v>644</v>
      </c>
      <c r="B86" t="s">
        <v>550</v>
      </c>
      <c r="C86" t="s">
        <v>476</v>
      </c>
      <c r="D86" t="s">
        <v>282</v>
      </c>
      <c r="E86">
        <v>272</v>
      </c>
      <c r="F86" s="1">
        <v>44151</v>
      </c>
    </row>
    <row r="87" spans="1:6" x14ac:dyDescent="0.25">
      <c r="A87" t="s">
        <v>645</v>
      </c>
      <c r="B87" t="s">
        <v>550</v>
      </c>
      <c r="C87" t="s">
        <v>429</v>
      </c>
      <c r="D87" t="s">
        <v>265</v>
      </c>
      <c r="E87">
        <v>295</v>
      </c>
      <c r="F87" s="1">
        <v>44196</v>
      </c>
    </row>
    <row r="88" spans="1:6" x14ac:dyDescent="0.25">
      <c r="A88" t="s">
        <v>646</v>
      </c>
      <c r="B88" t="s">
        <v>547</v>
      </c>
      <c r="C88" t="s">
        <v>385</v>
      </c>
      <c r="D88" t="s">
        <v>275</v>
      </c>
      <c r="E88">
        <v>427</v>
      </c>
      <c r="F88" s="1">
        <v>45116</v>
      </c>
    </row>
    <row r="89" spans="1:6" x14ac:dyDescent="0.25">
      <c r="A89" t="s">
        <v>647</v>
      </c>
      <c r="B89" t="s">
        <v>554</v>
      </c>
      <c r="C89" t="s">
        <v>444</v>
      </c>
      <c r="D89" t="s">
        <v>268</v>
      </c>
      <c r="E89">
        <v>156</v>
      </c>
      <c r="F89" s="1">
        <v>44205</v>
      </c>
    </row>
    <row r="90" spans="1:6" x14ac:dyDescent="0.25">
      <c r="A90" t="s">
        <v>648</v>
      </c>
      <c r="B90" t="s">
        <v>561</v>
      </c>
      <c r="C90" t="s">
        <v>490</v>
      </c>
      <c r="D90" t="s">
        <v>282</v>
      </c>
      <c r="E90">
        <v>295</v>
      </c>
      <c r="F90" s="1">
        <v>44926</v>
      </c>
    </row>
    <row r="91" spans="1:6" x14ac:dyDescent="0.25">
      <c r="A91" t="s">
        <v>649</v>
      </c>
      <c r="B91" t="s">
        <v>541</v>
      </c>
      <c r="C91" t="s">
        <v>296</v>
      </c>
      <c r="D91" t="s">
        <v>282</v>
      </c>
      <c r="E91">
        <v>207</v>
      </c>
      <c r="F91" s="1">
        <v>44632</v>
      </c>
    </row>
    <row r="92" spans="1:6" x14ac:dyDescent="0.25">
      <c r="A92" t="s">
        <v>650</v>
      </c>
      <c r="B92" t="s">
        <v>555</v>
      </c>
      <c r="C92" t="s">
        <v>511</v>
      </c>
      <c r="D92" t="s">
        <v>285</v>
      </c>
      <c r="E92">
        <v>192</v>
      </c>
      <c r="F92" s="1">
        <v>45190</v>
      </c>
    </row>
    <row r="93" spans="1:6" x14ac:dyDescent="0.25">
      <c r="A93" t="s">
        <v>651</v>
      </c>
      <c r="B93" t="s">
        <v>236</v>
      </c>
      <c r="C93" t="s">
        <v>385</v>
      </c>
      <c r="D93" t="s">
        <v>279</v>
      </c>
      <c r="E93">
        <v>135</v>
      </c>
      <c r="F93" s="1">
        <v>45226</v>
      </c>
    </row>
    <row r="94" spans="1:6" x14ac:dyDescent="0.25">
      <c r="A94" t="s">
        <v>652</v>
      </c>
      <c r="B94" t="s">
        <v>562</v>
      </c>
      <c r="C94" t="s">
        <v>305</v>
      </c>
      <c r="D94" t="s">
        <v>285</v>
      </c>
      <c r="E94">
        <v>200</v>
      </c>
      <c r="F94" s="1">
        <v>44932</v>
      </c>
    </row>
    <row r="95" spans="1:6" x14ac:dyDescent="0.25">
      <c r="A95" t="s">
        <v>653</v>
      </c>
      <c r="B95" t="s">
        <v>248</v>
      </c>
      <c r="C95" t="s">
        <v>480</v>
      </c>
      <c r="D95" t="s">
        <v>274</v>
      </c>
      <c r="E95">
        <v>268</v>
      </c>
      <c r="F95" s="1">
        <v>44997</v>
      </c>
    </row>
    <row r="96" spans="1:6" x14ac:dyDescent="0.25">
      <c r="A96" t="s">
        <v>654</v>
      </c>
      <c r="B96" t="s">
        <v>554</v>
      </c>
      <c r="C96" t="s">
        <v>425</v>
      </c>
      <c r="D96" t="s">
        <v>274</v>
      </c>
      <c r="E96">
        <v>418</v>
      </c>
      <c r="F96" s="1">
        <v>45280</v>
      </c>
    </row>
    <row r="97" spans="1:6" x14ac:dyDescent="0.25">
      <c r="A97" t="s">
        <v>655</v>
      </c>
      <c r="B97" t="s">
        <v>541</v>
      </c>
      <c r="C97" t="s">
        <v>374</v>
      </c>
      <c r="D97" t="s">
        <v>273</v>
      </c>
      <c r="E97">
        <v>355</v>
      </c>
      <c r="F97" s="1">
        <v>44727</v>
      </c>
    </row>
    <row r="98" spans="1:6" x14ac:dyDescent="0.25">
      <c r="A98" t="s">
        <v>656</v>
      </c>
      <c r="B98" t="s">
        <v>546</v>
      </c>
      <c r="C98" t="s">
        <v>409</v>
      </c>
      <c r="D98" t="s">
        <v>265</v>
      </c>
      <c r="E98">
        <v>205</v>
      </c>
      <c r="F98" s="1">
        <v>45106</v>
      </c>
    </row>
    <row r="99" spans="1:6" x14ac:dyDescent="0.25">
      <c r="A99" t="s">
        <v>657</v>
      </c>
      <c r="B99" t="s">
        <v>548</v>
      </c>
      <c r="C99" t="s">
        <v>370</v>
      </c>
      <c r="D99" t="s">
        <v>268</v>
      </c>
      <c r="E99">
        <v>23</v>
      </c>
      <c r="F99" s="1">
        <v>44862</v>
      </c>
    </row>
    <row r="100" spans="1:6" x14ac:dyDescent="0.25">
      <c r="A100" t="s">
        <v>658</v>
      </c>
      <c r="B100" t="s">
        <v>562</v>
      </c>
      <c r="C100" t="s">
        <v>370</v>
      </c>
      <c r="D100" t="s">
        <v>279</v>
      </c>
      <c r="E100">
        <v>216</v>
      </c>
      <c r="F100" s="1">
        <v>44738</v>
      </c>
    </row>
    <row r="101" spans="1:6" x14ac:dyDescent="0.25">
      <c r="A101" t="s">
        <v>659</v>
      </c>
      <c r="B101" t="s">
        <v>541</v>
      </c>
      <c r="C101" t="s">
        <v>305</v>
      </c>
      <c r="D101" t="s">
        <v>279</v>
      </c>
      <c r="E101">
        <v>331</v>
      </c>
      <c r="F101" s="1">
        <v>44870</v>
      </c>
    </row>
    <row r="102" spans="1:6" x14ac:dyDescent="0.25">
      <c r="A102" t="s">
        <v>660</v>
      </c>
      <c r="B102" t="s">
        <v>543</v>
      </c>
      <c r="C102" t="s">
        <v>370</v>
      </c>
      <c r="D102" t="s">
        <v>274</v>
      </c>
      <c r="E102">
        <v>37</v>
      </c>
      <c r="F102" s="1">
        <v>44704</v>
      </c>
    </row>
    <row r="103" spans="1:6" x14ac:dyDescent="0.25">
      <c r="A103" t="s">
        <v>661</v>
      </c>
      <c r="B103" t="s">
        <v>541</v>
      </c>
      <c r="C103" t="s">
        <v>482</v>
      </c>
      <c r="D103" t="s">
        <v>282</v>
      </c>
      <c r="E103">
        <v>155</v>
      </c>
      <c r="F103" s="1">
        <v>44490</v>
      </c>
    </row>
    <row r="104" spans="1:6" x14ac:dyDescent="0.25">
      <c r="A104" t="s">
        <v>662</v>
      </c>
      <c r="B104" t="s">
        <v>540</v>
      </c>
      <c r="C104" t="s">
        <v>329</v>
      </c>
      <c r="D104" t="s">
        <v>279</v>
      </c>
      <c r="E104">
        <v>333</v>
      </c>
      <c r="F104" s="1">
        <v>44265</v>
      </c>
    </row>
    <row r="105" spans="1:6" x14ac:dyDescent="0.25">
      <c r="A105" t="s">
        <v>663</v>
      </c>
      <c r="B105" t="s">
        <v>554</v>
      </c>
      <c r="C105" t="s">
        <v>519</v>
      </c>
      <c r="D105" t="s">
        <v>275</v>
      </c>
      <c r="E105">
        <v>377</v>
      </c>
      <c r="F105" s="1">
        <v>44949</v>
      </c>
    </row>
    <row r="106" spans="1:6" x14ac:dyDescent="0.25">
      <c r="A106" t="s">
        <v>664</v>
      </c>
      <c r="B106" t="s">
        <v>247</v>
      </c>
      <c r="C106" t="s">
        <v>490</v>
      </c>
      <c r="D106" t="s">
        <v>275</v>
      </c>
      <c r="E106">
        <v>329</v>
      </c>
      <c r="F106" s="1">
        <v>44708</v>
      </c>
    </row>
    <row r="107" spans="1:6" x14ac:dyDescent="0.25">
      <c r="A107" t="s">
        <v>665</v>
      </c>
      <c r="B107" t="s">
        <v>549</v>
      </c>
      <c r="C107" t="s">
        <v>329</v>
      </c>
      <c r="D107" t="s">
        <v>265</v>
      </c>
      <c r="E107">
        <v>15</v>
      </c>
      <c r="F107" s="1">
        <v>44213</v>
      </c>
    </row>
    <row r="108" spans="1:6" x14ac:dyDescent="0.25">
      <c r="A108" t="s">
        <v>666</v>
      </c>
      <c r="B108" t="s">
        <v>550</v>
      </c>
      <c r="C108" t="s">
        <v>373</v>
      </c>
      <c r="D108" t="s">
        <v>279</v>
      </c>
      <c r="E108">
        <v>412</v>
      </c>
      <c r="F108" s="1">
        <v>43882</v>
      </c>
    </row>
    <row r="109" spans="1:6" x14ac:dyDescent="0.25">
      <c r="A109" t="s">
        <v>667</v>
      </c>
      <c r="B109" t="s">
        <v>544</v>
      </c>
      <c r="C109" t="s">
        <v>490</v>
      </c>
      <c r="D109" t="s">
        <v>265</v>
      </c>
      <c r="E109">
        <v>374</v>
      </c>
      <c r="F109" s="1">
        <v>44894</v>
      </c>
    </row>
    <row r="110" spans="1:6" x14ac:dyDescent="0.25">
      <c r="A110" t="s">
        <v>668</v>
      </c>
      <c r="B110" t="s">
        <v>556</v>
      </c>
      <c r="C110" t="s">
        <v>355</v>
      </c>
      <c r="D110" t="s">
        <v>273</v>
      </c>
      <c r="E110">
        <v>56</v>
      </c>
      <c r="F110" s="1">
        <v>44364</v>
      </c>
    </row>
    <row r="111" spans="1:6" x14ac:dyDescent="0.25">
      <c r="A111" t="s">
        <v>669</v>
      </c>
      <c r="B111" t="s">
        <v>548</v>
      </c>
      <c r="C111" t="s">
        <v>371</v>
      </c>
      <c r="D111" t="s">
        <v>265</v>
      </c>
      <c r="E111">
        <v>419</v>
      </c>
      <c r="F111" s="1">
        <v>44436</v>
      </c>
    </row>
    <row r="112" spans="1:6" x14ac:dyDescent="0.25">
      <c r="A112" t="s">
        <v>670</v>
      </c>
      <c r="B112" t="s">
        <v>564</v>
      </c>
      <c r="C112" t="s">
        <v>369</v>
      </c>
      <c r="D112" t="s">
        <v>273</v>
      </c>
      <c r="E112">
        <v>167</v>
      </c>
      <c r="F112" s="1">
        <v>45013</v>
      </c>
    </row>
    <row r="113" spans="1:6" x14ac:dyDescent="0.25">
      <c r="A113" t="s">
        <v>671</v>
      </c>
      <c r="B113" t="s">
        <v>544</v>
      </c>
      <c r="C113" t="s">
        <v>357</v>
      </c>
      <c r="D113" t="s">
        <v>282</v>
      </c>
      <c r="E113">
        <v>20</v>
      </c>
      <c r="F113" s="1">
        <v>45044</v>
      </c>
    </row>
    <row r="114" spans="1:6" x14ac:dyDescent="0.25">
      <c r="A114" t="s">
        <v>672</v>
      </c>
      <c r="B114" t="s">
        <v>556</v>
      </c>
      <c r="C114" t="s">
        <v>404</v>
      </c>
      <c r="D114" t="s">
        <v>285</v>
      </c>
      <c r="E114">
        <v>381</v>
      </c>
      <c r="F114" s="1">
        <v>44553</v>
      </c>
    </row>
    <row r="115" spans="1:6" x14ac:dyDescent="0.25">
      <c r="A115" t="s">
        <v>673</v>
      </c>
      <c r="B115" t="s">
        <v>558</v>
      </c>
      <c r="C115" t="s">
        <v>478</v>
      </c>
      <c r="D115" t="s">
        <v>273</v>
      </c>
      <c r="E115">
        <v>237</v>
      </c>
      <c r="F115" s="1">
        <v>44811</v>
      </c>
    </row>
    <row r="116" spans="1:6" x14ac:dyDescent="0.25">
      <c r="A116" t="s">
        <v>674</v>
      </c>
      <c r="B116" t="s">
        <v>549</v>
      </c>
      <c r="C116" t="s">
        <v>296</v>
      </c>
      <c r="D116" t="s">
        <v>273</v>
      </c>
      <c r="E116">
        <v>50</v>
      </c>
      <c r="F116" s="1">
        <v>44306</v>
      </c>
    </row>
    <row r="117" spans="1:6" x14ac:dyDescent="0.25">
      <c r="A117" t="s">
        <v>675</v>
      </c>
      <c r="B117" t="s">
        <v>236</v>
      </c>
      <c r="C117" t="s">
        <v>355</v>
      </c>
      <c r="D117" t="s">
        <v>282</v>
      </c>
      <c r="E117">
        <v>338</v>
      </c>
      <c r="F117" s="1">
        <v>44835</v>
      </c>
    </row>
    <row r="118" spans="1:6" x14ac:dyDescent="0.25">
      <c r="A118" t="s">
        <v>676</v>
      </c>
      <c r="B118" t="s">
        <v>550</v>
      </c>
      <c r="C118" t="s">
        <v>471</v>
      </c>
      <c r="D118" t="s">
        <v>282</v>
      </c>
      <c r="E118">
        <v>62</v>
      </c>
      <c r="F118" s="1">
        <v>44401</v>
      </c>
    </row>
    <row r="119" spans="1:6" x14ac:dyDescent="0.25">
      <c r="A119" t="s">
        <v>677</v>
      </c>
      <c r="B119" t="s">
        <v>555</v>
      </c>
      <c r="C119" t="s">
        <v>296</v>
      </c>
      <c r="D119" t="s">
        <v>285</v>
      </c>
      <c r="E119">
        <v>272</v>
      </c>
      <c r="F119" s="1">
        <v>44027</v>
      </c>
    </row>
    <row r="120" spans="1:6" x14ac:dyDescent="0.25">
      <c r="A120" t="s">
        <v>678</v>
      </c>
      <c r="B120" t="s">
        <v>543</v>
      </c>
      <c r="C120" t="s">
        <v>329</v>
      </c>
      <c r="D120" t="s">
        <v>268</v>
      </c>
      <c r="E120">
        <v>361</v>
      </c>
      <c r="F120" s="1">
        <v>45229</v>
      </c>
    </row>
    <row r="121" spans="1:6" x14ac:dyDescent="0.25">
      <c r="A121" t="s">
        <v>679</v>
      </c>
      <c r="B121" t="s">
        <v>556</v>
      </c>
      <c r="C121" t="s">
        <v>419</v>
      </c>
      <c r="D121" t="s">
        <v>268</v>
      </c>
      <c r="E121">
        <v>444</v>
      </c>
      <c r="F121" s="1">
        <v>44991</v>
      </c>
    </row>
    <row r="122" spans="1:6" x14ac:dyDescent="0.25">
      <c r="A122" t="s">
        <v>680</v>
      </c>
      <c r="B122" t="s">
        <v>550</v>
      </c>
      <c r="C122" t="s">
        <v>425</v>
      </c>
      <c r="D122" t="s">
        <v>285</v>
      </c>
      <c r="E122">
        <v>14</v>
      </c>
      <c r="F122" s="1">
        <v>44895</v>
      </c>
    </row>
    <row r="123" spans="1:6" x14ac:dyDescent="0.25">
      <c r="A123" t="s">
        <v>681</v>
      </c>
      <c r="B123" t="s">
        <v>558</v>
      </c>
      <c r="C123" t="s">
        <v>517</v>
      </c>
      <c r="D123" t="s">
        <v>279</v>
      </c>
      <c r="E123">
        <v>307</v>
      </c>
      <c r="F123" s="1">
        <v>45136</v>
      </c>
    </row>
    <row r="124" spans="1:6" x14ac:dyDescent="0.25">
      <c r="A124" t="s">
        <v>682</v>
      </c>
      <c r="B124" t="s">
        <v>552</v>
      </c>
      <c r="C124" t="s">
        <v>429</v>
      </c>
      <c r="D124" t="s">
        <v>273</v>
      </c>
      <c r="E124">
        <v>215</v>
      </c>
      <c r="F124" s="1">
        <v>44587</v>
      </c>
    </row>
    <row r="125" spans="1:6" x14ac:dyDescent="0.25">
      <c r="A125" t="s">
        <v>683</v>
      </c>
      <c r="B125" t="s">
        <v>560</v>
      </c>
      <c r="C125" t="s">
        <v>295</v>
      </c>
      <c r="D125" t="s">
        <v>275</v>
      </c>
      <c r="E125">
        <v>364</v>
      </c>
      <c r="F125" s="1">
        <v>44045</v>
      </c>
    </row>
    <row r="126" spans="1:6" x14ac:dyDescent="0.25">
      <c r="A126" t="s">
        <v>684</v>
      </c>
      <c r="B126" t="s">
        <v>554</v>
      </c>
      <c r="C126" t="s">
        <v>404</v>
      </c>
      <c r="D126" t="s">
        <v>282</v>
      </c>
      <c r="E126">
        <v>283</v>
      </c>
      <c r="F126" s="1">
        <v>45085</v>
      </c>
    </row>
    <row r="127" spans="1:6" x14ac:dyDescent="0.25">
      <c r="A127" t="s">
        <v>685</v>
      </c>
      <c r="B127" t="s">
        <v>248</v>
      </c>
      <c r="C127" t="s">
        <v>425</v>
      </c>
      <c r="D127" t="s">
        <v>279</v>
      </c>
      <c r="E127">
        <v>180</v>
      </c>
      <c r="F127" s="1">
        <v>44191</v>
      </c>
    </row>
    <row r="128" spans="1:6" x14ac:dyDescent="0.25">
      <c r="A128" t="s">
        <v>686</v>
      </c>
      <c r="B128" t="s">
        <v>558</v>
      </c>
      <c r="C128" t="s">
        <v>385</v>
      </c>
      <c r="D128" t="s">
        <v>268</v>
      </c>
      <c r="E128">
        <v>89</v>
      </c>
      <c r="F128" s="1">
        <v>45058</v>
      </c>
    </row>
    <row r="129" spans="1:6" x14ac:dyDescent="0.25">
      <c r="A129" t="s">
        <v>687</v>
      </c>
      <c r="B129" t="s">
        <v>248</v>
      </c>
      <c r="C129" t="s">
        <v>399</v>
      </c>
      <c r="D129" t="s">
        <v>227</v>
      </c>
      <c r="E129">
        <v>278</v>
      </c>
      <c r="F129" s="1">
        <v>45173</v>
      </c>
    </row>
    <row r="130" spans="1:6" x14ac:dyDescent="0.25">
      <c r="A130" t="s">
        <v>688</v>
      </c>
      <c r="B130" t="s">
        <v>540</v>
      </c>
      <c r="C130" t="s">
        <v>425</v>
      </c>
      <c r="D130" t="s">
        <v>279</v>
      </c>
      <c r="E130">
        <v>419</v>
      </c>
      <c r="F130" s="1">
        <v>44412</v>
      </c>
    </row>
    <row r="131" spans="1:6" x14ac:dyDescent="0.25">
      <c r="A131" t="s">
        <v>689</v>
      </c>
      <c r="B131" t="s">
        <v>562</v>
      </c>
      <c r="C131" t="s">
        <v>480</v>
      </c>
      <c r="D131" t="s">
        <v>282</v>
      </c>
      <c r="E131">
        <v>250</v>
      </c>
      <c r="F131" s="1">
        <v>43889</v>
      </c>
    </row>
    <row r="132" spans="1:6" x14ac:dyDescent="0.25">
      <c r="A132" t="s">
        <v>690</v>
      </c>
      <c r="B132" t="s">
        <v>560</v>
      </c>
      <c r="C132" t="s">
        <v>301</v>
      </c>
      <c r="D132" t="s">
        <v>274</v>
      </c>
      <c r="E132">
        <v>139</v>
      </c>
      <c r="F132" s="1">
        <v>44119</v>
      </c>
    </row>
    <row r="133" spans="1:6" x14ac:dyDescent="0.25">
      <c r="A133" t="s">
        <v>691</v>
      </c>
      <c r="B133" t="s">
        <v>554</v>
      </c>
      <c r="C133" t="s">
        <v>519</v>
      </c>
      <c r="D133" t="s">
        <v>227</v>
      </c>
      <c r="E133">
        <v>301</v>
      </c>
      <c r="F133" s="1">
        <v>43911</v>
      </c>
    </row>
    <row r="134" spans="1:6" x14ac:dyDescent="0.25">
      <c r="A134" t="s">
        <v>692</v>
      </c>
      <c r="B134" t="s">
        <v>550</v>
      </c>
      <c r="C134" t="s">
        <v>470</v>
      </c>
      <c r="D134" t="s">
        <v>282</v>
      </c>
      <c r="E134">
        <v>73</v>
      </c>
      <c r="F134" s="1">
        <v>45107</v>
      </c>
    </row>
    <row r="135" spans="1:6" x14ac:dyDescent="0.25">
      <c r="A135" t="s">
        <v>693</v>
      </c>
      <c r="B135" t="s">
        <v>547</v>
      </c>
      <c r="C135" t="s">
        <v>423</v>
      </c>
      <c r="D135" t="s">
        <v>274</v>
      </c>
      <c r="E135">
        <v>483</v>
      </c>
      <c r="F135" s="1">
        <v>44265</v>
      </c>
    </row>
    <row r="136" spans="1:6" x14ac:dyDescent="0.25">
      <c r="A136" t="s">
        <v>694</v>
      </c>
      <c r="B136" t="s">
        <v>556</v>
      </c>
      <c r="C136" t="s">
        <v>519</v>
      </c>
      <c r="D136" t="s">
        <v>227</v>
      </c>
      <c r="E136">
        <v>283</v>
      </c>
      <c r="F136" s="1">
        <v>44479</v>
      </c>
    </row>
    <row r="137" spans="1:6" x14ac:dyDescent="0.25">
      <c r="A137" t="s">
        <v>695</v>
      </c>
      <c r="B137" t="s">
        <v>245</v>
      </c>
      <c r="C137" t="s">
        <v>295</v>
      </c>
      <c r="D137" t="s">
        <v>227</v>
      </c>
      <c r="E137">
        <v>491</v>
      </c>
      <c r="F137" s="1">
        <v>45227</v>
      </c>
    </row>
    <row r="138" spans="1:6" x14ac:dyDescent="0.25">
      <c r="A138" t="s">
        <v>696</v>
      </c>
      <c r="B138" t="s">
        <v>555</v>
      </c>
      <c r="C138" t="s">
        <v>431</v>
      </c>
      <c r="D138" t="s">
        <v>282</v>
      </c>
      <c r="E138">
        <v>401</v>
      </c>
      <c r="F138" s="1">
        <v>44240</v>
      </c>
    </row>
    <row r="139" spans="1:6" x14ac:dyDescent="0.25">
      <c r="A139" t="s">
        <v>697</v>
      </c>
      <c r="B139" t="s">
        <v>550</v>
      </c>
      <c r="C139" t="s">
        <v>371</v>
      </c>
      <c r="D139" t="s">
        <v>275</v>
      </c>
      <c r="E139">
        <v>215</v>
      </c>
      <c r="F139" s="1">
        <v>45283</v>
      </c>
    </row>
    <row r="140" spans="1:6" x14ac:dyDescent="0.25">
      <c r="A140" t="s">
        <v>698</v>
      </c>
      <c r="B140" t="s">
        <v>561</v>
      </c>
      <c r="C140" t="s">
        <v>431</v>
      </c>
      <c r="D140" t="s">
        <v>282</v>
      </c>
      <c r="E140">
        <v>14</v>
      </c>
      <c r="F140" s="1">
        <v>44870</v>
      </c>
    </row>
    <row r="141" spans="1:6" x14ac:dyDescent="0.25">
      <c r="A141" t="s">
        <v>699</v>
      </c>
      <c r="B141" t="s">
        <v>561</v>
      </c>
      <c r="C141" t="s">
        <v>336</v>
      </c>
      <c r="D141" t="s">
        <v>268</v>
      </c>
      <c r="E141">
        <v>233</v>
      </c>
      <c r="F141" s="1">
        <v>45156</v>
      </c>
    </row>
    <row r="142" spans="1:6" x14ac:dyDescent="0.25">
      <c r="A142" t="s">
        <v>700</v>
      </c>
      <c r="B142" t="s">
        <v>558</v>
      </c>
      <c r="C142" t="s">
        <v>300</v>
      </c>
      <c r="D142" t="s">
        <v>279</v>
      </c>
      <c r="E142">
        <v>353</v>
      </c>
      <c r="F142" s="1">
        <v>43981</v>
      </c>
    </row>
    <row r="143" spans="1:6" x14ac:dyDescent="0.25">
      <c r="A143" t="s">
        <v>701</v>
      </c>
      <c r="B143" t="s">
        <v>549</v>
      </c>
      <c r="C143" t="s">
        <v>385</v>
      </c>
      <c r="D143" t="s">
        <v>275</v>
      </c>
      <c r="E143">
        <v>196</v>
      </c>
      <c r="F143" s="1">
        <v>44046</v>
      </c>
    </row>
    <row r="144" spans="1:6" x14ac:dyDescent="0.25">
      <c r="A144" t="s">
        <v>702</v>
      </c>
      <c r="B144" t="s">
        <v>549</v>
      </c>
      <c r="C144" t="s">
        <v>425</v>
      </c>
      <c r="D144" t="s">
        <v>279</v>
      </c>
      <c r="E144">
        <v>70</v>
      </c>
      <c r="F144" s="1">
        <v>45228</v>
      </c>
    </row>
    <row r="145" spans="1:6" x14ac:dyDescent="0.25">
      <c r="A145" t="s">
        <v>703</v>
      </c>
      <c r="B145" t="s">
        <v>541</v>
      </c>
      <c r="C145" t="s">
        <v>305</v>
      </c>
      <c r="D145" t="s">
        <v>268</v>
      </c>
      <c r="E145">
        <v>121</v>
      </c>
      <c r="F145" s="1">
        <v>45261</v>
      </c>
    </row>
    <row r="146" spans="1:6" x14ac:dyDescent="0.25">
      <c r="A146" t="s">
        <v>704</v>
      </c>
      <c r="B146" t="s">
        <v>558</v>
      </c>
      <c r="C146" t="s">
        <v>300</v>
      </c>
      <c r="D146" t="s">
        <v>275</v>
      </c>
      <c r="E146">
        <v>170</v>
      </c>
      <c r="F146" s="1">
        <v>45112</v>
      </c>
    </row>
    <row r="147" spans="1:6" x14ac:dyDescent="0.25">
      <c r="A147" t="s">
        <v>705</v>
      </c>
      <c r="B147" t="s">
        <v>549</v>
      </c>
      <c r="C147" t="s">
        <v>409</v>
      </c>
      <c r="D147" t="s">
        <v>273</v>
      </c>
      <c r="E147">
        <v>124</v>
      </c>
      <c r="F147" s="1">
        <v>44151</v>
      </c>
    </row>
    <row r="148" spans="1:6" x14ac:dyDescent="0.25">
      <c r="A148" t="s">
        <v>706</v>
      </c>
      <c r="B148" t="s">
        <v>544</v>
      </c>
      <c r="C148" t="s">
        <v>480</v>
      </c>
      <c r="D148" t="s">
        <v>265</v>
      </c>
      <c r="E148">
        <v>362</v>
      </c>
      <c r="F148" s="1">
        <v>44353</v>
      </c>
    </row>
    <row r="149" spans="1:6" x14ac:dyDescent="0.25">
      <c r="A149" t="s">
        <v>707</v>
      </c>
      <c r="B149" t="s">
        <v>549</v>
      </c>
      <c r="C149" t="s">
        <v>492</v>
      </c>
      <c r="D149" t="s">
        <v>273</v>
      </c>
      <c r="E149">
        <v>261</v>
      </c>
      <c r="F149" s="1">
        <v>44009</v>
      </c>
    </row>
    <row r="150" spans="1:6" x14ac:dyDescent="0.25">
      <c r="A150" t="s">
        <v>708</v>
      </c>
      <c r="B150" t="s">
        <v>556</v>
      </c>
      <c r="C150" t="s">
        <v>319</v>
      </c>
      <c r="D150" t="s">
        <v>227</v>
      </c>
      <c r="E150">
        <v>411</v>
      </c>
      <c r="F150" s="1">
        <v>44212</v>
      </c>
    </row>
    <row r="151" spans="1:6" x14ac:dyDescent="0.25">
      <c r="A151" t="s">
        <v>709</v>
      </c>
      <c r="B151" t="s">
        <v>561</v>
      </c>
      <c r="C151" t="s">
        <v>355</v>
      </c>
      <c r="D151" t="s">
        <v>273</v>
      </c>
      <c r="E151">
        <v>129</v>
      </c>
      <c r="F151" s="1">
        <v>44042</v>
      </c>
    </row>
    <row r="152" spans="1:6" x14ac:dyDescent="0.25">
      <c r="A152" t="s">
        <v>710</v>
      </c>
      <c r="B152" t="s">
        <v>247</v>
      </c>
      <c r="C152" t="s">
        <v>480</v>
      </c>
      <c r="D152" t="s">
        <v>282</v>
      </c>
      <c r="E152">
        <v>395</v>
      </c>
      <c r="F152" s="1">
        <v>43889</v>
      </c>
    </row>
    <row r="153" spans="1:6" x14ac:dyDescent="0.25">
      <c r="A153" t="s">
        <v>711</v>
      </c>
      <c r="B153" t="s">
        <v>558</v>
      </c>
      <c r="C153" t="s">
        <v>429</v>
      </c>
      <c r="D153" t="s">
        <v>265</v>
      </c>
      <c r="E153">
        <v>240</v>
      </c>
      <c r="F153" s="1">
        <v>44556</v>
      </c>
    </row>
    <row r="154" spans="1:6" x14ac:dyDescent="0.25">
      <c r="A154" t="s">
        <v>712</v>
      </c>
      <c r="B154" t="s">
        <v>549</v>
      </c>
      <c r="C154" t="s">
        <v>409</v>
      </c>
      <c r="D154" t="s">
        <v>273</v>
      </c>
      <c r="E154">
        <v>499</v>
      </c>
      <c r="F154" s="1">
        <v>44417</v>
      </c>
    </row>
    <row r="155" spans="1:6" x14ac:dyDescent="0.25">
      <c r="A155" t="s">
        <v>713</v>
      </c>
      <c r="B155" t="s">
        <v>564</v>
      </c>
      <c r="C155" t="s">
        <v>308</v>
      </c>
      <c r="D155" t="s">
        <v>282</v>
      </c>
      <c r="E155">
        <v>107</v>
      </c>
      <c r="F155" s="1">
        <v>44339</v>
      </c>
    </row>
    <row r="156" spans="1:6" x14ac:dyDescent="0.25">
      <c r="A156" t="s">
        <v>714</v>
      </c>
      <c r="B156" t="s">
        <v>564</v>
      </c>
      <c r="C156" t="s">
        <v>519</v>
      </c>
      <c r="D156" t="s">
        <v>285</v>
      </c>
      <c r="E156">
        <v>274</v>
      </c>
      <c r="F156" s="1">
        <v>44452</v>
      </c>
    </row>
    <row r="157" spans="1:6" x14ac:dyDescent="0.25">
      <c r="A157" t="s">
        <v>715</v>
      </c>
      <c r="B157" t="s">
        <v>550</v>
      </c>
      <c r="C157" t="s">
        <v>336</v>
      </c>
      <c r="D157" t="s">
        <v>285</v>
      </c>
      <c r="E157">
        <v>21</v>
      </c>
      <c r="F157" s="1">
        <v>44756</v>
      </c>
    </row>
    <row r="158" spans="1:6" x14ac:dyDescent="0.25">
      <c r="A158" t="s">
        <v>716</v>
      </c>
      <c r="B158" t="s">
        <v>245</v>
      </c>
      <c r="C158" t="s">
        <v>511</v>
      </c>
      <c r="D158" t="s">
        <v>279</v>
      </c>
      <c r="E158">
        <v>195</v>
      </c>
      <c r="F158" s="1">
        <v>44757</v>
      </c>
    </row>
    <row r="159" spans="1:6" x14ac:dyDescent="0.25">
      <c r="A159" t="s">
        <v>717</v>
      </c>
      <c r="B159" t="s">
        <v>561</v>
      </c>
      <c r="C159" t="s">
        <v>409</v>
      </c>
      <c r="D159" t="s">
        <v>273</v>
      </c>
      <c r="E159">
        <v>371</v>
      </c>
      <c r="F159" s="1">
        <v>44478</v>
      </c>
    </row>
    <row r="160" spans="1:6" x14ac:dyDescent="0.25">
      <c r="A160" t="s">
        <v>718</v>
      </c>
      <c r="B160" t="s">
        <v>546</v>
      </c>
      <c r="C160" t="s">
        <v>371</v>
      </c>
      <c r="D160" t="s">
        <v>282</v>
      </c>
      <c r="E160">
        <v>411</v>
      </c>
      <c r="F160" s="1">
        <v>43902</v>
      </c>
    </row>
    <row r="161" spans="1:6" x14ac:dyDescent="0.25">
      <c r="A161" t="s">
        <v>719</v>
      </c>
      <c r="B161" t="s">
        <v>546</v>
      </c>
      <c r="C161" t="s">
        <v>305</v>
      </c>
      <c r="D161" t="s">
        <v>273</v>
      </c>
      <c r="E161">
        <v>221</v>
      </c>
      <c r="F161" s="1">
        <v>44200</v>
      </c>
    </row>
    <row r="162" spans="1:6" x14ac:dyDescent="0.25">
      <c r="A162" t="s">
        <v>720</v>
      </c>
      <c r="B162" t="s">
        <v>543</v>
      </c>
      <c r="C162" t="s">
        <v>301</v>
      </c>
      <c r="D162" t="s">
        <v>268</v>
      </c>
      <c r="E162">
        <v>238</v>
      </c>
      <c r="F162" s="1">
        <v>45044</v>
      </c>
    </row>
    <row r="163" spans="1:6" x14ac:dyDescent="0.25">
      <c r="A163" t="s">
        <v>721</v>
      </c>
      <c r="B163" t="s">
        <v>556</v>
      </c>
      <c r="C163" t="s">
        <v>404</v>
      </c>
      <c r="D163" t="s">
        <v>273</v>
      </c>
      <c r="E163">
        <v>116</v>
      </c>
      <c r="F163" s="1">
        <v>44112</v>
      </c>
    </row>
    <row r="164" spans="1:6" x14ac:dyDescent="0.25">
      <c r="A164" t="s">
        <v>722</v>
      </c>
      <c r="B164" t="s">
        <v>245</v>
      </c>
      <c r="C164" t="s">
        <v>511</v>
      </c>
      <c r="D164" t="s">
        <v>268</v>
      </c>
      <c r="E164">
        <v>71</v>
      </c>
      <c r="F164" s="1">
        <v>44745</v>
      </c>
    </row>
    <row r="165" spans="1:6" x14ac:dyDescent="0.25">
      <c r="A165" t="s">
        <v>723</v>
      </c>
      <c r="B165" t="s">
        <v>558</v>
      </c>
      <c r="C165" t="s">
        <v>373</v>
      </c>
      <c r="D165" t="s">
        <v>273</v>
      </c>
      <c r="E165">
        <v>62</v>
      </c>
      <c r="F165" s="1">
        <v>44930</v>
      </c>
    </row>
    <row r="166" spans="1:6" x14ac:dyDescent="0.25">
      <c r="A166" t="s">
        <v>724</v>
      </c>
      <c r="B166" t="s">
        <v>236</v>
      </c>
      <c r="C166" t="s">
        <v>380</v>
      </c>
      <c r="D166" t="s">
        <v>268</v>
      </c>
      <c r="E166">
        <v>295</v>
      </c>
      <c r="F166" s="1">
        <v>44998</v>
      </c>
    </row>
    <row r="167" spans="1:6" x14ac:dyDescent="0.25">
      <c r="A167" t="s">
        <v>725</v>
      </c>
      <c r="B167" t="s">
        <v>561</v>
      </c>
      <c r="C167" t="s">
        <v>374</v>
      </c>
      <c r="D167" t="s">
        <v>282</v>
      </c>
      <c r="E167">
        <v>157</v>
      </c>
      <c r="F167" s="1">
        <v>44703</v>
      </c>
    </row>
    <row r="168" spans="1:6" x14ac:dyDescent="0.25">
      <c r="A168" t="s">
        <v>726</v>
      </c>
      <c r="B168" t="s">
        <v>541</v>
      </c>
      <c r="C168" t="s">
        <v>385</v>
      </c>
      <c r="D168" t="s">
        <v>227</v>
      </c>
      <c r="E168">
        <v>189</v>
      </c>
      <c r="F168" s="1">
        <v>44266</v>
      </c>
    </row>
    <row r="169" spans="1:6" x14ac:dyDescent="0.25">
      <c r="A169" t="s">
        <v>727</v>
      </c>
      <c r="B169" t="s">
        <v>247</v>
      </c>
      <c r="C169" t="s">
        <v>355</v>
      </c>
      <c r="D169" t="s">
        <v>285</v>
      </c>
      <c r="E169">
        <v>139</v>
      </c>
      <c r="F169" s="1">
        <v>44183</v>
      </c>
    </row>
    <row r="170" spans="1:6" x14ac:dyDescent="0.25">
      <c r="A170" t="s">
        <v>728</v>
      </c>
      <c r="B170" t="s">
        <v>552</v>
      </c>
      <c r="C170" t="s">
        <v>323</v>
      </c>
      <c r="D170" t="s">
        <v>273</v>
      </c>
      <c r="E170">
        <v>149</v>
      </c>
      <c r="F170" s="1">
        <v>44106</v>
      </c>
    </row>
    <row r="171" spans="1:6" x14ac:dyDescent="0.25">
      <c r="A171" t="s">
        <v>729</v>
      </c>
      <c r="B171" t="s">
        <v>564</v>
      </c>
      <c r="C171" t="s">
        <v>470</v>
      </c>
      <c r="D171" t="s">
        <v>285</v>
      </c>
      <c r="E171">
        <v>139</v>
      </c>
      <c r="F171" s="1">
        <v>44828</v>
      </c>
    </row>
    <row r="172" spans="1:6" x14ac:dyDescent="0.25">
      <c r="A172" t="s">
        <v>730</v>
      </c>
      <c r="B172" t="s">
        <v>245</v>
      </c>
      <c r="C172" t="s">
        <v>409</v>
      </c>
      <c r="D172" t="s">
        <v>275</v>
      </c>
      <c r="E172">
        <v>257</v>
      </c>
      <c r="F172" s="1">
        <v>45103</v>
      </c>
    </row>
    <row r="173" spans="1:6" x14ac:dyDescent="0.25">
      <c r="A173" t="s">
        <v>731</v>
      </c>
      <c r="B173" t="s">
        <v>549</v>
      </c>
      <c r="C173" t="s">
        <v>423</v>
      </c>
      <c r="D173" t="s">
        <v>282</v>
      </c>
      <c r="E173">
        <v>331</v>
      </c>
      <c r="F173" s="1">
        <v>44899</v>
      </c>
    </row>
    <row r="174" spans="1:6" x14ac:dyDescent="0.25">
      <c r="A174" t="s">
        <v>732</v>
      </c>
      <c r="B174" t="s">
        <v>564</v>
      </c>
      <c r="C174" t="s">
        <v>423</v>
      </c>
      <c r="D174" t="s">
        <v>282</v>
      </c>
      <c r="E174">
        <v>456</v>
      </c>
      <c r="F174" s="1">
        <v>43859</v>
      </c>
    </row>
    <row r="175" spans="1:6" x14ac:dyDescent="0.25">
      <c r="A175" t="s">
        <v>733</v>
      </c>
      <c r="B175" t="s">
        <v>541</v>
      </c>
      <c r="C175" t="s">
        <v>431</v>
      </c>
      <c r="D175" t="s">
        <v>282</v>
      </c>
      <c r="E175">
        <v>179</v>
      </c>
      <c r="F175" s="1">
        <v>45258</v>
      </c>
    </row>
    <row r="176" spans="1:6" x14ac:dyDescent="0.25">
      <c r="A176" t="s">
        <v>734</v>
      </c>
      <c r="B176" t="s">
        <v>540</v>
      </c>
      <c r="C176" t="s">
        <v>329</v>
      </c>
      <c r="D176" t="s">
        <v>274</v>
      </c>
      <c r="E176">
        <v>276</v>
      </c>
      <c r="F176" s="1">
        <v>44548</v>
      </c>
    </row>
    <row r="177" spans="1:6" x14ac:dyDescent="0.25">
      <c r="A177" t="s">
        <v>735</v>
      </c>
      <c r="B177" t="s">
        <v>564</v>
      </c>
      <c r="C177" t="s">
        <v>308</v>
      </c>
      <c r="D177" t="s">
        <v>227</v>
      </c>
      <c r="E177">
        <v>319</v>
      </c>
      <c r="F177" s="1">
        <v>44515</v>
      </c>
    </row>
    <row r="178" spans="1:6" x14ac:dyDescent="0.25">
      <c r="A178" t="s">
        <v>736</v>
      </c>
      <c r="B178" t="s">
        <v>540</v>
      </c>
      <c r="C178" t="s">
        <v>308</v>
      </c>
      <c r="D178" t="s">
        <v>273</v>
      </c>
      <c r="E178">
        <v>471</v>
      </c>
      <c r="F178" s="1">
        <v>44483</v>
      </c>
    </row>
    <row r="179" spans="1:6" x14ac:dyDescent="0.25">
      <c r="A179" t="s">
        <v>737</v>
      </c>
      <c r="B179" t="s">
        <v>543</v>
      </c>
      <c r="C179" t="s">
        <v>490</v>
      </c>
      <c r="D179" t="s">
        <v>273</v>
      </c>
      <c r="E179">
        <v>467</v>
      </c>
      <c r="F179" s="1">
        <v>45018</v>
      </c>
    </row>
    <row r="180" spans="1:6" x14ac:dyDescent="0.25">
      <c r="A180" t="s">
        <v>738</v>
      </c>
      <c r="B180" t="s">
        <v>552</v>
      </c>
      <c r="C180" t="s">
        <v>436</v>
      </c>
      <c r="D180" t="s">
        <v>282</v>
      </c>
      <c r="E180">
        <v>380</v>
      </c>
      <c r="F180" s="1">
        <v>45044</v>
      </c>
    </row>
    <row r="181" spans="1:6" x14ac:dyDescent="0.25">
      <c r="A181" t="s">
        <v>739</v>
      </c>
      <c r="B181" t="s">
        <v>556</v>
      </c>
      <c r="C181" t="s">
        <v>429</v>
      </c>
      <c r="D181" t="s">
        <v>285</v>
      </c>
      <c r="E181">
        <v>430</v>
      </c>
      <c r="F181" s="1">
        <v>44647</v>
      </c>
    </row>
    <row r="182" spans="1:6" x14ac:dyDescent="0.25">
      <c r="A182" t="s">
        <v>740</v>
      </c>
      <c r="B182" t="s">
        <v>546</v>
      </c>
      <c r="C182" t="s">
        <v>431</v>
      </c>
      <c r="D182" t="s">
        <v>282</v>
      </c>
      <c r="E182">
        <v>123</v>
      </c>
      <c r="F182" s="1">
        <v>45234</v>
      </c>
    </row>
    <row r="183" spans="1:6" x14ac:dyDescent="0.25">
      <c r="A183" t="s">
        <v>741</v>
      </c>
      <c r="B183" t="s">
        <v>561</v>
      </c>
      <c r="C183" t="s">
        <v>409</v>
      </c>
      <c r="D183" t="s">
        <v>279</v>
      </c>
      <c r="E183">
        <v>163</v>
      </c>
      <c r="F183" s="1">
        <v>44992</v>
      </c>
    </row>
    <row r="184" spans="1:6" x14ac:dyDescent="0.25">
      <c r="A184" t="s">
        <v>742</v>
      </c>
      <c r="B184" t="s">
        <v>541</v>
      </c>
      <c r="C184" t="s">
        <v>431</v>
      </c>
      <c r="D184" t="s">
        <v>279</v>
      </c>
      <c r="E184">
        <v>391</v>
      </c>
      <c r="F184" s="1">
        <v>44015</v>
      </c>
    </row>
    <row r="185" spans="1:6" x14ac:dyDescent="0.25">
      <c r="A185" t="s">
        <v>743</v>
      </c>
      <c r="B185" t="s">
        <v>247</v>
      </c>
      <c r="C185" t="s">
        <v>380</v>
      </c>
      <c r="D185" t="s">
        <v>273</v>
      </c>
      <c r="E185">
        <v>315</v>
      </c>
      <c r="F185" s="1">
        <v>44825</v>
      </c>
    </row>
    <row r="186" spans="1:6" x14ac:dyDescent="0.25">
      <c r="A186" t="s">
        <v>744</v>
      </c>
      <c r="B186" t="s">
        <v>540</v>
      </c>
      <c r="C186" t="s">
        <v>476</v>
      </c>
      <c r="D186" t="s">
        <v>274</v>
      </c>
      <c r="E186">
        <v>329</v>
      </c>
      <c r="F186" s="1">
        <v>44833</v>
      </c>
    </row>
    <row r="187" spans="1:6" x14ac:dyDescent="0.25">
      <c r="A187" t="s">
        <v>745</v>
      </c>
      <c r="B187" t="s">
        <v>546</v>
      </c>
      <c r="C187" t="s">
        <v>470</v>
      </c>
      <c r="D187" t="s">
        <v>268</v>
      </c>
      <c r="E187">
        <v>282</v>
      </c>
      <c r="F187" s="1">
        <v>44420</v>
      </c>
    </row>
    <row r="188" spans="1:6" x14ac:dyDescent="0.25">
      <c r="A188" t="s">
        <v>746</v>
      </c>
      <c r="B188" t="s">
        <v>558</v>
      </c>
      <c r="C188" t="s">
        <v>323</v>
      </c>
      <c r="D188" t="s">
        <v>282</v>
      </c>
      <c r="E188">
        <v>262</v>
      </c>
      <c r="F188" s="1">
        <v>44255</v>
      </c>
    </row>
    <row r="189" spans="1:6" x14ac:dyDescent="0.25">
      <c r="A189" t="s">
        <v>747</v>
      </c>
      <c r="B189" t="s">
        <v>245</v>
      </c>
      <c r="C189" t="s">
        <v>319</v>
      </c>
      <c r="D189" t="s">
        <v>265</v>
      </c>
      <c r="E189">
        <v>208</v>
      </c>
      <c r="F189" s="1">
        <v>44039</v>
      </c>
    </row>
    <row r="190" spans="1:6" x14ac:dyDescent="0.25">
      <c r="A190" t="s">
        <v>748</v>
      </c>
      <c r="B190" t="s">
        <v>554</v>
      </c>
      <c r="C190" t="s">
        <v>301</v>
      </c>
      <c r="D190" t="s">
        <v>273</v>
      </c>
      <c r="E190">
        <v>37</v>
      </c>
      <c r="F190" s="1">
        <v>44346</v>
      </c>
    </row>
    <row r="191" spans="1:6" x14ac:dyDescent="0.25">
      <c r="A191" t="s">
        <v>749</v>
      </c>
      <c r="B191" t="s">
        <v>248</v>
      </c>
      <c r="C191" t="s">
        <v>470</v>
      </c>
      <c r="D191" t="s">
        <v>285</v>
      </c>
      <c r="E191">
        <v>252</v>
      </c>
      <c r="F191" s="1">
        <v>44926</v>
      </c>
    </row>
    <row r="192" spans="1:6" x14ac:dyDescent="0.25">
      <c r="A192" t="s">
        <v>750</v>
      </c>
      <c r="B192" t="s">
        <v>556</v>
      </c>
      <c r="C192" t="s">
        <v>399</v>
      </c>
      <c r="D192" t="s">
        <v>265</v>
      </c>
      <c r="E192">
        <v>194</v>
      </c>
      <c r="F192" s="1">
        <v>44342</v>
      </c>
    </row>
    <row r="193" spans="1:6" x14ac:dyDescent="0.25">
      <c r="A193" t="s">
        <v>751</v>
      </c>
      <c r="B193" t="s">
        <v>549</v>
      </c>
      <c r="C193" t="s">
        <v>510</v>
      </c>
      <c r="D193" t="s">
        <v>282</v>
      </c>
      <c r="E193">
        <v>443</v>
      </c>
      <c r="F193" s="1">
        <v>43902</v>
      </c>
    </row>
    <row r="194" spans="1:6" x14ac:dyDescent="0.25">
      <c r="A194" t="s">
        <v>752</v>
      </c>
      <c r="B194" t="s">
        <v>543</v>
      </c>
      <c r="C194" t="s">
        <v>510</v>
      </c>
      <c r="D194" t="s">
        <v>227</v>
      </c>
      <c r="E194">
        <v>490</v>
      </c>
      <c r="F194" s="1">
        <v>44648</v>
      </c>
    </row>
    <row r="195" spans="1:6" x14ac:dyDescent="0.25">
      <c r="A195" t="s">
        <v>753</v>
      </c>
      <c r="B195" t="s">
        <v>544</v>
      </c>
      <c r="C195" t="s">
        <v>511</v>
      </c>
      <c r="D195" t="s">
        <v>268</v>
      </c>
      <c r="E195">
        <v>213</v>
      </c>
      <c r="F195" s="1">
        <v>45081</v>
      </c>
    </row>
    <row r="196" spans="1:6" x14ac:dyDescent="0.25">
      <c r="A196" t="s">
        <v>754</v>
      </c>
      <c r="B196" t="s">
        <v>547</v>
      </c>
      <c r="C196" t="s">
        <v>409</v>
      </c>
      <c r="D196" t="s">
        <v>275</v>
      </c>
      <c r="E196">
        <v>324</v>
      </c>
      <c r="F196" s="1">
        <v>44888</v>
      </c>
    </row>
    <row r="197" spans="1:6" x14ac:dyDescent="0.25">
      <c r="A197" t="s">
        <v>755</v>
      </c>
      <c r="B197" t="s">
        <v>561</v>
      </c>
      <c r="C197" t="s">
        <v>480</v>
      </c>
      <c r="D197" t="s">
        <v>274</v>
      </c>
      <c r="E197">
        <v>307</v>
      </c>
      <c r="F197" s="1">
        <v>44697</v>
      </c>
    </row>
    <row r="198" spans="1:6" x14ac:dyDescent="0.25">
      <c r="A198" t="s">
        <v>756</v>
      </c>
      <c r="B198" t="s">
        <v>555</v>
      </c>
      <c r="C198" t="s">
        <v>476</v>
      </c>
      <c r="D198" t="s">
        <v>227</v>
      </c>
      <c r="E198">
        <v>409</v>
      </c>
      <c r="F198" s="1">
        <v>43831</v>
      </c>
    </row>
    <row r="199" spans="1:6" x14ac:dyDescent="0.25">
      <c r="A199" t="s">
        <v>757</v>
      </c>
      <c r="B199" t="s">
        <v>548</v>
      </c>
      <c r="C199" t="s">
        <v>300</v>
      </c>
      <c r="D199" t="s">
        <v>268</v>
      </c>
      <c r="E199">
        <v>61</v>
      </c>
      <c r="F199" s="1">
        <v>43922</v>
      </c>
    </row>
    <row r="200" spans="1:6" x14ac:dyDescent="0.25">
      <c r="A200" t="s">
        <v>758</v>
      </c>
      <c r="B200" t="s">
        <v>560</v>
      </c>
      <c r="C200" t="s">
        <v>355</v>
      </c>
      <c r="D200" t="s">
        <v>265</v>
      </c>
      <c r="E200">
        <v>38</v>
      </c>
      <c r="F200" s="1">
        <v>44537</v>
      </c>
    </row>
    <row r="201" spans="1:6" x14ac:dyDescent="0.25">
      <c r="A201" t="s">
        <v>759</v>
      </c>
      <c r="B201" t="s">
        <v>560</v>
      </c>
      <c r="C201" t="s">
        <v>369</v>
      </c>
      <c r="D201" t="s">
        <v>273</v>
      </c>
      <c r="E201">
        <v>229</v>
      </c>
      <c r="F201" s="1">
        <v>44576</v>
      </c>
    </row>
    <row r="202" spans="1:6" x14ac:dyDescent="0.25">
      <c r="A202" t="s">
        <v>760</v>
      </c>
      <c r="B202" t="s">
        <v>564</v>
      </c>
      <c r="C202" t="s">
        <v>382</v>
      </c>
      <c r="D202" t="s">
        <v>285</v>
      </c>
      <c r="E202">
        <v>175</v>
      </c>
      <c r="F202" s="1">
        <v>44645</v>
      </c>
    </row>
    <row r="203" spans="1:6" x14ac:dyDescent="0.25">
      <c r="A203" t="s">
        <v>761</v>
      </c>
      <c r="B203" t="s">
        <v>247</v>
      </c>
      <c r="C203" t="s">
        <v>447</v>
      </c>
      <c r="D203" t="s">
        <v>285</v>
      </c>
      <c r="E203">
        <v>348</v>
      </c>
      <c r="F203" s="1">
        <v>44722</v>
      </c>
    </row>
    <row r="204" spans="1:6" x14ac:dyDescent="0.25">
      <c r="A204" t="s">
        <v>762</v>
      </c>
      <c r="B204" t="s">
        <v>549</v>
      </c>
      <c r="C204" t="s">
        <v>490</v>
      </c>
      <c r="D204" t="s">
        <v>275</v>
      </c>
      <c r="E204">
        <v>324</v>
      </c>
      <c r="F204" s="1">
        <v>43924</v>
      </c>
    </row>
    <row r="205" spans="1:6" x14ac:dyDescent="0.25">
      <c r="A205" t="s">
        <v>763</v>
      </c>
      <c r="B205" t="s">
        <v>247</v>
      </c>
      <c r="C205" t="s">
        <v>436</v>
      </c>
      <c r="D205" t="s">
        <v>274</v>
      </c>
      <c r="E205">
        <v>239</v>
      </c>
      <c r="F205" s="1">
        <v>44002</v>
      </c>
    </row>
    <row r="206" spans="1:6" x14ac:dyDescent="0.25">
      <c r="A206" t="s">
        <v>764</v>
      </c>
      <c r="B206" t="s">
        <v>561</v>
      </c>
      <c r="C206" t="s">
        <v>511</v>
      </c>
      <c r="D206" t="s">
        <v>279</v>
      </c>
      <c r="E206">
        <v>432</v>
      </c>
      <c r="F206" s="1">
        <v>44833</v>
      </c>
    </row>
    <row r="207" spans="1:6" x14ac:dyDescent="0.25">
      <c r="A207" t="s">
        <v>765</v>
      </c>
      <c r="B207" t="s">
        <v>555</v>
      </c>
      <c r="C207" t="s">
        <v>300</v>
      </c>
      <c r="D207" t="s">
        <v>268</v>
      </c>
      <c r="E207">
        <v>381</v>
      </c>
      <c r="F207" s="1">
        <v>45276</v>
      </c>
    </row>
    <row r="208" spans="1:6" x14ac:dyDescent="0.25">
      <c r="A208" t="s">
        <v>766</v>
      </c>
      <c r="B208" t="s">
        <v>540</v>
      </c>
      <c r="C208" t="s">
        <v>476</v>
      </c>
      <c r="D208" t="s">
        <v>279</v>
      </c>
      <c r="E208">
        <v>457</v>
      </c>
      <c r="F208" s="1">
        <v>44243</v>
      </c>
    </row>
    <row r="209" spans="1:6" x14ac:dyDescent="0.25">
      <c r="A209" t="s">
        <v>767</v>
      </c>
      <c r="B209" t="s">
        <v>549</v>
      </c>
      <c r="C209" t="s">
        <v>423</v>
      </c>
      <c r="D209" t="s">
        <v>227</v>
      </c>
      <c r="E209">
        <v>41</v>
      </c>
      <c r="F209" s="1">
        <v>44627</v>
      </c>
    </row>
    <row r="210" spans="1:6" x14ac:dyDescent="0.25">
      <c r="A210" t="s">
        <v>768</v>
      </c>
      <c r="B210" t="s">
        <v>561</v>
      </c>
      <c r="C210" t="s">
        <v>431</v>
      </c>
      <c r="D210" t="s">
        <v>265</v>
      </c>
      <c r="E210">
        <v>457</v>
      </c>
      <c r="F210" s="1">
        <v>45176</v>
      </c>
    </row>
    <row r="211" spans="1:6" x14ac:dyDescent="0.25">
      <c r="A211" t="s">
        <v>769</v>
      </c>
      <c r="B211" t="s">
        <v>543</v>
      </c>
      <c r="C211" t="s">
        <v>536</v>
      </c>
      <c r="D211" t="s">
        <v>265</v>
      </c>
      <c r="E211">
        <v>265</v>
      </c>
      <c r="F211" s="1">
        <v>44389</v>
      </c>
    </row>
    <row r="212" spans="1:6" x14ac:dyDescent="0.25">
      <c r="A212" t="s">
        <v>770</v>
      </c>
      <c r="B212" t="s">
        <v>236</v>
      </c>
      <c r="C212" t="s">
        <v>416</v>
      </c>
      <c r="D212" t="s">
        <v>274</v>
      </c>
      <c r="E212">
        <v>345</v>
      </c>
      <c r="F212" s="1">
        <v>44863</v>
      </c>
    </row>
    <row r="213" spans="1:6" x14ac:dyDescent="0.25">
      <c r="A213" t="s">
        <v>771</v>
      </c>
      <c r="B213" t="s">
        <v>548</v>
      </c>
      <c r="C213" t="s">
        <v>431</v>
      </c>
      <c r="D213" t="s">
        <v>273</v>
      </c>
      <c r="E213">
        <v>27</v>
      </c>
      <c r="F213" s="1">
        <v>44765</v>
      </c>
    </row>
    <row r="214" spans="1:6" x14ac:dyDescent="0.25">
      <c r="A214" t="s">
        <v>772</v>
      </c>
      <c r="B214" t="s">
        <v>550</v>
      </c>
      <c r="C214" t="s">
        <v>476</v>
      </c>
      <c r="D214" t="s">
        <v>268</v>
      </c>
      <c r="E214">
        <v>43</v>
      </c>
      <c r="F214" s="1">
        <v>44725</v>
      </c>
    </row>
    <row r="215" spans="1:6" x14ac:dyDescent="0.25">
      <c r="A215" t="s">
        <v>773</v>
      </c>
      <c r="B215" t="s">
        <v>540</v>
      </c>
      <c r="C215" t="s">
        <v>436</v>
      </c>
      <c r="D215" t="s">
        <v>268</v>
      </c>
      <c r="E215">
        <v>136</v>
      </c>
      <c r="F215" s="1">
        <v>44763</v>
      </c>
    </row>
    <row r="216" spans="1:6" x14ac:dyDescent="0.25">
      <c r="A216" t="s">
        <v>774</v>
      </c>
      <c r="B216" t="s">
        <v>552</v>
      </c>
      <c r="C216" t="s">
        <v>404</v>
      </c>
      <c r="D216" t="s">
        <v>273</v>
      </c>
      <c r="E216">
        <v>11</v>
      </c>
      <c r="F216" s="1">
        <v>44916</v>
      </c>
    </row>
    <row r="217" spans="1:6" x14ac:dyDescent="0.25">
      <c r="A217" t="s">
        <v>775</v>
      </c>
      <c r="B217" t="s">
        <v>548</v>
      </c>
      <c r="C217" t="s">
        <v>300</v>
      </c>
      <c r="D217" t="s">
        <v>227</v>
      </c>
      <c r="E217">
        <v>89</v>
      </c>
      <c r="F217" s="1">
        <v>44301</v>
      </c>
    </row>
    <row r="218" spans="1:6" x14ac:dyDescent="0.25">
      <c r="A218" t="s">
        <v>776</v>
      </c>
      <c r="B218" t="s">
        <v>558</v>
      </c>
      <c r="C218" t="s">
        <v>409</v>
      </c>
      <c r="D218" t="s">
        <v>274</v>
      </c>
      <c r="E218">
        <v>469</v>
      </c>
      <c r="F218" s="1">
        <v>43950</v>
      </c>
    </row>
    <row r="219" spans="1:6" x14ac:dyDescent="0.25">
      <c r="A219" t="s">
        <v>777</v>
      </c>
      <c r="B219" t="s">
        <v>549</v>
      </c>
      <c r="C219" t="s">
        <v>511</v>
      </c>
      <c r="D219" t="s">
        <v>285</v>
      </c>
      <c r="E219">
        <v>125</v>
      </c>
      <c r="F219" s="1">
        <v>44000</v>
      </c>
    </row>
    <row r="220" spans="1:6" x14ac:dyDescent="0.25">
      <c r="A220" t="s">
        <v>778</v>
      </c>
      <c r="B220" t="s">
        <v>556</v>
      </c>
      <c r="C220" t="s">
        <v>492</v>
      </c>
      <c r="D220" t="s">
        <v>268</v>
      </c>
      <c r="E220">
        <v>348</v>
      </c>
      <c r="F220" s="1">
        <v>44549</v>
      </c>
    </row>
    <row r="221" spans="1:6" x14ac:dyDescent="0.25">
      <c r="A221" t="s">
        <v>779</v>
      </c>
      <c r="B221" t="s">
        <v>564</v>
      </c>
      <c r="C221" t="s">
        <v>374</v>
      </c>
      <c r="D221" t="s">
        <v>227</v>
      </c>
      <c r="E221">
        <v>417</v>
      </c>
      <c r="F221" s="1">
        <v>45217</v>
      </c>
    </row>
    <row r="222" spans="1:6" x14ac:dyDescent="0.25">
      <c r="A222" t="s">
        <v>780</v>
      </c>
      <c r="B222" t="s">
        <v>548</v>
      </c>
      <c r="C222" t="s">
        <v>510</v>
      </c>
      <c r="D222" t="s">
        <v>268</v>
      </c>
      <c r="E222">
        <v>192</v>
      </c>
      <c r="F222" s="1">
        <v>44247</v>
      </c>
    </row>
    <row r="223" spans="1:6" x14ac:dyDescent="0.25">
      <c r="A223" t="s">
        <v>781</v>
      </c>
      <c r="B223" t="s">
        <v>556</v>
      </c>
      <c r="C223" t="s">
        <v>519</v>
      </c>
      <c r="D223" t="s">
        <v>273</v>
      </c>
      <c r="E223">
        <v>439</v>
      </c>
      <c r="F223" s="1">
        <v>44853</v>
      </c>
    </row>
    <row r="224" spans="1:6" x14ac:dyDescent="0.25">
      <c r="A224" t="s">
        <v>782</v>
      </c>
      <c r="B224" t="s">
        <v>552</v>
      </c>
      <c r="C224" t="s">
        <v>510</v>
      </c>
      <c r="D224" t="s">
        <v>265</v>
      </c>
      <c r="E224">
        <v>341</v>
      </c>
      <c r="F224" s="1">
        <v>44163</v>
      </c>
    </row>
    <row r="225" spans="1:6" x14ac:dyDescent="0.25">
      <c r="A225" t="s">
        <v>783</v>
      </c>
      <c r="B225" t="s">
        <v>562</v>
      </c>
      <c r="C225" t="s">
        <v>476</v>
      </c>
      <c r="D225" t="s">
        <v>285</v>
      </c>
      <c r="E225">
        <v>139</v>
      </c>
      <c r="F225" s="1">
        <v>44435</v>
      </c>
    </row>
    <row r="226" spans="1:6" x14ac:dyDescent="0.25">
      <c r="A226" t="s">
        <v>784</v>
      </c>
      <c r="B226" t="s">
        <v>247</v>
      </c>
      <c r="C226" t="s">
        <v>303</v>
      </c>
      <c r="D226" t="s">
        <v>268</v>
      </c>
      <c r="E226">
        <v>125</v>
      </c>
      <c r="F226" s="1">
        <v>44183</v>
      </c>
    </row>
    <row r="227" spans="1:6" x14ac:dyDescent="0.25">
      <c r="A227" t="s">
        <v>785</v>
      </c>
      <c r="B227" t="s">
        <v>543</v>
      </c>
      <c r="C227" t="s">
        <v>536</v>
      </c>
      <c r="D227" t="s">
        <v>285</v>
      </c>
      <c r="E227">
        <v>33</v>
      </c>
      <c r="F227" s="1">
        <v>44497</v>
      </c>
    </row>
    <row r="228" spans="1:6" x14ac:dyDescent="0.25">
      <c r="A228" t="s">
        <v>786</v>
      </c>
      <c r="B228" t="s">
        <v>546</v>
      </c>
      <c r="C228" t="s">
        <v>476</v>
      </c>
      <c r="D228" t="s">
        <v>268</v>
      </c>
      <c r="E228">
        <v>426</v>
      </c>
      <c r="F228" s="1">
        <v>43880</v>
      </c>
    </row>
    <row r="229" spans="1:6" x14ac:dyDescent="0.25">
      <c r="A229" t="s">
        <v>787</v>
      </c>
      <c r="B229" t="s">
        <v>544</v>
      </c>
      <c r="C229" t="s">
        <v>436</v>
      </c>
      <c r="D229" t="s">
        <v>282</v>
      </c>
      <c r="E229">
        <v>73</v>
      </c>
      <c r="F229" s="1">
        <v>44176</v>
      </c>
    </row>
    <row r="230" spans="1:6" x14ac:dyDescent="0.25">
      <c r="A230" t="s">
        <v>788</v>
      </c>
      <c r="B230" t="s">
        <v>561</v>
      </c>
      <c r="C230" t="s">
        <v>371</v>
      </c>
      <c r="D230" t="s">
        <v>273</v>
      </c>
      <c r="E230">
        <v>121</v>
      </c>
      <c r="F230" s="1">
        <v>44536</v>
      </c>
    </row>
    <row r="231" spans="1:6" x14ac:dyDescent="0.25">
      <c r="A231" t="s">
        <v>789</v>
      </c>
      <c r="B231" t="s">
        <v>548</v>
      </c>
      <c r="C231" t="s">
        <v>425</v>
      </c>
      <c r="D231" t="s">
        <v>274</v>
      </c>
      <c r="E231">
        <v>36</v>
      </c>
      <c r="F231" s="1">
        <v>45027</v>
      </c>
    </row>
    <row r="232" spans="1:6" x14ac:dyDescent="0.25">
      <c r="A232" t="s">
        <v>790</v>
      </c>
      <c r="B232" t="s">
        <v>541</v>
      </c>
      <c r="C232" t="s">
        <v>300</v>
      </c>
      <c r="D232" t="s">
        <v>268</v>
      </c>
      <c r="E232">
        <v>105</v>
      </c>
      <c r="F232" s="1">
        <v>43888</v>
      </c>
    </row>
    <row r="233" spans="1:6" x14ac:dyDescent="0.25">
      <c r="A233" t="s">
        <v>791</v>
      </c>
      <c r="B233" t="s">
        <v>544</v>
      </c>
      <c r="C233" t="s">
        <v>373</v>
      </c>
      <c r="D233" t="s">
        <v>265</v>
      </c>
      <c r="E233">
        <v>10</v>
      </c>
      <c r="F233" s="1">
        <v>44673</v>
      </c>
    </row>
    <row r="234" spans="1:6" x14ac:dyDescent="0.25">
      <c r="A234" t="s">
        <v>792</v>
      </c>
      <c r="B234" t="s">
        <v>549</v>
      </c>
      <c r="C234" t="s">
        <v>447</v>
      </c>
      <c r="D234" t="s">
        <v>274</v>
      </c>
      <c r="E234">
        <v>436</v>
      </c>
      <c r="F234" s="1">
        <v>45226</v>
      </c>
    </row>
    <row r="235" spans="1:6" x14ac:dyDescent="0.25">
      <c r="A235" t="s">
        <v>793</v>
      </c>
      <c r="B235" t="s">
        <v>550</v>
      </c>
      <c r="C235" t="s">
        <v>409</v>
      </c>
      <c r="D235" t="s">
        <v>265</v>
      </c>
      <c r="E235">
        <v>254</v>
      </c>
      <c r="F235" s="1">
        <v>44279</v>
      </c>
    </row>
    <row r="236" spans="1:6" x14ac:dyDescent="0.25">
      <c r="A236" t="s">
        <v>794</v>
      </c>
      <c r="B236" t="s">
        <v>554</v>
      </c>
      <c r="C236" t="s">
        <v>519</v>
      </c>
      <c r="D236" t="s">
        <v>227</v>
      </c>
      <c r="E236">
        <v>254</v>
      </c>
      <c r="F236" s="1">
        <v>43882</v>
      </c>
    </row>
    <row r="237" spans="1:6" x14ac:dyDescent="0.25">
      <c r="A237" t="s">
        <v>795</v>
      </c>
      <c r="B237" t="s">
        <v>548</v>
      </c>
      <c r="C237" t="s">
        <v>431</v>
      </c>
      <c r="D237" t="s">
        <v>279</v>
      </c>
      <c r="E237">
        <v>432</v>
      </c>
      <c r="F237" s="1">
        <v>44369</v>
      </c>
    </row>
    <row r="238" spans="1:6" x14ac:dyDescent="0.25">
      <c r="A238" t="s">
        <v>796</v>
      </c>
      <c r="B238" t="s">
        <v>549</v>
      </c>
      <c r="C238" t="s">
        <v>329</v>
      </c>
      <c r="D238" t="s">
        <v>275</v>
      </c>
      <c r="E238">
        <v>309</v>
      </c>
      <c r="F238" s="1">
        <v>44849</v>
      </c>
    </row>
    <row r="239" spans="1:6" x14ac:dyDescent="0.25">
      <c r="A239" t="s">
        <v>797</v>
      </c>
      <c r="B239" t="s">
        <v>543</v>
      </c>
      <c r="C239" t="s">
        <v>380</v>
      </c>
      <c r="D239" t="s">
        <v>279</v>
      </c>
      <c r="E239">
        <v>428</v>
      </c>
      <c r="F239" s="1">
        <v>43933</v>
      </c>
    </row>
    <row r="240" spans="1:6" x14ac:dyDescent="0.25">
      <c r="A240" t="s">
        <v>798</v>
      </c>
      <c r="B240" t="s">
        <v>556</v>
      </c>
      <c r="C240" t="s">
        <v>423</v>
      </c>
      <c r="D240" t="s">
        <v>268</v>
      </c>
      <c r="E240">
        <v>383</v>
      </c>
      <c r="F240" s="1">
        <v>44765</v>
      </c>
    </row>
    <row r="241" spans="1:6" x14ac:dyDescent="0.25">
      <c r="A241" t="s">
        <v>799</v>
      </c>
      <c r="B241" t="s">
        <v>556</v>
      </c>
      <c r="C241" t="s">
        <v>380</v>
      </c>
      <c r="D241" t="s">
        <v>275</v>
      </c>
      <c r="E241">
        <v>208</v>
      </c>
      <c r="F241" s="1">
        <v>44736</v>
      </c>
    </row>
    <row r="242" spans="1:6" x14ac:dyDescent="0.25">
      <c r="A242" t="s">
        <v>800</v>
      </c>
      <c r="B242" t="s">
        <v>245</v>
      </c>
      <c r="C242" t="s">
        <v>425</v>
      </c>
      <c r="D242" t="s">
        <v>285</v>
      </c>
      <c r="E242">
        <v>420</v>
      </c>
      <c r="F242" s="1">
        <v>44430</v>
      </c>
    </row>
    <row r="243" spans="1:6" x14ac:dyDescent="0.25">
      <c r="A243" t="s">
        <v>801</v>
      </c>
      <c r="B243" t="s">
        <v>564</v>
      </c>
      <c r="C243" t="s">
        <v>478</v>
      </c>
      <c r="D243" t="s">
        <v>279</v>
      </c>
      <c r="E243">
        <v>154</v>
      </c>
      <c r="F243" s="1">
        <v>45014</v>
      </c>
    </row>
    <row r="244" spans="1:6" x14ac:dyDescent="0.25">
      <c r="A244" t="s">
        <v>802</v>
      </c>
      <c r="B244" t="s">
        <v>544</v>
      </c>
      <c r="C244" t="s">
        <v>490</v>
      </c>
      <c r="D244" t="s">
        <v>268</v>
      </c>
      <c r="E244">
        <v>128</v>
      </c>
      <c r="F244" s="1">
        <v>43858</v>
      </c>
    </row>
    <row r="245" spans="1:6" x14ac:dyDescent="0.25">
      <c r="A245" t="s">
        <v>803</v>
      </c>
      <c r="B245" t="s">
        <v>541</v>
      </c>
      <c r="C245" t="s">
        <v>373</v>
      </c>
      <c r="D245" t="s">
        <v>227</v>
      </c>
      <c r="E245">
        <v>374</v>
      </c>
      <c r="F245" s="1">
        <v>43871</v>
      </c>
    </row>
    <row r="246" spans="1:6" x14ac:dyDescent="0.25">
      <c r="A246" t="s">
        <v>804</v>
      </c>
      <c r="B246" t="s">
        <v>548</v>
      </c>
      <c r="C246" t="s">
        <v>447</v>
      </c>
      <c r="D246" t="s">
        <v>274</v>
      </c>
      <c r="E246">
        <v>443</v>
      </c>
      <c r="F246" s="1">
        <v>45154</v>
      </c>
    </row>
    <row r="247" spans="1:6" x14ac:dyDescent="0.25">
      <c r="A247" t="s">
        <v>805</v>
      </c>
      <c r="B247" t="s">
        <v>547</v>
      </c>
      <c r="C247" t="s">
        <v>482</v>
      </c>
      <c r="D247" t="s">
        <v>275</v>
      </c>
      <c r="E247">
        <v>234</v>
      </c>
      <c r="F247" s="1">
        <v>44502</v>
      </c>
    </row>
    <row r="248" spans="1:6" x14ac:dyDescent="0.25">
      <c r="A248" t="s">
        <v>806</v>
      </c>
      <c r="B248" t="s">
        <v>543</v>
      </c>
      <c r="C248" t="s">
        <v>444</v>
      </c>
      <c r="D248" t="s">
        <v>274</v>
      </c>
      <c r="E248">
        <v>181</v>
      </c>
      <c r="F248" s="1">
        <v>44537</v>
      </c>
    </row>
    <row r="249" spans="1:6" x14ac:dyDescent="0.25">
      <c r="A249" t="s">
        <v>807</v>
      </c>
      <c r="B249" t="s">
        <v>560</v>
      </c>
      <c r="C249" t="s">
        <v>431</v>
      </c>
      <c r="D249" t="s">
        <v>265</v>
      </c>
      <c r="E249">
        <v>250</v>
      </c>
      <c r="F249" s="1">
        <v>45109</v>
      </c>
    </row>
    <row r="250" spans="1:6" x14ac:dyDescent="0.25">
      <c r="A250" t="s">
        <v>808</v>
      </c>
      <c r="B250" t="s">
        <v>247</v>
      </c>
      <c r="C250" t="s">
        <v>536</v>
      </c>
      <c r="D250" t="s">
        <v>274</v>
      </c>
      <c r="E250">
        <v>499</v>
      </c>
      <c r="F250" s="1">
        <v>44188</v>
      </c>
    </row>
    <row r="251" spans="1:6" x14ac:dyDescent="0.25">
      <c r="A251" t="s">
        <v>809</v>
      </c>
      <c r="B251" t="s">
        <v>550</v>
      </c>
      <c r="C251" t="s">
        <v>519</v>
      </c>
      <c r="D251" t="s">
        <v>275</v>
      </c>
      <c r="E251">
        <v>51</v>
      </c>
      <c r="F251" s="1">
        <v>44549</v>
      </c>
    </row>
    <row r="252" spans="1:6" x14ac:dyDescent="0.25">
      <c r="A252" t="s">
        <v>810</v>
      </c>
      <c r="B252" t="s">
        <v>560</v>
      </c>
      <c r="C252" t="s">
        <v>519</v>
      </c>
      <c r="D252" t="s">
        <v>275</v>
      </c>
      <c r="E252">
        <v>10</v>
      </c>
      <c r="F252" s="1">
        <v>44243</v>
      </c>
    </row>
    <row r="253" spans="1:6" x14ac:dyDescent="0.25">
      <c r="A253" t="s">
        <v>811</v>
      </c>
      <c r="B253" t="s">
        <v>236</v>
      </c>
      <c r="C253" t="s">
        <v>385</v>
      </c>
      <c r="D253" t="s">
        <v>274</v>
      </c>
      <c r="E253">
        <v>468</v>
      </c>
      <c r="F253" s="1">
        <v>45289</v>
      </c>
    </row>
    <row r="254" spans="1:6" x14ac:dyDescent="0.25">
      <c r="A254" t="s">
        <v>812</v>
      </c>
      <c r="B254" t="s">
        <v>564</v>
      </c>
      <c r="C254" t="s">
        <v>373</v>
      </c>
      <c r="D254" t="s">
        <v>273</v>
      </c>
      <c r="E254">
        <v>88</v>
      </c>
      <c r="F254" s="1">
        <v>44330</v>
      </c>
    </row>
    <row r="255" spans="1:6" x14ac:dyDescent="0.25">
      <c r="A255" t="s">
        <v>813</v>
      </c>
      <c r="B255" t="s">
        <v>247</v>
      </c>
      <c r="C255" t="s">
        <v>511</v>
      </c>
      <c r="D255" t="s">
        <v>275</v>
      </c>
      <c r="E255">
        <v>110</v>
      </c>
      <c r="F255" s="1">
        <v>44139</v>
      </c>
    </row>
    <row r="256" spans="1:6" x14ac:dyDescent="0.25">
      <c r="A256" t="s">
        <v>814</v>
      </c>
      <c r="B256" t="s">
        <v>247</v>
      </c>
      <c r="C256" t="s">
        <v>419</v>
      </c>
      <c r="D256" t="s">
        <v>282</v>
      </c>
      <c r="E256">
        <v>348</v>
      </c>
      <c r="F256" s="1">
        <v>44870</v>
      </c>
    </row>
    <row r="257" spans="1:6" x14ac:dyDescent="0.25">
      <c r="A257" t="s">
        <v>815</v>
      </c>
      <c r="B257" t="s">
        <v>549</v>
      </c>
      <c r="C257" t="s">
        <v>429</v>
      </c>
      <c r="D257" t="s">
        <v>265</v>
      </c>
      <c r="E257">
        <v>388</v>
      </c>
      <c r="F257" s="1">
        <v>44349</v>
      </c>
    </row>
    <row r="258" spans="1:6" x14ac:dyDescent="0.25">
      <c r="A258" t="s">
        <v>816</v>
      </c>
      <c r="B258" t="s">
        <v>550</v>
      </c>
      <c r="C258" t="s">
        <v>308</v>
      </c>
      <c r="D258" t="s">
        <v>274</v>
      </c>
      <c r="E258">
        <v>482</v>
      </c>
      <c r="F258" s="1">
        <v>44964</v>
      </c>
    </row>
    <row r="259" spans="1:6" x14ac:dyDescent="0.25">
      <c r="A259" t="s">
        <v>817</v>
      </c>
      <c r="B259" t="s">
        <v>247</v>
      </c>
      <c r="C259" t="s">
        <v>536</v>
      </c>
      <c r="D259" t="s">
        <v>268</v>
      </c>
      <c r="E259">
        <v>310</v>
      </c>
      <c r="F259" s="1">
        <v>44700</v>
      </c>
    </row>
    <row r="260" spans="1:6" x14ac:dyDescent="0.25">
      <c r="A260" t="s">
        <v>818</v>
      </c>
      <c r="B260" t="s">
        <v>546</v>
      </c>
      <c r="C260" t="s">
        <v>371</v>
      </c>
      <c r="D260" t="s">
        <v>265</v>
      </c>
      <c r="E260">
        <v>339</v>
      </c>
      <c r="F260" s="1">
        <v>45112</v>
      </c>
    </row>
    <row r="261" spans="1:6" x14ac:dyDescent="0.25">
      <c r="A261" t="s">
        <v>819</v>
      </c>
      <c r="B261" t="s">
        <v>245</v>
      </c>
      <c r="C261" t="s">
        <v>369</v>
      </c>
      <c r="D261" t="s">
        <v>279</v>
      </c>
      <c r="E261">
        <v>129</v>
      </c>
      <c r="F261" s="1">
        <v>43868</v>
      </c>
    </row>
    <row r="262" spans="1:6" x14ac:dyDescent="0.25">
      <c r="A262" t="s">
        <v>820</v>
      </c>
      <c r="B262" t="s">
        <v>546</v>
      </c>
      <c r="C262" t="s">
        <v>369</v>
      </c>
      <c r="D262" t="s">
        <v>265</v>
      </c>
      <c r="E262">
        <v>288</v>
      </c>
      <c r="F262" s="1">
        <v>44549</v>
      </c>
    </row>
    <row r="263" spans="1:6" x14ac:dyDescent="0.25">
      <c r="A263" t="s">
        <v>821</v>
      </c>
      <c r="B263" t="s">
        <v>541</v>
      </c>
      <c r="C263" t="s">
        <v>517</v>
      </c>
      <c r="D263" t="s">
        <v>275</v>
      </c>
      <c r="E263">
        <v>465</v>
      </c>
      <c r="F263" s="1">
        <v>44905</v>
      </c>
    </row>
    <row r="264" spans="1:6" x14ac:dyDescent="0.25">
      <c r="A264" t="s">
        <v>822</v>
      </c>
      <c r="B264" t="s">
        <v>247</v>
      </c>
      <c r="C264" t="s">
        <v>370</v>
      </c>
      <c r="D264" t="s">
        <v>268</v>
      </c>
      <c r="E264">
        <v>354</v>
      </c>
      <c r="F264" s="1">
        <v>45263</v>
      </c>
    </row>
    <row r="265" spans="1:6" x14ac:dyDescent="0.25">
      <c r="A265" t="s">
        <v>823</v>
      </c>
      <c r="B265" t="s">
        <v>556</v>
      </c>
      <c r="C265" t="s">
        <v>490</v>
      </c>
      <c r="D265" t="s">
        <v>285</v>
      </c>
      <c r="E265">
        <v>103</v>
      </c>
      <c r="F265" s="1">
        <v>43952</v>
      </c>
    </row>
    <row r="266" spans="1:6" x14ac:dyDescent="0.25">
      <c r="A266" t="s">
        <v>824</v>
      </c>
      <c r="B266" t="s">
        <v>248</v>
      </c>
      <c r="C266" t="s">
        <v>409</v>
      </c>
      <c r="D266" t="s">
        <v>273</v>
      </c>
      <c r="E266">
        <v>352</v>
      </c>
      <c r="F266" s="1">
        <v>44464</v>
      </c>
    </row>
    <row r="267" spans="1:6" x14ac:dyDescent="0.25">
      <c r="A267" t="s">
        <v>825</v>
      </c>
      <c r="B267" t="s">
        <v>236</v>
      </c>
      <c r="C267" t="s">
        <v>482</v>
      </c>
      <c r="D267" t="s">
        <v>273</v>
      </c>
      <c r="E267">
        <v>309</v>
      </c>
      <c r="F267" s="1">
        <v>45100</v>
      </c>
    </row>
    <row r="268" spans="1:6" x14ac:dyDescent="0.25">
      <c r="A268" t="s">
        <v>826</v>
      </c>
      <c r="B268" t="s">
        <v>548</v>
      </c>
      <c r="C268" t="s">
        <v>536</v>
      </c>
      <c r="D268" t="s">
        <v>282</v>
      </c>
      <c r="E268">
        <v>45</v>
      </c>
      <c r="F268" s="1">
        <v>44356</v>
      </c>
    </row>
    <row r="269" spans="1:6" x14ac:dyDescent="0.25">
      <c r="A269" t="s">
        <v>827</v>
      </c>
      <c r="B269" t="s">
        <v>552</v>
      </c>
      <c r="C269" t="s">
        <v>300</v>
      </c>
      <c r="D269" t="s">
        <v>268</v>
      </c>
      <c r="E269">
        <v>452</v>
      </c>
      <c r="F269" s="1">
        <v>44794</v>
      </c>
    </row>
    <row r="270" spans="1:6" x14ac:dyDescent="0.25">
      <c r="A270" t="s">
        <v>828</v>
      </c>
      <c r="B270" t="s">
        <v>543</v>
      </c>
      <c r="C270" t="s">
        <v>423</v>
      </c>
      <c r="D270" t="s">
        <v>268</v>
      </c>
      <c r="E270">
        <v>98</v>
      </c>
      <c r="F270" s="1">
        <v>44342</v>
      </c>
    </row>
    <row r="271" spans="1:6" x14ac:dyDescent="0.25">
      <c r="A271" t="s">
        <v>829</v>
      </c>
      <c r="B271" t="s">
        <v>554</v>
      </c>
      <c r="C271" t="s">
        <v>370</v>
      </c>
      <c r="D271" t="s">
        <v>273</v>
      </c>
      <c r="E271">
        <v>263</v>
      </c>
      <c r="F271" s="1">
        <v>44076</v>
      </c>
    </row>
    <row r="272" spans="1:6" x14ac:dyDescent="0.25">
      <c r="A272" t="s">
        <v>830</v>
      </c>
      <c r="B272" t="s">
        <v>562</v>
      </c>
      <c r="C272" t="s">
        <v>319</v>
      </c>
      <c r="D272" t="s">
        <v>265</v>
      </c>
      <c r="E272">
        <v>108</v>
      </c>
      <c r="F272" s="1">
        <v>43915</v>
      </c>
    </row>
    <row r="273" spans="1:6" x14ac:dyDescent="0.25">
      <c r="A273" t="s">
        <v>831</v>
      </c>
      <c r="B273" t="s">
        <v>546</v>
      </c>
      <c r="C273" t="s">
        <v>431</v>
      </c>
      <c r="D273" t="s">
        <v>274</v>
      </c>
      <c r="E273">
        <v>66</v>
      </c>
      <c r="F273" s="1">
        <v>44025</v>
      </c>
    </row>
    <row r="274" spans="1:6" x14ac:dyDescent="0.25">
      <c r="A274" t="s">
        <v>832</v>
      </c>
      <c r="B274" t="s">
        <v>556</v>
      </c>
      <c r="C274" t="s">
        <v>492</v>
      </c>
      <c r="D274" t="s">
        <v>227</v>
      </c>
      <c r="E274">
        <v>360</v>
      </c>
      <c r="F274" s="1">
        <v>44962</v>
      </c>
    </row>
    <row r="275" spans="1:6" x14ac:dyDescent="0.25">
      <c r="A275" t="s">
        <v>833</v>
      </c>
      <c r="B275" t="s">
        <v>543</v>
      </c>
      <c r="C275" t="s">
        <v>416</v>
      </c>
      <c r="D275" t="s">
        <v>227</v>
      </c>
      <c r="E275">
        <v>289</v>
      </c>
      <c r="F275" s="1">
        <v>43942</v>
      </c>
    </row>
    <row r="276" spans="1:6" x14ac:dyDescent="0.25">
      <c r="A276" t="s">
        <v>834</v>
      </c>
      <c r="B276" t="s">
        <v>556</v>
      </c>
      <c r="C276" t="s">
        <v>404</v>
      </c>
      <c r="D276" t="s">
        <v>268</v>
      </c>
      <c r="E276">
        <v>314</v>
      </c>
      <c r="F276" s="1">
        <v>43921</v>
      </c>
    </row>
    <row r="277" spans="1:6" x14ac:dyDescent="0.25">
      <c r="A277" t="s">
        <v>835</v>
      </c>
      <c r="B277" t="s">
        <v>564</v>
      </c>
      <c r="C277" t="s">
        <v>511</v>
      </c>
      <c r="D277" t="s">
        <v>279</v>
      </c>
      <c r="E277">
        <v>405</v>
      </c>
      <c r="F277" s="1">
        <v>44394</v>
      </c>
    </row>
    <row r="278" spans="1:6" x14ac:dyDescent="0.25">
      <c r="A278" t="s">
        <v>836</v>
      </c>
      <c r="B278" t="s">
        <v>561</v>
      </c>
      <c r="C278" t="s">
        <v>470</v>
      </c>
      <c r="D278" t="s">
        <v>282</v>
      </c>
      <c r="E278">
        <v>459</v>
      </c>
      <c r="F278" s="1">
        <v>44387</v>
      </c>
    </row>
    <row r="279" spans="1:6" x14ac:dyDescent="0.25">
      <c r="A279" t="s">
        <v>837</v>
      </c>
      <c r="B279" t="s">
        <v>248</v>
      </c>
      <c r="C279" t="s">
        <v>517</v>
      </c>
      <c r="D279" t="s">
        <v>279</v>
      </c>
      <c r="E279">
        <v>479</v>
      </c>
      <c r="F279" s="1">
        <v>45006</v>
      </c>
    </row>
    <row r="280" spans="1:6" x14ac:dyDescent="0.25">
      <c r="A280" t="s">
        <v>838</v>
      </c>
      <c r="B280" t="s">
        <v>561</v>
      </c>
      <c r="C280" t="s">
        <v>385</v>
      </c>
      <c r="D280" t="s">
        <v>285</v>
      </c>
      <c r="E280">
        <v>197</v>
      </c>
      <c r="F280" s="1">
        <v>44186</v>
      </c>
    </row>
    <row r="281" spans="1:6" x14ac:dyDescent="0.25">
      <c r="A281" t="s">
        <v>839</v>
      </c>
      <c r="B281" t="s">
        <v>546</v>
      </c>
      <c r="C281" t="s">
        <v>380</v>
      </c>
      <c r="D281" t="s">
        <v>285</v>
      </c>
      <c r="E281">
        <v>302</v>
      </c>
      <c r="F281" s="1">
        <v>44389</v>
      </c>
    </row>
    <row r="282" spans="1:6" x14ac:dyDescent="0.25">
      <c r="A282" t="s">
        <v>840</v>
      </c>
      <c r="B282" t="s">
        <v>248</v>
      </c>
      <c r="C282" t="s">
        <v>478</v>
      </c>
      <c r="D282" t="s">
        <v>282</v>
      </c>
      <c r="E282">
        <v>226</v>
      </c>
      <c r="F282" s="1">
        <v>44342</v>
      </c>
    </row>
    <row r="283" spans="1:6" x14ac:dyDescent="0.25">
      <c r="A283" t="s">
        <v>841</v>
      </c>
      <c r="B283" t="s">
        <v>564</v>
      </c>
      <c r="C283" t="s">
        <v>470</v>
      </c>
      <c r="D283" t="s">
        <v>282</v>
      </c>
      <c r="E283">
        <v>32</v>
      </c>
      <c r="F283" s="1">
        <v>45231</v>
      </c>
    </row>
    <row r="284" spans="1:6" x14ac:dyDescent="0.25">
      <c r="A284" t="s">
        <v>842</v>
      </c>
      <c r="B284" t="s">
        <v>555</v>
      </c>
      <c r="C284" t="s">
        <v>370</v>
      </c>
      <c r="D284" t="s">
        <v>227</v>
      </c>
      <c r="E284">
        <v>407</v>
      </c>
      <c r="F284" s="1">
        <v>44066</v>
      </c>
    </row>
    <row r="285" spans="1:6" x14ac:dyDescent="0.25">
      <c r="A285" t="s">
        <v>843</v>
      </c>
      <c r="B285" t="s">
        <v>543</v>
      </c>
      <c r="C285" t="s">
        <v>429</v>
      </c>
      <c r="D285" t="s">
        <v>274</v>
      </c>
      <c r="E285">
        <v>142</v>
      </c>
      <c r="F285" s="1">
        <v>44715</v>
      </c>
    </row>
    <row r="286" spans="1:6" x14ac:dyDescent="0.25">
      <c r="A286" t="s">
        <v>844</v>
      </c>
      <c r="B286" t="s">
        <v>556</v>
      </c>
      <c r="C286" t="s">
        <v>519</v>
      </c>
      <c r="D286" t="s">
        <v>274</v>
      </c>
      <c r="E286">
        <v>360</v>
      </c>
      <c r="F286" s="1">
        <v>44794</v>
      </c>
    </row>
    <row r="287" spans="1:6" x14ac:dyDescent="0.25">
      <c r="A287" t="s">
        <v>845</v>
      </c>
      <c r="B287" t="s">
        <v>248</v>
      </c>
      <c r="C287" t="s">
        <v>355</v>
      </c>
      <c r="D287" t="s">
        <v>268</v>
      </c>
      <c r="E287">
        <v>409</v>
      </c>
      <c r="F287" s="1">
        <v>44855</v>
      </c>
    </row>
    <row r="288" spans="1:6" x14ac:dyDescent="0.25">
      <c r="A288" t="s">
        <v>846</v>
      </c>
      <c r="B288" t="s">
        <v>236</v>
      </c>
      <c r="C288" t="s">
        <v>536</v>
      </c>
      <c r="D288" t="s">
        <v>273</v>
      </c>
      <c r="E288">
        <v>283</v>
      </c>
      <c r="F288" s="1">
        <v>44345</v>
      </c>
    </row>
    <row r="289" spans="1:6" x14ac:dyDescent="0.25">
      <c r="A289" t="s">
        <v>847</v>
      </c>
      <c r="B289" t="s">
        <v>556</v>
      </c>
      <c r="C289" t="s">
        <v>300</v>
      </c>
      <c r="D289" t="s">
        <v>227</v>
      </c>
      <c r="E289">
        <v>68</v>
      </c>
      <c r="F289" s="1">
        <v>45205</v>
      </c>
    </row>
    <row r="290" spans="1:6" x14ac:dyDescent="0.25">
      <c r="A290" t="s">
        <v>848</v>
      </c>
      <c r="B290" t="s">
        <v>564</v>
      </c>
      <c r="C290" t="s">
        <v>323</v>
      </c>
      <c r="D290" t="s">
        <v>275</v>
      </c>
      <c r="E290">
        <v>426</v>
      </c>
      <c r="F290" s="1">
        <v>44504</v>
      </c>
    </row>
    <row r="291" spans="1:6" x14ac:dyDescent="0.25">
      <c r="A291" t="s">
        <v>849</v>
      </c>
      <c r="B291" t="s">
        <v>561</v>
      </c>
      <c r="C291" t="s">
        <v>355</v>
      </c>
      <c r="D291" t="s">
        <v>227</v>
      </c>
      <c r="E291">
        <v>269</v>
      </c>
      <c r="F291" s="1">
        <v>44976</v>
      </c>
    </row>
    <row r="292" spans="1:6" x14ac:dyDescent="0.25">
      <c r="A292" t="s">
        <v>850</v>
      </c>
      <c r="B292" t="s">
        <v>561</v>
      </c>
      <c r="C292" t="s">
        <v>471</v>
      </c>
      <c r="D292" t="s">
        <v>273</v>
      </c>
      <c r="E292">
        <v>102</v>
      </c>
      <c r="F292" s="1">
        <v>44899</v>
      </c>
    </row>
    <row r="293" spans="1:6" x14ac:dyDescent="0.25">
      <c r="A293" t="s">
        <v>851</v>
      </c>
      <c r="B293" t="s">
        <v>547</v>
      </c>
      <c r="C293" t="s">
        <v>478</v>
      </c>
      <c r="D293" t="s">
        <v>227</v>
      </c>
      <c r="E293">
        <v>271</v>
      </c>
      <c r="F293" s="1">
        <v>45015</v>
      </c>
    </row>
    <row r="294" spans="1:6" x14ac:dyDescent="0.25">
      <c r="A294" t="s">
        <v>852</v>
      </c>
      <c r="B294" t="s">
        <v>540</v>
      </c>
      <c r="C294" t="s">
        <v>444</v>
      </c>
      <c r="D294" t="s">
        <v>227</v>
      </c>
      <c r="E294">
        <v>349</v>
      </c>
      <c r="F294" s="1">
        <v>44065</v>
      </c>
    </row>
    <row r="295" spans="1:6" x14ac:dyDescent="0.25">
      <c r="A295" t="s">
        <v>853</v>
      </c>
      <c r="B295" t="s">
        <v>245</v>
      </c>
      <c r="C295" t="s">
        <v>374</v>
      </c>
      <c r="D295" t="s">
        <v>279</v>
      </c>
      <c r="E295">
        <v>259</v>
      </c>
      <c r="F295" s="1">
        <v>45092</v>
      </c>
    </row>
    <row r="296" spans="1:6" x14ac:dyDescent="0.25">
      <c r="A296" t="s">
        <v>854</v>
      </c>
      <c r="B296" t="s">
        <v>540</v>
      </c>
      <c r="C296" t="s">
        <v>409</v>
      </c>
      <c r="D296" t="s">
        <v>268</v>
      </c>
      <c r="E296">
        <v>324</v>
      </c>
      <c r="F296" s="1">
        <v>44322</v>
      </c>
    </row>
    <row r="297" spans="1:6" x14ac:dyDescent="0.25">
      <c r="A297" t="s">
        <v>855</v>
      </c>
      <c r="B297" t="s">
        <v>562</v>
      </c>
      <c r="C297" t="s">
        <v>482</v>
      </c>
      <c r="D297" t="s">
        <v>274</v>
      </c>
      <c r="E297">
        <v>14</v>
      </c>
      <c r="F297" s="1">
        <v>44603</v>
      </c>
    </row>
    <row r="298" spans="1:6" x14ac:dyDescent="0.25">
      <c r="A298" t="s">
        <v>856</v>
      </c>
      <c r="B298" t="s">
        <v>558</v>
      </c>
      <c r="C298" t="s">
        <v>444</v>
      </c>
      <c r="D298" t="s">
        <v>265</v>
      </c>
      <c r="E298">
        <v>319</v>
      </c>
      <c r="F298" s="1">
        <v>43909</v>
      </c>
    </row>
    <row r="299" spans="1:6" x14ac:dyDescent="0.25">
      <c r="A299" t="s">
        <v>857</v>
      </c>
      <c r="B299" t="s">
        <v>248</v>
      </c>
      <c r="C299" t="s">
        <v>323</v>
      </c>
      <c r="D299" t="s">
        <v>268</v>
      </c>
      <c r="E299">
        <v>56</v>
      </c>
      <c r="F299" s="1">
        <v>43906</v>
      </c>
    </row>
    <row r="300" spans="1:6" x14ac:dyDescent="0.25">
      <c r="A300" t="s">
        <v>858</v>
      </c>
      <c r="B300" t="s">
        <v>560</v>
      </c>
      <c r="C300" t="s">
        <v>295</v>
      </c>
      <c r="D300" t="s">
        <v>274</v>
      </c>
      <c r="E300">
        <v>378</v>
      </c>
      <c r="F300" s="1">
        <v>45159</v>
      </c>
    </row>
    <row r="301" spans="1:6" x14ac:dyDescent="0.25">
      <c r="A301" t="s">
        <v>859</v>
      </c>
      <c r="B301" t="s">
        <v>556</v>
      </c>
      <c r="C301" t="s">
        <v>357</v>
      </c>
      <c r="D301" t="s">
        <v>274</v>
      </c>
      <c r="E301">
        <v>64</v>
      </c>
      <c r="F301" s="1">
        <v>45131</v>
      </c>
    </row>
    <row r="302" spans="1:6" x14ac:dyDescent="0.25">
      <c r="A302" t="s">
        <v>860</v>
      </c>
      <c r="B302" t="s">
        <v>540</v>
      </c>
      <c r="C302" t="s">
        <v>478</v>
      </c>
      <c r="D302" t="s">
        <v>274</v>
      </c>
      <c r="E302">
        <v>397</v>
      </c>
      <c r="F302" s="1">
        <v>44242</v>
      </c>
    </row>
    <row r="303" spans="1:6" x14ac:dyDescent="0.25">
      <c r="A303" t="s">
        <v>861</v>
      </c>
      <c r="B303" t="s">
        <v>561</v>
      </c>
      <c r="C303" t="s">
        <v>379</v>
      </c>
      <c r="D303" t="s">
        <v>265</v>
      </c>
      <c r="E303">
        <v>175</v>
      </c>
      <c r="F303" s="1">
        <v>44376</v>
      </c>
    </row>
    <row r="304" spans="1:6" x14ac:dyDescent="0.25">
      <c r="A304" t="s">
        <v>862</v>
      </c>
      <c r="B304" t="s">
        <v>546</v>
      </c>
      <c r="C304" t="s">
        <v>329</v>
      </c>
      <c r="D304" t="s">
        <v>282</v>
      </c>
      <c r="E304">
        <v>378</v>
      </c>
      <c r="F304" s="1">
        <v>44904</v>
      </c>
    </row>
    <row r="305" spans="1:6" x14ac:dyDescent="0.25">
      <c r="A305" t="s">
        <v>863</v>
      </c>
      <c r="B305" t="s">
        <v>544</v>
      </c>
      <c r="C305" t="s">
        <v>517</v>
      </c>
      <c r="D305" t="s">
        <v>275</v>
      </c>
      <c r="E305">
        <v>485</v>
      </c>
      <c r="F305" s="1">
        <v>44396</v>
      </c>
    </row>
    <row r="306" spans="1:6" x14ac:dyDescent="0.25">
      <c r="A306" t="s">
        <v>864</v>
      </c>
      <c r="B306" t="s">
        <v>562</v>
      </c>
      <c r="C306" t="s">
        <v>355</v>
      </c>
      <c r="D306" t="s">
        <v>268</v>
      </c>
      <c r="E306">
        <v>187</v>
      </c>
      <c r="F306" s="1">
        <v>44320</v>
      </c>
    </row>
    <row r="307" spans="1:6" x14ac:dyDescent="0.25">
      <c r="A307" t="s">
        <v>865</v>
      </c>
      <c r="B307" t="s">
        <v>556</v>
      </c>
      <c r="C307" t="s">
        <v>478</v>
      </c>
      <c r="D307" t="s">
        <v>279</v>
      </c>
      <c r="E307">
        <v>194</v>
      </c>
      <c r="F307" s="1">
        <v>44649</v>
      </c>
    </row>
    <row r="308" spans="1:6" x14ac:dyDescent="0.25">
      <c r="A308" t="s">
        <v>866</v>
      </c>
      <c r="B308" t="s">
        <v>564</v>
      </c>
      <c r="C308" t="s">
        <v>305</v>
      </c>
      <c r="D308" t="s">
        <v>227</v>
      </c>
      <c r="E308">
        <v>406</v>
      </c>
      <c r="F308" s="1">
        <v>45206</v>
      </c>
    </row>
    <row r="309" spans="1:6" x14ac:dyDescent="0.25">
      <c r="A309" t="s">
        <v>867</v>
      </c>
      <c r="B309" t="s">
        <v>558</v>
      </c>
      <c r="C309" t="s">
        <v>374</v>
      </c>
      <c r="D309" t="s">
        <v>285</v>
      </c>
      <c r="E309">
        <v>287</v>
      </c>
      <c r="F309" s="1">
        <v>44482</v>
      </c>
    </row>
    <row r="310" spans="1:6" x14ac:dyDescent="0.25">
      <c r="A310" t="s">
        <v>868</v>
      </c>
      <c r="B310" t="s">
        <v>541</v>
      </c>
      <c r="C310" t="s">
        <v>471</v>
      </c>
      <c r="D310" t="s">
        <v>265</v>
      </c>
      <c r="E310">
        <v>348</v>
      </c>
      <c r="F310" s="1">
        <v>44513</v>
      </c>
    </row>
    <row r="311" spans="1:6" x14ac:dyDescent="0.25">
      <c r="A311" t="s">
        <v>869</v>
      </c>
      <c r="B311" t="s">
        <v>552</v>
      </c>
      <c r="C311" t="s">
        <v>476</v>
      </c>
      <c r="D311" t="s">
        <v>265</v>
      </c>
      <c r="E311">
        <v>152</v>
      </c>
      <c r="F311" s="1">
        <v>43871</v>
      </c>
    </row>
    <row r="312" spans="1:6" x14ac:dyDescent="0.25">
      <c r="A312" t="s">
        <v>870</v>
      </c>
      <c r="B312" t="s">
        <v>548</v>
      </c>
      <c r="C312" t="s">
        <v>490</v>
      </c>
      <c r="D312" t="s">
        <v>268</v>
      </c>
      <c r="E312">
        <v>444</v>
      </c>
      <c r="F312" s="1">
        <v>45011</v>
      </c>
    </row>
    <row r="313" spans="1:6" x14ac:dyDescent="0.25">
      <c r="A313" t="s">
        <v>871</v>
      </c>
      <c r="B313" t="s">
        <v>245</v>
      </c>
      <c r="C313" t="s">
        <v>416</v>
      </c>
      <c r="D313" t="s">
        <v>273</v>
      </c>
      <c r="E313">
        <v>360</v>
      </c>
      <c r="F313" s="1">
        <v>44916</v>
      </c>
    </row>
    <row r="314" spans="1:6" x14ac:dyDescent="0.25">
      <c r="A314" t="s">
        <v>872</v>
      </c>
      <c r="B314" t="s">
        <v>558</v>
      </c>
      <c r="C314" t="s">
        <v>329</v>
      </c>
      <c r="D314" t="s">
        <v>275</v>
      </c>
      <c r="E314">
        <v>199</v>
      </c>
      <c r="F314" s="1">
        <v>45176</v>
      </c>
    </row>
    <row r="315" spans="1:6" x14ac:dyDescent="0.25">
      <c r="A315" t="s">
        <v>873</v>
      </c>
      <c r="B315" t="s">
        <v>248</v>
      </c>
      <c r="C315" t="s">
        <v>429</v>
      </c>
      <c r="D315" t="s">
        <v>282</v>
      </c>
      <c r="E315">
        <v>302</v>
      </c>
      <c r="F315" s="1">
        <v>44488</v>
      </c>
    </row>
    <row r="316" spans="1:6" x14ac:dyDescent="0.25">
      <c r="A316" t="s">
        <v>874</v>
      </c>
      <c r="B316" t="s">
        <v>544</v>
      </c>
      <c r="C316" t="s">
        <v>305</v>
      </c>
      <c r="D316" t="s">
        <v>265</v>
      </c>
      <c r="E316">
        <v>209</v>
      </c>
      <c r="F316" s="1">
        <v>43964</v>
      </c>
    </row>
    <row r="317" spans="1:6" x14ac:dyDescent="0.25">
      <c r="A317" t="s">
        <v>875</v>
      </c>
      <c r="B317" t="s">
        <v>550</v>
      </c>
      <c r="C317" t="s">
        <v>404</v>
      </c>
      <c r="D317" t="s">
        <v>274</v>
      </c>
      <c r="E317">
        <v>402</v>
      </c>
      <c r="F317" s="1">
        <v>44455</v>
      </c>
    </row>
    <row r="318" spans="1:6" x14ac:dyDescent="0.25">
      <c r="A318" t="s">
        <v>876</v>
      </c>
      <c r="B318" t="s">
        <v>554</v>
      </c>
      <c r="C318" t="s">
        <v>470</v>
      </c>
      <c r="D318" t="s">
        <v>275</v>
      </c>
      <c r="E318">
        <v>331</v>
      </c>
      <c r="F318" s="1">
        <v>44764</v>
      </c>
    </row>
    <row r="319" spans="1:6" x14ac:dyDescent="0.25">
      <c r="A319" t="s">
        <v>877</v>
      </c>
      <c r="B319" t="s">
        <v>554</v>
      </c>
      <c r="C319" t="s">
        <v>511</v>
      </c>
      <c r="D319" t="s">
        <v>279</v>
      </c>
      <c r="E319">
        <v>418</v>
      </c>
      <c r="F319" s="1">
        <v>44771</v>
      </c>
    </row>
    <row r="320" spans="1:6" x14ac:dyDescent="0.25">
      <c r="A320" t="s">
        <v>878</v>
      </c>
      <c r="B320" t="s">
        <v>552</v>
      </c>
      <c r="C320" t="s">
        <v>409</v>
      </c>
      <c r="D320" t="s">
        <v>279</v>
      </c>
      <c r="E320">
        <v>67</v>
      </c>
      <c r="F320" s="1">
        <v>45094</v>
      </c>
    </row>
    <row r="321" spans="1:6" x14ac:dyDescent="0.25">
      <c r="A321" t="s">
        <v>879</v>
      </c>
      <c r="B321" t="s">
        <v>541</v>
      </c>
      <c r="C321" t="s">
        <v>429</v>
      </c>
      <c r="D321" t="s">
        <v>285</v>
      </c>
      <c r="E321">
        <v>268</v>
      </c>
      <c r="F321" s="1">
        <v>44051</v>
      </c>
    </row>
    <row r="322" spans="1:6" x14ac:dyDescent="0.25">
      <c r="A322" t="s">
        <v>880</v>
      </c>
      <c r="B322" t="s">
        <v>541</v>
      </c>
      <c r="C322" t="s">
        <v>491</v>
      </c>
      <c r="D322" t="s">
        <v>268</v>
      </c>
      <c r="E322">
        <v>91</v>
      </c>
      <c r="F322" s="1">
        <v>44176</v>
      </c>
    </row>
    <row r="323" spans="1:6" x14ac:dyDescent="0.25">
      <c r="A323" t="s">
        <v>881</v>
      </c>
      <c r="B323" t="s">
        <v>541</v>
      </c>
      <c r="C323" t="s">
        <v>300</v>
      </c>
      <c r="D323" t="s">
        <v>227</v>
      </c>
      <c r="E323">
        <v>316</v>
      </c>
      <c r="F323" s="1">
        <v>44534</v>
      </c>
    </row>
    <row r="324" spans="1:6" x14ac:dyDescent="0.25">
      <c r="A324" t="s">
        <v>882</v>
      </c>
      <c r="B324" t="s">
        <v>247</v>
      </c>
      <c r="C324" t="s">
        <v>385</v>
      </c>
      <c r="D324" t="s">
        <v>285</v>
      </c>
      <c r="E324">
        <v>486</v>
      </c>
      <c r="F324" s="1">
        <v>44011</v>
      </c>
    </row>
    <row r="325" spans="1:6" x14ac:dyDescent="0.25">
      <c r="A325" t="s">
        <v>883</v>
      </c>
      <c r="B325" t="s">
        <v>554</v>
      </c>
      <c r="C325" t="s">
        <v>436</v>
      </c>
      <c r="D325" t="s">
        <v>285</v>
      </c>
      <c r="E325">
        <v>236</v>
      </c>
      <c r="F325" s="1">
        <v>43976</v>
      </c>
    </row>
    <row r="326" spans="1:6" x14ac:dyDescent="0.25">
      <c r="A326" t="s">
        <v>884</v>
      </c>
      <c r="B326" t="s">
        <v>236</v>
      </c>
      <c r="C326" t="s">
        <v>305</v>
      </c>
      <c r="D326" t="s">
        <v>227</v>
      </c>
      <c r="E326">
        <v>150</v>
      </c>
      <c r="F326" s="1">
        <v>44352</v>
      </c>
    </row>
    <row r="327" spans="1:6" x14ac:dyDescent="0.25">
      <c r="A327" t="s">
        <v>885</v>
      </c>
      <c r="B327" t="s">
        <v>562</v>
      </c>
      <c r="C327" t="s">
        <v>301</v>
      </c>
      <c r="D327" t="s">
        <v>273</v>
      </c>
      <c r="E327">
        <v>209</v>
      </c>
      <c r="F327" s="1">
        <v>44197</v>
      </c>
    </row>
    <row r="328" spans="1:6" x14ac:dyDescent="0.25">
      <c r="A328" t="s">
        <v>886</v>
      </c>
      <c r="B328" t="s">
        <v>543</v>
      </c>
      <c r="C328" t="s">
        <v>323</v>
      </c>
      <c r="D328" t="s">
        <v>273</v>
      </c>
      <c r="E328">
        <v>244</v>
      </c>
      <c r="F328" s="1">
        <v>45070</v>
      </c>
    </row>
    <row r="329" spans="1:6" x14ac:dyDescent="0.25">
      <c r="A329" t="s">
        <v>887</v>
      </c>
      <c r="B329" t="s">
        <v>546</v>
      </c>
      <c r="C329" t="s">
        <v>295</v>
      </c>
      <c r="D329" t="s">
        <v>273</v>
      </c>
      <c r="E329">
        <v>80</v>
      </c>
      <c r="F329" s="1">
        <v>44704</v>
      </c>
    </row>
    <row r="330" spans="1:6" x14ac:dyDescent="0.25">
      <c r="A330" t="s">
        <v>888</v>
      </c>
      <c r="B330" t="s">
        <v>558</v>
      </c>
      <c r="C330" t="s">
        <v>371</v>
      </c>
      <c r="D330" t="s">
        <v>275</v>
      </c>
      <c r="E330">
        <v>375</v>
      </c>
      <c r="F330" s="1">
        <v>44343</v>
      </c>
    </row>
    <row r="331" spans="1:6" x14ac:dyDescent="0.25">
      <c r="A331" t="s">
        <v>889</v>
      </c>
      <c r="B331" t="s">
        <v>552</v>
      </c>
      <c r="C331" t="s">
        <v>409</v>
      </c>
      <c r="D331" t="s">
        <v>273</v>
      </c>
      <c r="E331">
        <v>473</v>
      </c>
      <c r="F331" s="1">
        <v>44302</v>
      </c>
    </row>
    <row r="332" spans="1:6" x14ac:dyDescent="0.25">
      <c r="A332" t="s">
        <v>890</v>
      </c>
      <c r="B332" t="s">
        <v>236</v>
      </c>
      <c r="C332" t="s">
        <v>517</v>
      </c>
      <c r="D332" t="s">
        <v>285</v>
      </c>
      <c r="E332">
        <v>225</v>
      </c>
      <c r="F332" s="1">
        <v>44692</v>
      </c>
    </row>
    <row r="333" spans="1:6" x14ac:dyDescent="0.25">
      <c r="A333" t="s">
        <v>891</v>
      </c>
      <c r="B333" t="s">
        <v>544</v>
      </c>
      <c r="C333" t="s">
        <v>482</v>
      </c>
      <c r="D333" t="s">
        <v>268</v>
      </c>
      <c r="E333">
        <v>109</v>
      </c>
      <c r="F333" s="1">
        <v>44395</v>
      </c>
    </row>
    <row r="334" spans="1:6" x14ac:dyDescent="0.25">
      <c r="A334" t="s">
        <v>892</v>
      </c>
      <c r="B334" t="s">
        <v>248</v>
      </c>
      <c r="C334" t="s">
        <v>329</v>
      </c>
      <c r="D334" t="s">
        <v>279</v>
      </c>
      <c r="E334">
        <v>300</v>
      </c>
      <c r="F334" s="1">
        <v>43926</v>
      </c>
    </row>
    <row r="335" spans="1:6" x14ac:dyDescent="0.25">
      <c r="A335" t="s">
        <v>893</v>
      </c>
      <c r="B335" t="s">
        <v>558</v>
      </c>
      <c r="C335" t="s">
        <v>336</v>
      </c>
      <c r="D335" t="s">
        <v>268</v>
      </c>
      <c r="E335">
        <v>297</v>
      </c>
      <c r="F335" s="1">
        <v>45171</v>
      </c>
    </row>
    <row r="336" spans="1:6" x14ac:dyDescent="0.25">
      <c r="A336" t="s">
        <v>894</v>
      </c>
      <c r="B336" t="s">
        <v>543</v>
      </c>
      <c r="C336" t="s">
        <v>510</v>
      </c>
      <c r="D336" t="s">
        <v>274</v>
      </c>
      <c r="E336">
        <v>370</v>
      </c>
      <c r="F336" s="1">
        <v>44233</v>
      </c>
    </row>
    <row r="337" spans="1:6" x14ac:dyDescent="0.25">
      <c r="A337" t="s">
        <v>895</v>
      </c>
      <c r="B337" t="s">
        <v>247</v>
      </c>
      <c r="C337" t="s">
        <v>404</v>
      </c>
      <c r="D337" t="s">
        <v>285</v>
      </c>
      <c r="E337">
        <v>220</v>
      </c>
      <c r="F337" s="1">
        <v>44920</v>
      </c>
    </row>
    <row r="338" spans="1:6" x14ac:dyDescent="0.25">
      <c r="A338" t="s">
        <v>896</v>
      </c>
      <c r="B338" t="s">
        <v>541</v>
      </c>
      <c r="C338" t="s">
        <v>385</v>
      </c>
      <c r="D338" t="s">
        <v>282</v>
      </c>
      <c r="E338">
        <v>242</v>
      </c>
      <c r="F338" s="1">
        <v>44666</v>
      </c>
    </row>
    <row r="339" spans="1:6" x14ac:dyDescent="0.25">
      <c r="A339" t="s">
        <v>897</v>
      </c>
      <c r="B339" t="s">
        <v>548</v>
      </c>
      <c r="C339" t="s">
        <v>482</v>
      </c>
      <c r="D339" t="s">
        <v>268</v>
      </c>
      <c r="E339">
        <v>362</v>
      </c>
      <c r="F339" s="1">
        <v>45051</v>
      </c>
    </row>
    <row r="340" spans="1:6" x14ac:dyDescent="0.25">
      <c r="A340" t="s">
        <v>898</v>
      </c>
      <c r="B340" t="s">
        <v>560</v>
      </c>
      <c r="C340" t="s">
        <v>429</v>
      </c>
      <c r="D340" t="s">
        <v>285</v>
      </c>
      <c r="E340">
        <v>222</v>
      </c>
      <c r="F340" s="1">
        <v>44734</v>
      </c>
    </row>
    <row r="341" spans="1:6" x14ac:dyDescent="0.25">
      <c r="A341" t="s">
        <v>899</v>
      </c>
      <c r="B341" t="s">
        <v>549</v>
      </c>
      <c r="C341" t="s">
        <v>471</v>
      </c>
      <c r="D341" t="s">
        <v>274</v>
      </c>
      <c r="E341">
        <v>454</v>
      </c>
      <c r="F341" s="1">
        <v>44433</v>
      </c>
    </row>
    <row r="342" spans="1:6" x14ac:dyDescent="0.25">
      <c r="A342" t="s">
        <v>900</v>
      </c>
      <c r="B342" t="s">
        <v>562</v>
      </c>
      <c r="C342" t="s">
        <v>357</v>
      </c>
      <c r="D342" t="s">
        <v>275</v>
      </c>
      <c r="E342">
        <v>52</v>
      </c>
      <c r="F342" s="1">
        <v>44946</v>
      </c>
    </row>
    <row r="343" spans="1:6" x14ac:dyDescent="0.25">
      <c r="A343" t="s">
        <v>901</v>
      </c>
      <c r="B343" t="s">
        <v>558</v>
      </c>
      <c r="C343" t="s">
        <v>399</v>
      </c>
      <c r="D343" t="s">
        <v>285</v>
      </c>
      <c r="E343">
        <v>105</v>
      </c>
      <c r="F343" s="1">
        <v>44816</v>
      </c>
    </row>
    <row r="344" spans="1:6" x14ac:dyDescent="0.25">
      <c r="A344" t="s">
        <v>902</v>
      </c>
      <c r="B344" t="s">
        <v>560</v>
      </c>
      <c r="C344" t="s">
        <v>308</v>
      </c>
      <c r="D344" t="s">
        <v>265</v>
      </c>
      <c r="E344">
        <v>297</v>
      </c>
      <c r="F344" s="1">
        <v>43892</v>
      </c>
    </row>
    <row r="345" spans="1:6" x14ac:dyDescent="0.25">
      <c r="A345" t="s">
        <v>903</v>
      </c>
      <c r="B345" t="s">
        <v>245</v>
      </c>
      <c r="C345" t="s">
        <v>357</v>
      </c>
      <c r="D345" t="s">
        <v>285</v>
      </c>
      <c r="E345">
        <v>381</v>
      </c>
      <c r="F345" s="1">
        <v>44691</v>
      </c>
    </row>
    <row r="346" spans="1:6" x14ac:dyDescent="0.25">
      <c r="A346" t="s">
        <v>904</v>
      </c>
      <c r="B346" t="s">
        <v>560</v>
      </c>
      <c r="C346" t="s">
        <v>323</v>
      </c>
      <c r="D346" t="s">
        <v>268</v>
      </c>
      <c r="E346">
        <v>402</v>
      </c>
      <c r="F346" s="1">
        <v>45001</v>
      </c>
    </row>
    <row r="347" spans="1:6" x14ac:dyDescent="0.25">
      <c r="A347" t="s">
        <v>905</v>
      </c>
      <c r="B347" t="s">
        <v>549</v>
      </c>
      <c r="C347" t="s">
        <v>425</v>
      </c>
      <c r="D347" t="s">
        <v>279</v>
      </c>
      <c r="E347">
        <v>145</v>
      </c>
      <c r="F347" s="1">
        <v>44372</v>
      </c>
    </row>
    <row r="348" spans="1:6" x14ac:dyDescent="0.25">
      <c r="A348" t="s">
        <v>906</v>
      </c>
      <c r="B348" t="s">
        <v>562</v>
      </c>
      <c r="C348" t="s">
        <v>301</v>
      </c>
      <c r="D348" t="s">
        <v>274</v>
      </c>
      <c r="E348">
        <v>104</v>
      </c>
      <c r="F348" s="1">
        <v>44431</v>
      </c>
    </row>
    <row r="349" spans="1:6" x14ac:dyDescent="0.25">
      <c r="A349" t="s">
        <v>907</v>
      </c>
      <c r="B349" t="s">
        <v>549</v>
      </c>
      <c r="C349" t="s">
        <v>369</v>
      </c>
      <c r="D349" t="s">
        <v>285</v>
      </c>
      <c r="E349">
        <v>403</v>
      </c>
      <c r="F349" s="1">
        <v>44378</v>
      </c>
    </row>
    <row r="350" spans="1:6" x14ac:dyDescent="0.25">
      <c r="A350" t="s">
        <v>908</v>
      </c>
      <c r="B350" t="s">
        <v>550</v>
      </c>
      <c r="C350" t="s">
        <v>409</v>
      </c>
      <c r="D350" t="s">
        <v>265</v>
      </c>
      <c r="E350">
        <v>458</v>
      </c>
      <c r="F350" s="1">
        <v>44887</v>
      </c>
    </row>
    <row r="351" spans="1:6" x14ac:dyDescent="0.25">
      <c r="A351" t="s">
        <v>909</v>
      </c>
      <c r="B351" t="s">
        <v>236</v>
      </c>
      <c r="C351" t="s">
        <v>511</v>
      </c>
      <c r="D351" t="s">
        <v>268</v>
      </c>
      <c r="E351">
        <v>358</v>
      </c>
      <c r="F351" s="1">
        <v>44509</v>
      </c>
    </row>
    <row r="352" spans="1:6" x14ac:dyDescent="0.25">
      <c r="A352" t="s">
        <v>910</v>
      </c>
      <c r="B352" t="s">
        <v>552</v>
      </c>
      <c r="C352" t="s">
        <v>319</v>
      </c>
      <c r="D352" t="s">
        <v>273</v>
      </c>
      <c r="E352">
        <v>435</v>
      </c>
      <c r="F352" s="1">
        <v>45268</v>
      </c>
    </row>
    <row r="353" spans="1:6" x14ac:dyDescent="0.25">
      <c r="A353" t="s">
        <v>911</v>
      </c>
      <c r="B353" t="s">
        <v>549</v>
      </c>
      <c r="C353" t="s">
        <v>370</v>
      </c>
      <c r="D353" t="s">
        <v>273</v>
      </c>
      <c r="E353">
        <v>67</v>
      </c>
      <c r="F353" s="1">
        <v>45142</v>
      </c>
    </row>
    <row r="354" spans="1:6" x14ac:dyDescent="0.25">
      <c r="A354" t="s">
        <v>912</v>
      </c>
      <c r="B354" t="s">
        <v>561</v>
      </c>
      <c r="C354" t="s">
        <v>382</v>
      </c>
      <c r="D354" t="s">
        <v>285</v>
      </c>
      <c r="E354">
        <v>254</v>
      </c>
      <c r="F354" s="1">
        <v>44552</v>
      </c>
    </row>
    <row r="355" spans="1:6" x14ac:dyDescent="0.25">
      <c r="A355" t="s">
        <v>913</v>
      </c>
      <c r="B355" t="s">
        <v>555</v>
      </c>
      <c r="C355" t="s">
        <v>471</v>
      </c>
      <c r="D355" t="s">
        <v>273</v>
      </c>
      <c r="E355">
        <v>459</v>
      </c>
      <c r="F355" s="1">
        <v>44583</v>
      </c>
    </row>
    <row r="356" spans="1:6" x14ac:dyDescent="0.25">
      <c r="A356" t="s">
        <v>914</v>
      </c>
      <c r="B356" t="s">
        <v>562</v>
      </c>
      <c r="C356" t="s">
        <v>399</v>
      </c>
      <c r="D356" t="s">
        <v>279</v>
      </c>
      <c r="E356">
        <v>168</v>
      </c>
      <c r="F356" s="1">
        <v>44301</v>
      </c>
    </row>
    <row r="357" spans="1:6" x14ac:dyDescent="0.25">
      <c r="A357" t="s">
        <v>915</v>
      </c>
      <c r="B357" t="s">
        <v>552</v>
      </c>
      <c r="C357" t="s">
        <v>355</v>
      </c>
      <c r="D357" t="s">
        <v>285</v>
      </c>
      <c r="E357">
        <v>426</v>
      </c>
      <c r="F357" s="1">
        <v>44201</v>
      </c>
    </row>
    <row r="358" spans="1:6" x14ac:dyDescent="0.25">
      <c r="A358" t="s">
        <v>916</v>
      </c>
      <c r="B358" t="s">
        <v>549</v>
      </c>
      <c r="C358" t="s">
        <v>498</v>
      </c>
      <c r="D358" t="s">
        <v>274</v>
      </c>
      <c r="E358">
        <v>109</v>
      </c>
      <c r="F358" s="1">
        <v>43924</v>
      </c>
    </row>
    <row r="359" spans="1:6" x14ac:dyDescent="0.25">
      <c r="A359" t="s">
        <v>917</v>
      </c>
      <c r="B359" t="s">
        <v>547</v>
      </c>
      <c r="C359" t="s">
        <v>519</v>
      </c>
      <c r="D359" t="s">
        <v>282</v>
      </c>
      <c r="E359">
        <v>261</v>
      </c>
      <c r="F359" s="1">
        <v>44001</v>
      </c>
    </row>
    <row r="360" spans="1:6" x14ac:dyDescent="0.25">
      <c r="A360" t="s">
        <v>918</v>
      </c>
      <c r="B360" t="s">
        <v>558</v>
      </c>
      <c r="C360" t="s">
        <v>355</v>
      </c>
      <c r="D360" t="s">
        <v>279</v>
      </c>
      <c r="E360">
        <v>172</v>
      </c>
      <c r="F360" s="1">
        <v>45241</v>
      </c>
    </row>
    <row r="361" spans="1:6" x14ac:dyDescent="0.25">
      <c r="A361" t="s">
        <v>919</v>
      </c>
      <c r="B361" t="s">
        <v>549</v>
      </c>
      <c r="C361" t="s">
        <v>373</v>
      </c>
      <c r="D361" t="s">
        <v>227</v>
      </c>
      <c r="E361">
        <v>129</v>
      </c>
      <c r="F361" s="1">
        <v>44184</v>
      </c>
    </row>
    <row r="362" spans="1:6" x14ac:dyDescent="0.25">
      <c r="A362" t="s">
        <v>920</v>
      </c>
      <c r="B362" t="s">
        <v>555</v>
      </c>
      <c r="C362" t="s">
        <v>476</v>
      </c>
      <c r="D362" t="s">
        <v>279</v>
      </c>
      <c r="E362">
        <v>29</v>
      </c>
      <c r="F362" s="1">
        <v>44682</v>
      </c>
    </row>
    <row r="363" spans="1:6" x14ac:dyDescent="0.25">
      <c r="A363" t="s">
        <v>921</v>
      </c>
      <c r="B363" t="s">
        <v>562</v>
      </c>
      <c r="C363" t="s">
        <v>404</v>
      </c>
      <c r="D363" t="s">
        <v>227</v>
      </c>
      <c r="E363">
        <v>285</v>
      </c>
      <c r="F363" s="1">
        <v>44513</v>
      </c>
    </row>
    <row r="364" spans="1:6" x14ac:dyDescent="0.25">
      <c r="A364" t="s">
        <v>922</v>
      </c>
      <c r="B364" t="s">
        <v>236</v>
      </c>
      <c r="C364" t="s">
        <v>303</v>
      </c>
      <c r="D364" t="s">
        <v>275</v>
      </c>
      <c r="E364">
        <v>347</v>
      </c>
      <c r="F364" s="1">
        <v>45120</v>
      </c>
    </row>
    <row r="365" spans="1:6" x14ac:dyDescent="0.25">
      <c r="A365" t="s">
        <v>923</v>
      </c>
      <c r="B365" t="s">
        <v>548</v>
      </c>
      <c r="C365" t="s">
        <v>374</v>
      </c>
      <c r="D365" t="s">
        <v>268</v>
      </c>
      <c r="E365">
        <v>287</v>
      </c>
      <c r="F365" s="1">
        <v>44036</v>
      </c>
    </row>
    <row r="366" spans="1:6" x14ac:dyDescent="0.25">
      <c r="A366" t="s">
        <v>924</v>
      </c>
      <c r="B366" t="s">
        <v>561</v>
      </c>
      <c r="C366" t="s">
        <v>511</v>
      </c>
      <c r="D366" t="s">
        <v>227</v>
      </c>
      <c r="E366">
        <v>465</v>
      </c>
      <c r="F366" s="1">
        <v>44669</v>
      </c>
    </row>
    <row r="367" spans="1:6" x14ac:dyDescent="0.25">
      <c r="A367" t="s">
        <v>925</v>
      </c>
      <c r="B367" t="s">
        <v>552</v>
      </c>
      <c r="C367" t="s">
        <v>517</v>
      </c>
      <c r="D367" t="s">
        <v>285</v>
      </c>
      <c r="E367">
        <v>169</v>
      </c>
      <c r="F367" s="1">
        <v>44952</v>
      </c>
    </row>
    <row r="368" spans="1:6" x14ac:dyDescent="0.25">
      <c r="A368" t="s">
        <v>926</v>
      </c>
      <c r="B368" t="s">
        <v>548</v>
      </c>
      <c r="C368" t="s">
        <v>336</v>
      </c>
      <c r="D368" t="s">
        <v>275</v>
      </c>
      <c r="E368">
        <v>438</v>
      </c>
      <c r="F368" s="1">
        <v>44893</v>
      </c>
    </row>
    <row r="369" spans="1:6" x14ac:dyDescent="0.25">
      <c r="A369" t="s">
        <v>927</v>
      </c>
      <c r="B369" t="s">
        <v>550</v>
      </c>
      <c r="C369" t="s">
        <v>308</v>
      </c>
      <c r="D369" t="s">
        <v>285</v>
      </c>
      <c r="E369">
        <v>140</v>
      </c>
      <c r="F369" s="1">
        <v>44757</v>
      </c>
    </row>
    <row r="370" spans="1:6" x14ac:dyDescent="0.25">
      <c r="A370" t="s">
        <v>928</v>
      </c>
      <c r="B370" t="s">
        <v>544</v>
      </c>
      <c r="C370" t="s">
        <v>336</v>
      </c>
      <c r="D370" t="s">
        <v>273</v>
      </c>
      <c r="E370">
        <v>287</v>
      </c>
      <c r="F370" s="1">
        <v>44587</v>
      </c>
    </row>
    <row r="371" spans="1:6" x14ac:dyDescent="0.25">
      <c r="A371" t="s">
        <v>929</v>
      </c>
      <c r="B371" t="s">
        <v>543</v>
      </c>
      <c r="C371" t="s">
        <v>482</v>
      </c>
      <c r="D371" t="s">
        <v>282</v>
      </c>
      <c r="E371">
        <v>453</v>
      </c>
      <c r="F371" s="1">
        <v>44340</v>
      </c>
    </row>
    <row r="372" spans="1:6" x14ac:dyDescent="0.25">
      <c r="A372" t="s">
        <v>930</v>
      </c>
      <c r="B372" t="s">
        <v>558</v>
      </c>
      <c r="C372" t="s">
        <v>431</v>
      </c>
      <c r="D372" t="s">
        <v>273</v>
      </c>
      <c r="E372">
        <v>469</v>
      </c>
      <c r="F372" s="1">
        <v>45229</v>
      </c>
    </row>
    <row r="373" spans="1:6" x14ac:dyDescent="0.25">
      <c r="A373" t="s">
        <v>931</v>
      </c>
      <c r="B373" t="s">
        <v>245</v>
      </c>
      <c r="C373" t="s">
        <v>373</v>
      </c>
      <c r="D373" t="s">
        <v>275</v>
      </c>
      <c r="E373">
        <v>362</v>
      </c>
      <c r="F373" s="1">
        <v>45082</v>
      </c>
    </row>
    <row r="374" spans="1:6" x14ac:dyDescent="0.25">
      <c r="A374" t="s">
        <v>932</v>
      </c>
      <c r="B374" t="s">
        <v>541</v>
      </c>
      <c r="C374" t="s">
        <v>510</v>
      </c>
      <c r="D374" t="s">
        <v>268</v>
      </c>
      <c r="E374">
        <v>226</v>
      </c>
      <c r="F374" s="1">
        <v>44533</v>
      </c>
    </row>
    <row r="375" spans="1:6" x14ac:dyDescent="0.25">
      <c r="A375" t="s">
        <v>933</v>
      </c>
      <c r="B375" t="s">
        <v>549</v>
      </c>
      <c r="C375" t="s">
        <v>329</v>
      </c>
      <c r="D375" t="s">
        <v>273</v>
      </c>
      <c r="E375">
        <v>141</v>
      </c>
      <c r="F375" s="1">
        <v>45258</v>
      </c>
    </row>
    <row r="376" spans="1:6" x14ac:dyDescent="0.25">
      <c r="A376" t="s">
        <v>934</v>
      </c>
      <c r="B376" t="s">
        <v>555</v>
      </c>
      <c r="C376" t="s">
        <v>431</v>
      </c>
      <c r="D376" t="s">
        <v>265</v>
      </c>
      <c r="E376">
        <v>46</v>
      </c>
      <c r="F376" s="1">
        <v>44575</v>
      </c>
    </row>
    <row r="377" spans="1:6" x14ac:dyDescent="0.25">
      <c r="A377" t="s">
        <v>935</v>
      </c>
      <c r="B377" t="s">
        <v>560</v>
      </c>
      <c r="C377" t="s">
        <v>519</v>
      </c>
      <c r="D377" t="s">
        <v>227</v>
      </c>
      <c r="E377">
        <v>245</v>
      </c>
      <c r="F377" s="1">
        <v>44244</v>
      </c>
    </row>
    <row r="378" spans="1:6" x14ac:dyDescent="0.25">
      <c r="A378" t="s">
        <v>936</v>
      </c>
      <c r="B378" t="s">
        <v>245</v>
      </c>
      <c r="C378" t="s">
        <v>431</v>
      </c>
      <c r="D378" t="s">
        <v>274</v>
      </c>
      <c r="E378">
        <v>374</v>
      </c>
      <c r="F378" s="1">
        <v>44641</v>
      </c>
    </row>
    <row r="379" spans="1:6" x14ac:dyDescent="0.25">
      <c r="A379" t="s">
        <v>937</v>
      </c>
      <c r="B379" t="s">
        <v>236</v>
      </c>
      <c r="C379" t="s">
        <v>431</v>
      </c>
      <c r="D379" t="s">
        <v>282</v>
      </c>
      <c r="E379">
        <v>246</v>
      </c>
      <c r="F379" s="1">
        <v>44866</v>
      </c>
    </row>
    <row r="380" spans="1:6" x14ac:dyDescent="0.25">
      <c r="A380" t="s">
        <v>938</v>
      </c>
      <c r="B380" t="s">
        <v>558</v>
      </c>
      <c r="C380" t="s">
        <v>373</v>
      </c>
      <c r="D380" t="s">
        <v>227</v>
      </c>
      <c r="E380">
        <v>341</v>
      </c>
      <c r="F380" s="1">
        <v>45249</v>
      </c>
    </row>
    <row r="381" spans="1:6" x14ac:dyDescent="0.25">
      <c r="A381" t="s">
        <v>939</v>
      </c>
      <c r="B381" t="s">
        <v>561</v>
      </c>
      <c r="C381" t="s">
        <v>510</v>
      </c>
      <c r="D381" t="s">
        <v>275</v>
      </c>
      <c r="E381">
        <v>477</v>
      </c>
      <c r="F381" s="1">
        <v>44955</v>
      </c>
    </row>
    <row r="382" spans="1:6" x14ac:dyDescent="0.25">
      <c r="A382" t="s">
        <v>940</v>
      </c>
      <c r="B382" t="s">
        <v>549</v>
      </c>
      <c r="C382" t="s">
        <v>480</v>
      </c>
      <c r="D382" t="s">
        <v>273</v>
      </c>
      <c r="E382">
        <v>267</v>
      </c>
      <c r="F382" s="1">
        <v>44304</v>
      </c>
    </row>
    <row r="383" spans="1:6" x14ac:dyDescent="0.25">
      <c r="A383" t="s">
        <v>941</v>
      </c>
      <c r="B383" t="s">
        <v>564</v>
      </c>
      <c r="C383" t="s">
        <v>436</v>
      </c>
      <c r="D383" t="s">
        <v>273</v>
      </c>
      <c r="E383">
        <v>401</v>
      </c>
      <c r="F383" s="1">
        <v>44857</v>
      </c>
    </row>
    <row r="384" spans="1:6" x14ac:dyDescent="0.25">
      <c r="A384" t="s">
        <v>942</v>
      </c>
      <c r="B384" t="s">
        <v>247</v>
      </c>
      <c r="C384" t="s">
        <v>425</v>
      </c>
      <c r="D384" t="s">
        <v>282</v>
      </c>
      <c r="E384">
        <v>420</v>
      </c>
      <c r="F384" s="1">
        <v>44221</v>
      </c>
    </row>
    <row r="385" spans="1:6" x14ac:dyDescent="0.25">
      <c r="A385" t="s">
        <v>943</v>
      </c>
      <c r="B385" t="s">
        <v>564</v>
      </c>
      <c r="C385" t="s">
        <v>373</v>
      </c>
      <c r="D385" t="s">
        <v>274</v>
      </c>
      <c r="E385">
        <v>498</v>
      </c>
      <c r="F385" s="1">
        <v>44054</v>
      </c>
    </row>
    <row r="386" spans="1:6" x14ac:dyDescent="0.25">
      <c r="A386" t="s">
        <v>944</v>
      </c>
      <c r="B386" t="s">
        <v>248</v>
      </c>
      <c r="C386" t="s">
        <v>471</v>
      </c>
      <c r="D386" t="s">
        <v>275</v>
      </c>
      <c r="E386">
        <v>438</v>
      </c>
      <c r="F386" s="1">
        <v>44832</v>
      </c>
    </row>
    <row r="387" spans="1:6" x14ac:dyDescent="0.25">
      <c r="A387" t="s">
        <v>945</v>
      </c>
      <c r="B387" t="s">
        <v>562</v>
      </c>
      <c r="C387" t="s">
        <v>305</v>
      </c>
      <c r="D387" t="s">
        <v>279</v>
      </c>
      <c r="E387">
        <v>488</v>
      </c>
      <c r="F387" s="1">
        <v>43848</v>
      </c>
    </row>
    <row r="388" spans="1:6" x14ac:dyDescent="0.25">
      <c r="A388" t="s">
        <v>946</v>
      </c>
      <c r="B388" t="s">
        <v>560</v>
      </c>
      <c r="C388" t="s">
        <v>357</v>
      </c>
      <c r="D388" t="s">
        <v>227</v>
      </c>
      <c r="E388">
        <v>31</v>
      </c>
      <c r="F388" s="1">
        <v>44216</v>
      </c>
    </row>
    <row r="389" spans="1:6" x14ac:dyDescent="0.25">
      <c r="A389" t="s">
        <v>947</v>
      </c>
      <c r="B389" t="s">
        <v>547</v>
      </c>
      <c r="C389" t="s">
        <v>431</v>
      </c>
      <c r="D389" t="s">
        <v>265</v>
      </c>
      <c r="E389">
        <v>206</v>
      </c>
      <c r="F389" s="1">
        <v>44118</v>
      </c>
    </row>
    <row r="390" spans="1:6" x14ac:dyDescent="0.25">
      <c r="A390" t="s">
        <v>948</v>
      </c>
      <c r="B390" t="s">
        <v>236</v>
      </c>
      <c r="C390" t="s">
        <v>303</v>
      </c>
      <c r="D390" t="s">
        <v>282</v>
      </c>
      <c r="E390">
        <v>60</v>
      </c>
      <c r="F390" s="1">
        <v>44100</v>
      </c>
    </row>
    <row r="391" spans="1:6" x14ac:dyDescent="0.25">
      <c r="A391" t="s">
        <v>949</v>
      </c>
      <c r="B391" t="s">
        <v>555</v>
      </c>
      <c r="C391" t="s">
        <v>480</v>
      </c>
      <c r="D391" t="s">
        <v>285</v>
      </c>
      <c r="E391">
        <v>422</v>
      </c>
      <c r="F391" s="1">
        <v>44636</v>
      </c>
    </row>
    <row r="392" spans="1:6" x14ac:dyDescent="0.25">
      <c r="A392" t="s">
        <v>950</v>
      </c>
      <c r="B392" t="s">
        <v>558</v>
      </c>
      <c r="C392" t="s">
        <v>296</v>
      </c>
      <c r="D392" t="s">
        <v>282</v>
      </c>
      <c r="E392">
        <v>184</v>
      </c>
      <c r="F392" s="1">
        <v>44529</v>
      </c>
    </row>
    <row r="393" spans="1:6" x14ac:dyDescent="0.25">
      <c r="A393" t="s">
        <v>951</v>
      </c>
      <c r="B393" t="s">
        <v>543</v>
      </c>
      <c r="C393" t="s">
        <v>511</v>
      </c>
      <c r="D393" t="s">
        <v>279</v>
      </c>
      <c r="E393">
        <v>353</v>
      </c>
      <c r="F393" s="1">
        <v>45282</v>
      </c>
    </row>
    <row r="394" spans="1:6" x14ac:dyDescent="0.25">
      <c r="A394" t="s">
        <v>952</v>
      </c>
      <c r="B394" t="s">
        <v>561</v>
      </c>
      <c r="C394" t="s">
        <v>416</v>
      </c>
      <c r="D394" t="s">
        <v>279</v>
      </c>
      <c r="E394">
        <v>452</v>
      </c>
      <c r="F394" s="1">
        <v>44889</v>
      </c>
    </row>
    <row r="395" spans="1:6" x14ac:dyDescent="0.25">
      <c r="A395" t="s">
        <v>953</v>
      </c>
      <c r="B395" t="s">
        <v>564</v>
      </c>
      <c r="C395" t="s">
        <v>385</v>
      </c>
      <c r="D395" t="s">
        <v>273</v>
      </c>
      <c r="E395">
        <v>340</v>
      </c>
      <c r="F395" s="1">
        <v>44367</v>
      </c>
    </row>
    <row r="396" spans="1:6" x14ac:dyDescent="0.25">
      <c r="A396" t="s">
        <v>954</v>
      </c>
      <c r="B396" t="s">
        <v>248</v>
      </c>
      <c r="C396" t="s">
        <v>423</v>
      </c>
      <c r="D396" t="s">
        <v>265</v>
      </c>
      <c r="E396">
        <v>197</v>
      </c>
      <c r="F396" s="1">
        <v>45084</v>
      </c>
    </row>
    <row r="397" spans="1:6" x14ac:dyDescent="0.25">
      <c r="A397" t="s">
        <v>955</v>
      </c>
      <c r="B397" t="s">
        <v>236</v>
      </c>
      <c r="C397" t="s">
        <v>409</v>
      </c>
      <c r="D397" t="s">
        <v>285</v>
      </c>
      <c r="E397">
        <v>216</v>
      </c>
      <c r="F397" s="1">
        <v>44563</v>
      </c>
    </row>
    <row r="398" spans="1:6" x14ac:dyDescent="0.25">
      <c r="A398" t="s">
        <v>956</v>
      </c>
      <c r="B398" t="s">
        <v>556</v>
      </c>
      <c r="C398" t="s">
        <v>369</v>
      </c>
      <c r="D398" t="s">
        <v>279</v>
      </c>
      <c r="E398">
        <v>391</v>
      </c>
      <c r="F398" s="1">
        <v>44004</v>
      </c>
    </row>
    <row r="399" spans="1:6" x14ac:dyDescent="0.25">
      <c r="A399" t="s">
        <v>957</v>
      </c>
      <c r="B399" t="s">
        <v>248</v>
      </c>
      <c r="C399" t="s">
        <v>329</v>
      </c>
      <c r="D399" t="s">
        <v>285</v>
      </c>
      <c r="E399">
        <v>271</v>
      </c>
      <c r="F399" s="1">
        <v>44584</v>
      </c>
    </row>
    <row r="400" spans="1:6" x14ac:dyDescent="0.25">
      <c r="A400" t="s">
        <v>958</v>
      </c>
      <c r="B400" t="s">
        <v>247</v>
      </c>
      <c r="C400" t="s">
        <v>379</v>
      </c>
      <c r="D400" t="s">
        <v>273</v>
      </c>
      <c r="E400">
        <v>258</v>
      </c>
      <c r="F400" s="1">
        <v>44189</v>
      </c>
    </row>
    <row r="401" spans="1:6" x14ac:dyDescent="0.25">
      <c r="A401" t="s">
        <v>959</v>
      </c>
      <c r="B401" t="s">
        <v>560</v>
      </c>
      <c r="C401" t="s">
        <v>416</v>
      </c>
      <c r="D401" t="s">
        <v>285</v>
      </c>
      <c r="E401">
        <v>272</v>
      </c>
      <c r="F401" s="1">
        <v>45022</v>
      </c>
    </row>
    <row r="402" spans="1:6" x14ac:dyDescent="0.25">
      <c r="A402" t="s">
        <v>960</v>
      </c>
      <c r="B402" t="s">
        <v>552</v>
      </c>
      <c r="C402" t="s">
        <v>536</v>
      </c>
      <c r="D402" t="s">
        <v>273</v>
      </c>
      <c r="E402">
        <v>315</v>
      </c>
      <c r="F402" s="1">
        <v>45034</v>
      </c>
    </row>
    <row r="403" spans="1:6" x14ac:dyDescent="0.25">
      <c r="A403" t="s">
        <v>961</v>
      </c>
      <c r="B403" t="s">
        <v>546</v>
      </c>
      <c r="C403" t="s">
        <v>373</v>
      </c>
      <c r="D403" t="s">
        <v>282</v>
      </c>
      <c r="E403">
        <v>476</v>
      </c>
      <c r="F403" s="1">
        <v>44323</v>
      </c>
    </row>
    <row r="404" spans="1:6" x14ac:dyDescent="0.25">
      <c r="A404" t="s">
        <v>962</v>
      </c>
      <c r="B404" t="s">
        <v>550</v>
      </c>
      <c r="C404" t="s">
        <v>490</v>
      </c>
      <c r="D404" t="s">
        <v>279</v>
      </c>
      <c r="E404">
        <v>255</v>
      </c>
      <c r="F404" s="1">
        <v>45139</v>
      </c>
    </row>
    <row r="405" spans="1:6" x14ac:dyDescent="0.25">
      <c r="A405" t="s">
        <v>963</v>
      </c>
      <c r="B405" t="s">
        <v>561</v>
      </c>
      <c r="C405" t="s">
        <v>536</v>
      </c>
      <c r="D405" t="s">
        <v>274</v>
      </c>
      <c r="E405">
        <v>232</v>
      </c>
      <c r="F405" s="1">
        <v>44240</v>
      </c>
    </row>
    <row r="406" spans="1:6" x14ac:dyDescent="0.25">
      <c r="A406" t="s">
        <v>964</v>
      </c>
      <c r="B406" t="s">
        <v>548</v>
      </c>
      <c r="C406" t="s">
        <v>409</v>
      </c>
      <c r="D406" t="s">
        <v>282</v>
      </c>
      <c r="E406">
        <v>486</v>
      </c>
      <c r="F406" s="1">
        <v>44302</v>
      </c>
    </row>
    <row r="407" spans="1:6" x14ac:dyDescent="0.25">
      <c r="A407" t="s">
        <v>965</v>
      </c>
      <c r="B407" t="s">
        <v>541</v>
      </c>
      <c r="C407" t="s">
        <v>498</v>
      </c>
      <c r="D407" t="s">
        <v>227</v>
      </c>
      <c r="E407">
        <v>316</v>
      </c>
      <c r="F407" s="1">
        <v>45240</v>
      </c>
    </row>
    <row r="408" spans="1:6" x14ac:dyDescent="0.25">
      <c r="A408" t="s">
        <v>966</v>
      </c>
      <c r="B408" t="s">
        <v>558</v>
      </c>
      <c r="C408" t="s">
        <v>399</v>
      </c>
      <c r="D408" t="s">
        <v>285</v>
      </c>
      <c r="E408">
        <v>146</v>
      </c>
      <c r="F408" s="1">
        <v>44985</v>
      </c>
    </row>
    <row r="409" spans="1:6" x14ac:dyDescent="0.25">
      <c r="A409" t="s">
        <v>967</v>
      </c>
      <c r="B409" t="s">
        <v>546</v>
      </c>
      <c r="C409" t="s">
        <v>336</v>
      </c>
      <c r="D409" t="s">
        <v>285</v>
      </c>
      <c r="E409">
        <v>28</v>
      </c>
      <c r="F409" s="1">
        <v>44244</v>
      </c>
    </row>
    <row r="410" spans="1:6" x14ac:dyDescent="0.25">
      <c r="A410" t="s">
        <v>968</v>
      </c>
      <c r="B410" t="s">
        <v>564</v>
      </c>
      <c r="C410" t="s">
        <v>382</v>
      </c>
      <c r="D410" t="s">
        <v>275</v>
      </c>
      <c r="E410">
        <v>213</v>
      </c>
      <c r="F410" s="1">
        <v>44526</v>
      </c>
    </row>
    <row r="411" spans="1:6" x14ac:dyDescent="0.25">
      <c r="A411" t="s">
        <v>969</v>
      </c>
      <c r="B411" t="s">
        <v>236</v>
      </c>
      <c r="C411" t="s">
        <v>374</v>
      </c>
      <c r="D411" t="s">
        <v>265</v>
      </c>
      <c r="E411">
        <v>131</v>
      </c>
      <c r="F411" s="1">
        <v>43863</v>
      </c>
    </row>
    <row r="412" spans="1:6" x14ac:dyDescent="0.25">
      <c r="A412" t="s">
        <v>970</v>
      </c>
      <c r="B412" t="s">
        <v>245</v>
      </c>
      <c r="C412" t="s">
        <v>490</v>
      </c>
      <c r="D412" t="s">
        <v>275</v>
      </c>
      <c r="E412">
        <v>226</v>
      </c>
      <c r="F412" s="1">
        <v>43946</v>
      </c>
    </row>
    <row r="413" spans="1:6" x14ac:dyDescent="0.25">
      <c r="A413" t="s">
        <v>971</v>
      </c>
      <c r="B413" t="s">
        <v>245</v>
      </c>
      <c r="C413" t="s">
        <v>369</v>
      </c>
      <c r="D413" t="s">
        <v>282</v>
      </c>
      <c r="E413">
        <v>144</v>
      </c>
      <c r="F413" s="1">
        <v>44275</v>
      </c>
    </row>
    <row r="414" spans="1:6" x14ac:dyDescent="0.25">
      <c r="A414" t="s">
        <v>972</v>
      </c>
      <c r="B414" t="s">
        <v>561</v>
      </c>
      <c r="C414" t="s">
        <v>423</v>
      </c>
      <c r="D414" t="s">
        <v>268</v>
      </c>
      <c r="E414">
        <v>425</v>
      </c>
      <c r="F414" s="1">
        <v>45144</v>
      </c>
    </row>
    <row r="415" spans="1:6" x14ac:dyDescent="0.25">
      <c r="A415" t="s">
        <v>973</v>
      </c>
      <c r="B415" t="s">
        <v>564</v>
      </c>
      <c r="C415" t="s">
        <v>490</v>
      </c>
      <c r="D415" t="s">
        <v>268</v>
      </c>
      <c r="E415">
        <v>181</v>
      </c>
      <c r="F415" s="1">
        <v>44058</v>
      </c>
    </row>
    <row r="416" spans="1:6" x14ac:dyDescent="0.25">
      <c r="A416" t="s">
        <v>974</v>
      </c>
      <c r="B416" t="s">
        <v>541</v>
      </c>
      <c r="C416" t="s">
        <v>371</v>
      </c>
      <c r="D416" t="s">
        <v>285</v>
      </c>
      <c r="E416">
        <v>192</v>
      </c>
      <c r="F416" s="1">
        <v>45087</v>
      </c>
    </row>
    <row r="417" spans="1:6" x14ac:dyDescent="0.25">
      <c r="A417" t="s">
        <v>975</v>
      </c>
      <c r="B417" t="s">
        <v>552</v>
      </c>
      <c r="C417" t="s">
        <v>409</v>
      </c>
      <c r="D417" t="s">
        <v>282</v>
      </c>
      <c r="E417">
        <v>384</v>
      </c>
      <c r="F417" s="1">
        <v>44289</v>
      </c>
    </row>
    <row r="418" spans="1:6" x14ac:dyDescent="0.25">
      <c r="A418" t="s">
        <v>976</v>
      </c>
      <c r="B418" t="s">
        <v>555</v>
      </c>
      <c r="C418" t="s">
        <v>373</v>
      </c>
      <c r="D418" t="s">
        <v>282</v>
      </c>
      <c r="E418">
        <v>80</v>
      </c>
      <c r="F418" s="1">
        <v>44855</v>
      </c>
    </row>
    <row r="419" spans="1:6" x14ac:dyDescent="0.25">
      <c r="A419" t="s">
        <v>977</v>
      </c>
      <c r="B419" t="s">
        <v>541</v>
      </c>
      <c r="C419" t="s">
        <v>423</v>
      </c>
      <c r="D419" t="s">
        <v>279</v>
      </c>
      <c r="E419">
        <v>95</v>
      </c>
      <c r="F419" s="1">
        <v>44679</v>
      </c>
    </row>
    <row r="420" spans="1:6" x14ac:dyDescent="0.25">
      <c r="A420" t="s">
        <v>978</v>
      </c>
      <c r="B420" t="s">
        <v>248</v>
      </c>
      <c r="C420" t="s">
        <v>517</v>
      </c>
      <c r="D420" t="s">
        <v>265</v>
      </c>
      <c r="E420">
        <v>223</v>
      </c>
      <c r="F420" s="1">
        <v>44547</v>
      </c>
    </row>
    <row r="421" spans="1:6" x14ac:dyDescent="0.25">
      <c r="A421" t="s">
        <v>979</v>
      </c>
      <c r="B421" t="s">
        <v>548</v>
      </c>
      <c r="C421" t="s">
        <v>305</v>
      </c>
      <c r="D421" t="s">
        <v>279</v>
      </c>
      <c r="E421">
        <v>33</v>
      </c>
      <c r="F421" s="1">
        <v>44977</v>
      </c>
    </row>
    <row r="422" spans="1:6" x14ac:dyDescent="0.25">
      <c r="A422" t="s">
        <v>980</v>
      </c>
      <c r="B422" t="s">
        <v>548</v>
      </c>
      <c r="C422" t="s">
        <v>447</v>
      </c>
      <c r="D422" t="s">
        <v>227</v>
      </c>
      <c r="E422">
        <v>488</v>
      </c>
      <c r="F422" s="1">
        <v>44479</v>
      </c>
    </row>
    <row r="423" spans="1:6" x14ac:dyDescent="0.25">
      <c r="A423" t="s">
        <v>981</v>
      </c>
      <c r="B423" t="s">
        <v>543</v>
      </c>
      <c r="C423" t="s">
        <v>447</v>
      </c>
      <c r="D423" t="s">
        <v>285</v>
      </c>
      <c r="E423">
        <v>170</v>
      </c>
      <c r="F423" s="1">
        <v>43868</v>
      </c>
    </row>
    <row r="424" spans="1:6" x14ac:dyDescent="0.25">
      <c r="A424" t="s">
        <v>982</v>
      </c>
      <c r="B424" t="s">
        <v>247</v>
      </c>
      <c r="C424" t="s">
        <v>296</v>
      </c>
      <c r="D424" t="s">
        <v>274</v>
      </c>
      <c r="E424">
        <v>46</v>
      </c>
      <c r="F424" s="1">
        <v>43957</v>
      </c>
    </row>
    <row r="425" spans="1:6" x14ac:dyDescent="0.25">
      <c r="A425" t="s">
        <v>983</v>
      </c>
      <c r="B425" t="s">
        <v>561</v>
      </c>
      <c r="C425" t="s">
        <v>519</v>
      </c>
      <c r="D425" t="s">
        <v>282</v>
      </c>
      <c r="E425">
        <v>351</v>
      </c>
      <c r="F425" s="1">
        <v>45113</v>
      </c>
    </row>
    <row r="426" spans="1:6" x14ac:dyDescent="0.25">
      <c r="A426" t="s">
        <v>984</v>
      </c>
      <c r="B426" t="s">
        <v>248</v>
      </c>
      <c r="C426" t="s">
        <v>431</v>
      </c>
      <c r="D426" t="s">
        <v>285</v>
      </c>
      <c r="E426">
        <v>171</v>
      </c>
      <c r="F426" s="1">
        <v>44498</v>
      </c>
    </row>
    <row r="427" spans="1:6" x14ac:dyDescent="0.25">
      <c r="A427" t="s">
        <v>985</v>
      </c>
      <c r="B427" t="s">
        <v>247</v>
      </c>
      <c r="C427" t="s">
        <v>303</v>
      </c>
      <c r="D427" t="s">
        <v>274</v>
      </c>
      <c r="E427">
        <v>94</v>
      </c>
      <c r="F427" s="1">
        <v>45011</v>
      </c>
    </row>
    <row r="428" spans="1:6" x14ac:dyDescent="0.25">
      <c r="A428" t="s">
        <v>986</v>
      </c>
      <c r="B428" t="s">
        <v>247</v>
      </c>
      <c r="C428" t="s">
        <v>431</v>
      </c>
      <c r="D428" t="s">
        <v>275</v>
      </c>
      <c r="E428">
        <v>278</v>
      </c>
      <c r="F428" s="1">
        <v>43866</v>
      </c>
    </row>
    <row r="429" spans="1:6" x14ac:dyDescent="0.25">
      <c r="A429" t="s">
        <v>987</v>
      </c>
      <c r="B429" t="s">
        <v>558</v>
      </c>
      <c r="C429" t="s">
        <v>492</v>
      </c>
      <c r="D429" t="s">
        <v>274</v>
      </c>
      <c r="E429">
        <v>331</v>
      </c>
      <c r="F429" s="1">
        <v>43856</v>
      </c>
    </row>
    <row r="430" spans="1:6" x14ac:dyDescent="0.25">
      <c r="A430" t="s">
        <v>988</v>
      </c>
      <c r="B430" t="s">
        <v>564</v>
      </c>
      <c r="C430" t="s">
        <v>492</v>
      </c>
      <c r="D430" t="s">
        <v>279</v>
      </c>
      <c r="E430">
        <v>211</v>
      </c>
      <c r="F430" s="1">
        <v>44043</v>
      </c>
    </row>
    <row r="431" spans="1:6" x14ac:dyDescent="0.25">
      <c r="A431" t="s">
        <v>989</v>
      </c>
      <c r="B431" t="s">
        <v>556</v>
      </c>
      <c r="C431" t="s">
        <v>416</v>
      </c>
      <c r="D431" t="s">
        <v>285</v>
      </c>
      <c r="E431">
        <v>494</v>
      </c>
      <c r="F431" s="1">
        <v>44599</v>
      </c>
    </row>
    <row r="432" spans="1:6" x14ac:dyDescent="0.25">
      <c r="A432" t="s">
        <v>990</v>
      </c>
      <c r="B432" t="s">
        <v>554</v>
      </c>
      <c r="C432" t="s">
        <v>419</v>
      </c>
      <c r="D432" t="s">
        <v>275</v>
      </c>
      <c r="E432">
        <v>347</v>
      </c>
      <c r="F432" s="1">
        <v>44047</v>
      </c>
    </row>
    <row r="433" spans="1:6" x14ac:dyDescent="0.25">
      <c r="A433" t="s">
        <v>991</v>
      </c>
      <c r="B433" t="s">
        <v>561</v>
      </c>
      <c r="C433" t="s">
        <v>382</v>
      </c>
      <c r="D433" t="s">
        <v>268</v>
      </c>
      <c r="E433">
        <v>425</v>
      </c>
      <c r="F433" s="1">
        <v>45155</v>
      </c>
    </row>
    <row r="434" spans="1:6" x14ac:dyDescent="0.25">
      <c r="A434" t="s">
        <v>992</v>
      </c>
      <c r="B434" t="s">
        <v>558</v>
      </c>
      <c r="C434" t="s">
        <v>303</v>
      </c>
      <c r="D434" t="s">
        <v>273</v>
      </c>
      <c r="E434">
        <v>187</v>
      </c>
      <c r="F434" s="1">
        <v>44307</v>
      </c>
    </row>
    <row r="435" spans="1:6" x14ac:dyDescent="0.25">
      <c r="A435" t="s">
        <v>993</v>
      </c>
      <c r="B435" t="s">
        <v>561</v>
      </c>
      <c r="C435" t="s">
        <v>409</v>
      </c>
      <c r="D435" t="s">
        <v>279</v>
      </c>
      <c r="E435">
        <v>174</v>
      </c>
      <c r="F435" s="1">
        <v>45106</v>
      </c>
    </row>
    <row r="436" spans="1:6" x14ac:dyDescent="0.25">
      <c r="A436" t="s">
        <v>994</v>
      </c>
      <c r="B436" t="s">
        <v>562</v>
      </c>
      <c r="C436" t="s">
        <v>374</v>
      </c>
      <c r="D436" t="s">
        <v>285</v>
      </c>
      <c r="E436">
        <v>344</v>
      </c>
      <c r="F436" s="1">
        <v>45121</v>
      </c>
    </row>
    <row r="437" spans="1:6" x14ac:dyDescent="0.25">
      <c r="A437" t="s">
        <v>995</v>
      </c>
      <c r="B437" t="s">
        <v>558</v>
      </c>
      <c r="C437" t="s">
        <v>301</v>
      </c>
      <c r="D437" t="s">
        <v>227</v>
      </c>
      <c r="E437">
        <v>397</v>
      </c>
      <c r="F437" s="1">
        <v>45108</v>
      </c>
    </row>
    <row r="438" spans="1:6" x14ac:dyDescent="0.25">
      <c r="A438" t="s">
        <v>996</v>
      </c>
      <c r="B438" t="s">
        <v>562</v>
      </c>
      <c r="C438" t="s">
        <v>517</v>
      </c>
      <c r="D438" t="s">
        <v>268</v>
      </c>
      <c r="E438">
        <v>203</v>
      </c>
      <c r="F438" s="1">
        <v>44245</v>
      </c>
    </row>
    <row r="439" spans="1:6" x14ac:dyDescent="0.25">
      <c r="A439" t="s">
        <v>997</v>
      </c>
      <c r="B439" t="s">
        <v>562</v>
      </c>
      <c r="C439" t="s">
        <v>369</v>
      </c>
      <c r="D439" t="s">
        <v>273</v>
      </c>
      <c r="E439">
        <v>399</v>
      </c>
      <c r="F439" s="1">
        <v>44353</v>
      </c>
    </row>
    <row r="440" spans="1:6" x14ac:dyDescent="0.25">
      <c r="A440" t="s">
        <v>998</v>
      </c>
      <c r="B440" t="s">
        <v>556</v>
      </c>
      <c r="C440" t="s">
        <v>480</v>
      </c>
      <c r="D440" t="s">
        <v>268</v>
      </c>
      <c r="E440">
        <v>323</v>
      </c>
      <c r="F440" s="1">
        <v>44194</v>
      </c>
    </row>
    <row r="441" spans="1:6" x14ac:dyDescent="0.25">
      <c r="A441" t="s">
        <v>999</v>
      </c>
      <c r="B441" t="s">
        <v>248</v>
      </c>
      <c r="C441" t="s">
        <v>511</v>
      </c>
      <c r="D441" t="s">
        <v>227</v>
      </c>
      <c r="E441">
        <v>299</v>
      </c>
      <c r="F441" s="1">
        <v>45189</v>
      </c>
    </row>
    <row r="442" spans="1:6" x14ac:dyDescent="0.25">
      <c r="A442" t="s">
        <v>1000</v>
      </c>
      <c r="B442" t="s">
        <v>544</v>
      </c>
      <c r="C442" t="s">
        <v>300</v>
      </c>
      <c r="D442" t="s">
        <v>275</v>
      </c>
      <c r="E442">
        <v>172</v>
      </c>
      <c r="F442" s="1">
        <v>44116</v>
      </c>
    </row>
    <row r="443" spans="1:6" x14ac:dyDescent="0.25">
      <c r="A443" t="s">
        <v>1001</v>
      </c>
      <c r="B443" t="s">
        <v>549</v>
      </c>
      <c r="C443" t="s">
        <v>476</v>
      </c>
      <c r="D443" t="s">
        <v>268</v>
      </c>
      <c r="E443">
        <v>269</v>
      </c>
      <c r="F443" s="1">
        <v>44002</v>
      </c>
    </row>
    <row r="444" spans="1:6" x14ac:dyDescent="0.25">
      <c r="A444" t="s">
        <v>1002</v>
      </c>
      <c r="B444" t="s">
        <v>561</v>
      </c>
      <c r="C444" t="s">
        <v>425</v>
      </c>
      <c r="D444" t="s">
        <v>275</v>
      </c>
      <c r="E444">
        <v>182</v>
      </c>
      <c r="F444" s="1">
        <v>44375</v>
      </c>
    </row>
    <row r="445" spans="1:6" x14ac:dyDescent="0.25">
      <c r="A445" t="s">
        <v>1003</v>
      </c>
      <c r="B445" t="s">
        <v>561</v>
      </c>
      <c r="C445" t="s">
        <v>491</v>
      </c>
      <c r="D445" t="s">
        <v>268</v>
      </c>
      <c r="E445">
        <v>93</v>
      </c>
      <c r="F445" s="1">
        <v>45046</v>
      </c>
    </row>
    <row r="446" spans="1:6" x14ac:dyDescent="0.25">
      <c r="A446" t="s">
        <v>1004</v>
      </c>
      <c r="B446" t="s">
        <v>541</v>
      </c>
      <c r="C446" t="s">
        <v>478</v>
      </c>
      <c r="D446" t="s">
        <v>279</v>
      </c>
      <c r="E446">
        <v>155</v>
      </c>
      <c r="F446" s="1">
        <v>44831</v>
      </c>
    </row>
    <row r="447" spans="1:6" x14ac:dyDescent="0.25">
      <c r="A447" t="s">
        <v>1005</v>
      </c>
      <c r="B447" t="s">
        <v>550</v>
      </c>
      <c r="C447" t="s">
        <v>498</v>
      </c>
      <c r="D447" t="s">
        <v>273</v>
      </c>
      <c r="E447">
        <v>179</v>
      </c>
      <c r="F447" s="1">
        <v>43863</v>
      </c>
    </row>
    <row r="448" spans="1:6" x14ac:dyDescent="0.25">
      <c r="A448" t="s">
        <v>1006</v>
      </c>
      <c r="B448" t="s">
        <v>555</v>
      </c>
      <c r="C448" t="s">
        <v>492</v>
      </c>
      <c r="D448" t="s">
        <v>285</v>
      </c>
      <c r="E448">
        <v>426</v>
      </c>
      <c r="F448" s="1">
        <v>44742</v>
      </c>
    </row>
    <row r="449" spans="1:6" x14ac:dyDescent="0.25">
      <c r="A449" t="s">
        <v>1007</v>
      </c>
      <c r="B449" t="s">
        <v>556</v>
      </c>
      <c r="C449" t="s">
        <v>517</v>
      </c>
      <c r="D449" t="s">
        <v>279</v>
      </c>
      <c r="E449">
        <v>324</v>
      </c>
      <c r="F449" s="1">
        <v>44404</v>
      </c>
    </row>
    <row r="450" spans="1:6" x14ac:dyDescent="0.25">
      <c r="A450" t="s">
        <v>1008</v>
      </c>
      <c r="B450" t="s">
        <v>550</v>
      </c>
      <c r="C450" t="s">
        <v>319</v>
      </c>
      <c r="D450" t="s">
        <v>268</v>
      </c>
      <c r="E450">
        <v>31</v>
      </c>
      <c r="F450" s="1">
        <v>44084</v>
      </c>
    </row>
    <row r="451" spans="1:6" x14ac:dyDescent="0.25">
      <c r="A451" t="s">
        <v>1009</v>
      </c>
      <c r="B451" t="s">
        <v>544</v>
      </c>
      <c r="C451" t="s">
        <v>305</v>
      </c>
      <c r="D451" t="s">
        <v>227</v>
      </c>
      <c r="E451">
        <v>462</v>
      </c>
      <c r="F451" s="1">
        <v>44797</v>
      </c>
    </row>
    <row r="452" spans="1:6" x14ac:dyDescent="0.25">
      <c r="A452" t="s">
        <v>1010</v>
      </c>
      <c r="B452" t="s">
        <v>540</v>
      </c>
      <c r="C452" t="s">
        <v>517</v>
      </c>
      <c r="D452" t="s">
        <v>285</v>
      </c>
      <c r="E452">
        <v>168</v>
      </c>
      <c r="F452" s="1">
        <v>44741</v>
      </c>
    </row>
    <row r="453" spans="1:6" x14ac:dyDescent="0.25">
      <c r="A453" t="s">
        <v>1011</v>
      </c>
      <c r="B453" t="s">
        <v>540</v>
      </c>
      <c r="C453" t="s">
        <v>425</v>
      </c>
      <c r="D453" t="s">
        <v>265</v>
      </c>
      <c r="E453">
        <v>31</v>
      </c>
      <c r="F453" s="1">
        <v>45081</v>
      </c>
    </row>
    <row r="454" spans="1:6" x14ac:dyDescent="0.25">
      <c r="A454" t="s">
        <v>1012</v>
      </c>
      <c r="B454" t="s">
        <v>248</v>
      </c>
      <c r="C454" t="s">
        <v>447</v>
      </c>
      <c r="D454" t="s">
        <v>274</v>
      </c>
      <c r="E454">
        <v>208</v>
      </c>
      <c r="F454" s="1">
        <v>44926</v>
      </c>
    </row>
    <row r="455" spans="1:6" x14ac:dyDescent="0.25">
      <c r="A455" t="s">
        <v>1013</v>
      </c>
      <c r="B455" t="s">
        <v>550</v>
      </c>
      <c r="C455" t="s">
        <v>480</v>
      </c>
      <c r="D455" t="s">
        <v>274</v>
      </c>
      <c r="E455">
        <v>68</v>
      </c>
      <c r="F455" s="1">
        <v>43899</v>
      </c>
    </row>
    <row r="456" spans="1:6" x14ac:dyDescent="0.25">
      <c r="A456" t="s">
        <v>1014</v>
      </c>
      <c r="B456" t="s">
        <v>245</v>
      </c>
      <c r="C456" t="s">
        <v>519</v>
      </c>
      <c r="D456" t="s">
        <v>268</v>
      </c>
      <c r="E456">
        <v>31</v>
      </c>
      <c r="F456" s="1">
        <v>44565</v>
      </c>
    </row>
    <row r="457" spans="1:6" x14ac:dyDescent="0.25">
      <c r="A457" t="s">
        <v>1015</v>
      </c>
      <c r="B457" t="s">
        <v>561</v>
      </c>
      <c r="C457" t="s">
        <v>374</v>
      </c>
      <c r="D457" t="s">
        <v>268</v>
      </c>
      <c r="E457">
        <v>60</v>
      </c>
      <c r="F457" s="1">
        <v>44354</v>
      </c>
    </row>
    <row r="458" spans="1:6" x14ac:dyDescent="0.25">
      <c r="A458" t="s">
        <v>1016</v>
      </c>
      <c r="B458" t="s">
        <v>560</v>
      </c>
      <c r="C458" t="s">
        <v>444</v>
      </c>
      <c r="D458" t="s">
        <v>282</v>
      </c>
      <c r="E458">
        <v>380</v>
      </c>
      <c r="F458" s="1">
        <v>45203</v>
      </c>
    </row>
    <row r="459" spans="1:6" x14ac:dyDescent="0.25">
      <c r="A459" t="s">
        <v>1017</v>
      </c>
      <c r="B459" t="s">
        <v>546</v>
      </c>
      <c r="C459" t="s">
        <v>357</v>
      </c>
      <c r="D459" t="s">
        <v>279</v>
      </c>
      <c r="E459">
        <v>94</v>
      </c>
      <c r="F459" s="1">
        <v>43883</v>
      </c>
    </row>
    <row r="460" spans="1:6" x14ac:dyDescent="0.25">
      <c r="A460" t="s">
        <v>1018</v>
      </c>
      <c r="B460" t="s">
        <v>554</v>
      </c>
      <c r="C460" t="s">
        <v>431</v>
      </c>
      <c r="D460" t="s">
        <v>285</v>
      </c>
      <c r="E460">
        <v>258</v>
      </c>
      <c r="F460" s="1">
        <v>45204</v>
      </c>
    </row>
    <row r="461" spans="1:6" x14ac:dyDescent="0.25">
      <c r="A461" t="s">
        <v>1019</v>
      </c>
      <c r="B461" t="s">
        <v>548</v>
      </c>
      <c r="C461" t="s">
        <v>355</v>
      </c>
      <c r="D461" t="s">
        <v>279</v>
      </c>
      <c r="E461">
        <v>412</v>
      </c>
      <c r="F461" s="1">
        <v>45069</v>
      </c>
    </row>
    <row r="462" spans="1:6" x14ac:dyDescent="0.25">
      <c r="A462" t="s">
        <v>1020</v>
      </c>
      <c r="B462" t="s">
        <v>247</v>
      </c>
      <c r="C462" t="s">
        <v>379</v>
      </c>
      <c r="D462" t="s">
        <v>227</v>
      </c>
      <c r="E462">
        <v>485</v>
      </c>
      <c r="F462" s="1">
        <v>44129</v>
      </c>
    </row>
    <row r="463" spans="1:6" x14ac:dyDescent="0.25">
      <c r="A463" t="s">
        <v>1021</v>
      </c>
      <c r="B463" t="s">
        <v>554</v>
      </c>
      <c r="C463" t="s">
        <v>301</v>
      </c>
      <c r="D463" t="s">
        <v>273</v>
      </c>
      <c r="E463">
        <v>182</v>
      </c>
      <c r="F463" s="1">
        <v>44198</v>
      </c>
    </row>
    <row r="464" spans="1:6" x14ac:dyDescent="0.25">
      <c r="A464" t="s">
        <v>1022</v>
      </c>
      <c r="B464" t="s">
        <v>564</v>
      </c>
      <c r="C464" t="s">
        <v>480</v>
      </c>
      <c r="D464" t="s">
        <v>274</v>
      </c>
      <c r="E464">
        <v>218</v>
      </c>
      <c r="F464" s="1">
        <v>44601</v>
      </c>
    </row>
    <row r="465" spans="1:6" x14ac:dyDescent="0.25">
      <c r="A465" t="s">
        <v>1023</v>
      </c>
      <c r="B465" t="s">
        <v>561</v>
      </c>
      <c r="C465" t="s">
        <v>308</v>
      </c>
      <c r="D465" t="s">
        <v>282</v>
      </c>
      <c r="E465">
        <v>252</v>
      </c>
      <c r="F465" s="1">
        <v>44439</v>
      </c>
    </row>
    <row r="466" spans="1:6" x14ac:dyDescent="0.25">
      <c r="A466" t="s">
        <v>1024</v>
      </c>
      <c r="B466" t="s">
        <v>247</v>
      </c>
      <c r="C466" t="s">
        <v>416</v>
      </c>
      <c r="D466" t="s">
        <v>273</v>
      </c>
      <c r="E466">
        <v>38</v>
      </c>
      <c r="F466" s="1">
        <v>44735</v>
      </c>
    </row>
    <row r="467" spans="1:6" x14ac:dyDescent="0.25">
      <c r="A467" t="s">
        <v>1025</v>
      </c>
      <c r="B467" t="s">
        <v>560</v>
      </c>
      <c r="C467" t="s">
        <v>423</v>
      </c>
      <c r="D467" t="s">
        <v>273</v>
      </c>
      <c r="E467">
        <v>70</v>
      </c>
      <c r="F467" s="1">
        <v>44785</v>
      </c>
    </row>
    <row r="468" spans="1:6" x14ac:dyDescent="0.25">
      <c r="A468" t="s">
        <v>1026</v>
      </c>
      <c r="B468" t="s">
        <v>560</v>
      </c>
      <c r="C468" t="s">
        <v>336</v>
      </c>
      <c r="D468" t="s">
        <v>279</v>
      </c>
      <c r="E468">
        <v>271</v>
      </c>
      <c r="F468" s="1">
        <v>43988</v>
      </c>
    </row>
    <row r="469" spans="1:6" x14ac:dyDescent="0.25">
      <c r="A469" t="s">
        <v>1027</v>
      </c>
      <c r="B469" t="s">
        <v>544</v>
      </c>
      <c r="C469" t="s">
        <v>517</v>
      </c>
      <c r="D469" t="s">
        <v>282</v>
      </c>
      <c r="E469">
        <v>218</v>
      </c>
      <c r="F469" s="1">
        <v>44310</v>
      </c>
    </row>
    <row r="470" spans="1:6" x14ac:dyDescent="0.25">
      <c r="A470" t="s">
        <v>1028</v>
      </c>
      <c r="B470" t="s">
        <v>558</v>
      </c>
      <c r="C470" t="s">
        <v>429</v>
      </c>
      <c r="D470" t="s">
        <v>273</v>
      </c>
      <c r="E470">
        <v>365</v>
      </c>
      <c r="F470" s="1">
        <v>44741</v>
      </c>
    </row>
    <row r="471" spans="1:6" x14ac:dyDescent="0.25">
      <c r="A471" t="s">
        <v>1029</v>
      </c>
      <c r="B471" t="s">
        <v>562</v>
      </c>
      <c r="C471" t="s">
        <v>436</v>
      </c>
      <c r="D471" t="s">
        <v>268</v>
      </c>
      <c r="E471">
        <v>226</v>
      </c>
      <c r="F471" s="1">
        <v>44969</v>
      </c>
    </row>
    <row r="472" spans="1:6" x14ac:dyDescent="0.25">
      <c r="A472" t="s">
        <v>1030</v>
      </c>
      <c r="B472" t="s">
        <v>548</v>
      </c>
      <c r="C472" t="s">
        <v>431</v>
      </c>
      <c r="D472" t="s">
        <v>275</v>
      </c>
      <c r="E472">
        <v>231</v>
      </c>
      <c r="F472" s="1">
        <v>44907</v>
      </c>
    </row>
    <row r="473" spans="1:6" x14ac:dyDescent="0.25">
      <c r="A473" t="s">
        <v>1031</v>
      </c>
      <c r="B473" t="s">
        <v>561</v>
      </c>
      <c r="C473" t="s">
        <v>301</v>
      </c>
      <c r="D473" t="s">
        <v>274</v>
      </c>
      <c r="E473">
        <v>233</v>
      </c>
      <c r="F473" s="1">
        <v>44197</v>
      </c>
    </row>
    <row r="474" spans="1:6" x14ac:dyDescent="0.25">
      <c r="A474" t="s">
        <v>1032</v>
      </c>
      <c r="B474" t="s">
        <v>245</v>
      </c>
      <c r="C474" t="s">
        <v>510</v>
      </c>
      <c r="D474" t="s">
        <v>279</v>
      </c>
      <c r="E474">
        <v>264</v>
      </c>
      <c r="F474" s="1">
        <v>45280</v>
      </c>
    </row>
    <row r="475" spans="1:6" x14ac:dyDescent="0.25">
      <c r="A475" t="s">
        <v>1033</v>
      </c>
      <c r="B475" t="s">
        <v>546</v>
      </c>
      <c r="C475" t="s">
        <v>371</v>
      </c>
      <c r="D475" t="s">
        <v>268</v>
      </c>
      <c r="E475">
        <v>183</v>
      </c>
      <c r="F475" s="1">
        <v>44890</v>
      </c>
    </row>
    <row r="476" spans="1:6" x14ac:dyDescent="0.25">
      <c r="A476" t="s">
        <v>1034</v>
      </c>
      <c r="B476" t="s">
        <v>549</v>
      </c>
      <c r="C476" t="s">
        <v>409</v>
      </c>
      <c r="D476" t="s">
        <v>279</v>
      </c>
      <c r="E476">
        <v>262</v>
      </c>
      <c r="F476" s="1">
        <v>45219</v>
      </c>
    </row>
    <row r="477" spans="1:6" x14ac:dyDescent="0.25">
      <c r="A477" t="s">
        <v>1035</v>
      </c>
      <c r="B477" t="s">
        <v>544</v>
      </c>
      <c r="C477" t="s">
        <v>476</v>
      </c>
      <c r="D477" t="s">
        <v>227</v>
      </c>
      <c r="E477">
        <v>330</v>
      </c>
      <c r="F477" s="1">
        <v>44114</v>
      </c>
    </row>
    <row r="478" spans="1:6" x14ac:dyDescent="0.25">
      <c r="A478" t="s">
        <v>1036</v>
      </c>
      <c r="B478" t="s">
        <v>547</v>
      </c>
      <c r="C478" t="s">
        <v>425</v>
      </c>
      <c r="D478" t="s">
        <v>268</v>
      </c>
      <c r="E478">
        <v>433</v>
      </c>
      <c r="F478" s="1">
        <v>44874</v>
      </c>
    </row>
    <row r="479" spans="1:6" x14ac:dyDescent="0.25">
      <c r="A479" t="s">
        <v>1037</v>
      </c>
      <c r="B479" t="s">
        <v>245</v>
      </c>
      <c r="C479" t="s">
        <v>369</v>
      </c>
      <c r="D479" t="s">
        <v>285</v>
      </c>
      <c r="E479">
        <v>497</v>
      </c>
      <c r="F479" s="1">
        <v>44326</v>
      </c>
    </row>
    <row r="480" spans="1:6" x14ac:dyDescent="0.25">
      <c r="A480" t="s">
        <v>1038</v>
      </c>
      <c r="B480" t="s">
        <v>248</v>
      </c>
      <c r="C480" t="s">
        <v>300</v>
      </c>
      <c r="D480" t="s">
        <v>268</v>
      </c>
      <c r="E480">
        <v>161</v>
      </c>
      <c r="F480" s="1">
        <v>44144</v>
      </c>
    </row>
    <row r="481" spans="1:6" x14ac:dyDescent="0.25">
      <c r="A481" t="s">
        <v>1039</v>
      </c>
      <c r="B481" t="s">
        <v>541</v>
      </c>
      <c r="C481" t="s">
        <v>295</v>
      </c>
      <c r="D481" t="s">
        <v>265</v>
      </c>
      <c r="E481">
        <v>393</v>
      </c>
      <c r="F481" s="1">
        <v>44177</v>
      </c>
    </row>
    <row r="482" spans="1:6" x14ac:dyDescent="0.25">
      <c r="A482" t="s">
        <v>1040</v>
      </c>
      <c r="B482" t="s">
        <v>544</v>
      </c>
      <c r="C482" t="s">
        <v>519</v>
      </c>
      <c r="D482" t="s">
        <v>279</v>
      </c>
      <c r="E482">
        <v>258</v>
      </c>
      <c r="F482" s="1">
        <v>44933</v>
      </c>
    </row>
    <row r="483" spans="1:6" x14ac:dyDescent="0.25">
      <c r="A483" t="s">
        <v>1041</v>
      </c>
      <c r="B483" t="s">
        <v>540</v>
      </c>
      <c r="C483" t="s">
        <v>480</v>
      </c>
      <c r="D483" t="s">
        <v>227</v>
      </c>
      <c r="E483">
        <v>23</v>
      </c>
      <c r="F483" s="1">
        <v>44407</v>
      </c>
    </row>
    <row r="484" spans="1:6" x14ac:dyDescent="0.25">
      <c r="A484" t="s">
        <v>1042</v>
      </c>
      <c r="B484" t="s">
        <v>236</v>
      </c>
      <c r="C484" t="s">
        <v>300</v>
      </c>
      <c r="D484" t="s">
        <v>265</v>
      </c>
      <c r="E484">
        <v>206</v>
      </c>
      <c r="F484" s="1">
        <v>44273</v>
      </c>
    </row>
    <row r="485" spans="1:6" x14ac:dyDescent="0.25">
      <c r="A485" t="s">
        <v>1043</v>
      </c>
      <c r="B485" t="s">
        <v>555</v>
      </c>
      <c r="C485" t="s">
        <v>471</v>
      </c>
      <c r="D485" t="s">
        <v>285</v>
      </c>
      <c r="E485">
        <v>448</v>
      </c>
      <c r="F485" s="1">
        <v>44199</v>
      </c>
    </row>
    <row r="486" spans="1:6" x14ac:dyDescent="0.25">
      <c r="A486" t="s">
        <v>1044</v>
      </c>
      <c r="B486" t="s">
        <v>558</v>
      </c>
      <c r="C486" t="s">
        <v>482</v>
      </c>
      <c r="D486" t="s">
        <v>279</v>
      </c>
      <c r="E486">
        <v>18</v>
      </c>
      <c r="F486" s="1">
        <v>45074</v>
      </c>
    </row>
    <row r="487" spans="1:6" x14ac:dyDescent="0.25">
      <c r="A487" t="s">
        <v>1045</v>
      </c>
      <c r="B487" t="s">
        <v>236</v>
      </c>
      <c r="C487" t="s">
        <v>355</v>
      </c>
      <c r="D487" t="s">
        <v>282</v>
      </c>
      <c r="E487">
        <v>362</v>
      </c>
      <c r="F487" s="1">
        <v>44547</v>
      </c>
    </row>
    <row r="488" spans="1:6" x14ac:dyDescent="0.25">
      <c r="A488" t="s">
        <v>1046</v>
      </c>
      <c r="B488" t="s">
        <v>236</v>
      </c>
      <c r="C488" t="s">
        <v>471</v>
      </c>
      <c r="D488" t="s">
        <v>275</v>
      </c>
      <c r="E488">
        <v>248</v>
      </c>
      <c r="F488" s="1">
        <v>45217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F44-FA34-4E2B-A3B9-2D496CC915A9}">
  <dimension ref="A1:I246"/>
  <sheetViews>
    <sheetView topLeftCell="A195" workbookViewId="0">
      <selection sqref="A1:I246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0.7109375" bestFit="1" customWidth="1"/>
    <col min="4" max="4" width="15" bestFit="1" customWidth="1"/>
    <col min="5" max="5" width="10" bestFit="1" customWidth="1"/>
    <col min="6" max="6" width="20.85546875" bestFit="1" customWidth="1"/>
    <col min="7" max="7" width="34.42578125" bestFit="1" customWidth="1"/>
    <col min="8" max="8" width="13.85546875" bestFit="1" customWidth="1"/>
    <col min="9" max="9" width="12.7109375" bestFit="1" customWidth="1"/>
    <col min="10" max="10" width="13.85546875" bestFit="1" customWidth="1"/>
    <col min="11" max="11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82</v>
      </c>
      <c r="B2" t="s">
        <v>171</v>
      </c>
      <c r="C2" s="1">
        <v>27227</v>
      </c>
      <c r="D2" t="s">
        <v>270</v>
      </c>
      <c r="E2" t="s">
        <v>29</v>
      </c>
      <c r="F2" t="s">
        <v>287</v>
      </c>
      <c r="G2" t="s">
        <v>52</v>
      </c>
      <c r="H2" t="s">
        <v>48</v>
      </c>
      <c r="I2">
        <v>93222</v>
      </c>
    </row>
    <row r="3" spans="1:9" x14ac:dyDescent="0.25">
      <c r="A3" t="s">
        <v>127</v>
      </c>
      <c r="B3" t="s">
        <v>42</v>
      </c>
      <c r="C3" s="1">
        <v>35791</v>
      </c>
      <c r="D3" t="s">
        <v>288</v>
      </c>
      <c r="E3" t="s">
        <v>29</v>
      </c>
      <c r="F3" t="s">
        <v>289</v>
      </c>
      <c r="G3" t="s">
        <v>40</v>
      </c>
      <c r="H3" t="s">
        <v>48</v>
      </c>
      <c r="I3">
        <v>52648</v>
      </c>
    </row>
    <row r="4" spans="1:9" x14ac:dyDescent="0.25">
      <c r="A4" t="s">
        <v>71</v>
      </c>
      <c r="B4" t="s">
        <v>110</v>
      </c>
      <c r="C4" s="1">
        <v>23129</v>
      </c>
      <c r="D4" t="s">
        <v>80</v>
      </c>
      <c r="E4" t="s">
        <v>29</v>
      </c>
      <c r="F4" t="s">
        <v>290</v>
      </c>
      <c r="G4" t="s">
        <v>21</v>
      </c>
      <c r="H4" t="s">
        <v>22</v>
      </c>
      <c r="I4">
        <v>62926</v>
      </c>
    </row>
    <row r="5" spans="1:9" x14ac:dyDescent="0.25">
      <c r="A5" t="s">
        <v>199</v>
      </c>
      <c r="B5" t="s">
        <v>128</v>
      </c>
      <c r="C5" s="1">
        <v>24237</v>
      </c>
      <c r="D5" t="s">
        <v>178</v>
      </c>
      <c r="E5" t="s">
        <v>11</v>
      </c>
      <c r="F5" t="s">
        <v>291</v>
      </c>
      <c r="G5" t="s">
        <v>26</v>
      </c>
      <c r="H5" t="s">
        <v>37</v>
      </c>
      <c r="I5">
        <v>79708</v>
      </c>
    </row>
    <row r="6" spans="1:9" x14ac:dyDescent="0.25">
      <c r="A6" t="s">
        <v>32</v>
      </c>
      <c r="B6" t="s">
        <v>137</v>
      </c>
      <c r="C6" s="1">
        <v>18337</v>
      </c>
      <c r="D6" t="s">
        <v>174</v>
      </c>
      <c r="E6" t="s">
        <v>29</v>
      </c>
      <c r="F6" t="s">
        <v>292</v>
      </c>
      <c r="G6" t="s">
        <v>21</v>
      </c>
      <c r="H6" t="s">
        <v>48</v>
      </c>
      <c r="I6">
        <v>91890</v>
      </c>
    </row>
    <row r="7" spans="1:9" x14ac:dyDescent="0.25">
      <c r="A7" t="s">
        <v>56</v>
      </c>
      <c r="B7" t="s">
        <v>75</v>
      </c>
      <c r="C7" s="1">
        <v>29928</v>
      </c>
      <c r="D7" t="s">
        <v>166</v>
      </c>
      <c r="E7" t="s">
        <v>29</v>
      </c>
      <c r="F7" t="s">
        <v>293</v>
      </c>
      <c r="G7" t="s">
        <v>55</v>
      </c>
      <c r="H7" t="s">
        <v>37</v>
      </c>
      <c r="I7">
        <v>75524</v>
      </c>
    </row>
    <row r="8" spans="1:9" x14ac:dyDescent="0.25">
      <c r="A8" t="s">
        <v>190</v>
      </c>
      <c r="B8" t="s">
        <v>64</v>
      </c>
      <c r="C8" s="1">
        <v>30811</v>
      </c>
      <c r="D8" t="s">
        <v>194</v>
      </c>
      <c r="E8" t="s">
        <v>11</v>
      </c>
      <c r="F8" t="s">
        <v>294</v>
      </c>
      <c r="G8" t="s">
        <v>44</v>
      </c>
      <c r="H8" t="s">
        <v>22</v>
      </c>
      <c r="I8">
        <v>58682</v>
      </c>
    </row>
    <row r="9" spans="1:9" x14ac:dyDescent="0.25">
      <c r="A9" t="s">
        <v>160</v>
      </c>
      <c r="B9" t="s">
        <v>98</v>
      </c>
      <c r="C9" s="1">
        <v>23270</v>
      </c>
      <c r="D9" t="s">
        <v>149</v>
      </c>
      <c r="E9" t="s">
        <v>11</v>
      </c>
      <c r="F9" t="s">
        <v>295</v>
      </c>
      <c r="G9" t="s">
        <v>12</v>
      </c>
      <c r="H9" t="s">
        <v>37</v>
      </c>
      <c r="I9">
        <v>52331</v>
      </c>
    </row>
    <row r="10" spans="1:9" x14ac:dyDescent="0.25">
      <c r="A10" t="s">
        <v>188</v>
      </c>
      <c r="B10" t="s">
        <v>137</v>
      </c>
      <c r="C10" s="1">
        <v>34134</v>
      </c>
      <c r="D10" t="s">
        <v>182</v>
      </c>
      <c r="E10" t="s">
        <v>11</v>
      </c>
      <c r="F10" t="s">
        <v>296</v>
      </c>
      <c r="G10" t="s">
        <v>12</v>
      </c>
      <c r="H10" t="s">
        <v>22</v>
      </c>
      <c r="I10">
        <v>50274</v>
      </c>
    </row>
    <row r="11" spans="1:9" x14ac:dyDescent="0.25">
      <c r="A11" t="s">
        <v>153</v>
      </c>
      <c r="B11" t="s">
        <v>109</v>
      </c>
      <c r="C11" s="1">
        <v>28422</v>
      </c>
      <c r="D11" t="s">
        <v>101</v>
      </c>
      <c r="E11" t="s">
        <v>29</v>
      </c>
      <c r="F11" t="s">
        <v>297</v>
      </c>
      <c r="G11" t="s">
        <v>40</v>
      </c>
      <c r="H11" t="s">
        <v>13</v>
      </c>
      <c r="I11">
        <v>43846</v>
      </c>
    </row>
    <row r="12" spans="1:9" x14ac:dyDescent="0.25">
      <c r="A12" t="s">
        <v>153</v>
      </c>
      <c r="B12" t="s">
        <v>75</v>
      </c>
      <c r="C12" s="1">
        <v>20473</v>
      </c>
      <c r="D12" t="s">
        <v>267</v>
      </c>
      <c r="E12" t="s">
        <v>29</v>
      </c>
      <c r="F12" t="s">
        <v>298</v>
      </c>
      <c r="G12" t="s">
        <v>40</v>
      </c>
      <c r="H12" t="s">
        <v>37</v>
      </c>
      <c r="I12">
        <v>50780</v>
      </c>
    </row>
    <row r="13" spans="1:9" x14ac:dyDescent="0.25">
      <c r="A13" t="s">
        <v>192</v>
      </c>
      <c r="B13" t="s">
        <v>215</v>
      </c>
      <c r="C13" s="1">
        <v>31528</v>
      </c>
      <c r="D13" t="s">
        <v>299</v>
      </c>
      <c r="E13" t="s">
        <v>11</v>
      </c>
      <c r="F13" t="s">
        <v>300</v>
      </c>
      <c r="G13" t="s">
        <v>12</v>
      </c>
      <c r="H13" t="s">
        <v>22</v>
      </c>
      <c r="I13">
        <v>50166</v>
      </c>
    </row>
    <row r="14" spans="1:9" x14ac:dyDescent="0.25">
      <c r="A14" t="s">
        <v>161</v>
      </c>
      <c r="B14" t="s">
        <v>46</v>
      </c>
      <c r="C14" s="1">
        <v>33093</v>
      </c>
      <c r="D14" t="s">
        <v>123</v>
      </c>
      <c r="E14" t="s">
        <v>29</v>
      </c>
      <c r="F14" t="s">
        <v>301</v>
      </c>
      <c r="G14" t="s">
        <v>12</v>
      </c>
      <c r="H14" t="s">
        <v>48</v>
      </c>
      <c r="I14">
        <v>69817</v>
      </c>
    </row>
    <row r="15" spans="1:9" x14ac:dyDescent="0.25">
      <c r="A15" t="s">
        <v>161</v>
      </c>
      <c r="B15" t="s">
        <v>75</v>
      </c>
      <c r="C15" s="1">
        <v>34570</v>
      </c>
      <c r="D15" t="s">
        <v>125</v>
      </c>
      <c r="E15" t="s">
        <v>29</v>
      </c>
      <c r="F15" t="s">
        <v>302</v>
      </c>
      <c r="G15" t="s">
        <v>52</v>
      </c>
      <c r="H15" t="s">
        <v>48</v>
      </c>
      <c r="I15">
        <v>104619</v>
      </c>
    </row>
    <row r="16" spans="1:9" x14ac:dyDescent="0.25">
      <c r="A16" t="s">
        <v>60</v>
      </c>
      <c r="B16" t="s">
        <v>50</v>
      </c>
      <c r="C16" s="1">
        <v>34033</v>
      </c>
      <c r="D16" t="s">
        <v>135</v>
      </c>
      <c r="E16" t="s">
        <v>11</v>
      </c>
      <c r="F16" t="s">
        <v>303</v>
      </c>
      <c r="G16" t="s">
        <v>12</v>
      </c>
      <c r="H16" t="s">
        <v>22</v>
      </c>
      <c r="I16">
        <v>55681</v>
      </c>
    </row>
    <row r="17" spans="1:9" x14ac:dyDescent="0.25">
      <c r="A17" t="s">
        <v>127</v>
      </c>
      <c r="B17" t="s">
        <v>64</v>
      </c>
      <c r="C17" s="1">
        <v>20447</v>
      </c>
      <c r="D17" t="s">
        <v>142</v>
      </c>
      <c r="E17" t="s">
        <v>29</v>
      </c>
      <c r="F17" t="s">
        <v>304</v>
      </c>
      <c r="G17" t="s">
        <v>30</v>
      </c>
      <c r="H17" t="s">
        <v>22</v>
      </c>
      <c r="I17">
        <v>56264</v>
      </c>
    </row>
    <row r="18" spans="1:9" x14ac:dyDescent="0.25">
      <c r="A18" t="s">
        <v>61</v>
      </c>
      <c r="B18" t="s">
        <v>139</v>
      </c>
      <c r="C18" s="1">
        <v>18813</v>
      </c>
      <c r="D18" t="s">
        <v>165</v>
      </c>
      <c r="E18" t="s">
        <v>29</v>
      </c>
      <c r="F18" t="s">
        <v>305</v>
      </c>
      <c r="G18" t="s">
        <v>12</v>
      </c>
      <c r="H18" t="s">
        <v>13</v>
      </c>
      <c r="I18">
        <v>46514</v>
      </c>
    </row>
    <row r="19" spans="1:9" x14ac:dyDescent="0.25">
      <c r="A19" t="s">
        <v>161</v>
      </c>
      <c r="B19" t="s">
        <v>87</v>
      </c>
      <c r="C19" s="1">
        <v>23889</v>
      </c>
      <c r="D19" t="s">
        <v>88</v>
      </c>
      <c r="E19" t="s">
        <v>29</v>
      </c>
      <c r="F19" t="s">
        <v>306</v>
      </c>
      <c r="G19" t="s">
        <v>21</v>
      </c>
      <c r="H19" t="s">
        <v>48</v>
      </c>
      <c r="I19">
        <v>90358</v>
      </c>
    </row>
    <row r="20" spans="1:9" x14ac:dyDescent="0.25">
      <c r="A20" t="s">
        <v>60</v>
      </c>
      <c r="B20" t="s">
        <v>171</v>
      </c>
      <c r="C20" s="1">
        <v>33066</v>
      </c>
      <c r="D20" t="s">
        <v>47</v>
      </c>
      <c r="E20" t="s">
        <v>11</v>
      </c>
      <c r="F20" t="s">
        <v>307</v>
      </c>
      <c r="G20" t="s">
        <v>26</v>
      </c>
      <c r="H20" t="s">
        <v>22</v>
      </c>
      <c r="I20">
        <v>70729</v>
      </c>
    </row>
    <row r="21" spans="1:9" x14ac:dyDescent="0.25">
      <c r="A21" t="s">
        <v>23</v>
      </c>
      <c r="B21" t="s">
        <v>35</v>
      </c>
      <c r="C21" s="1">
        <v>35020</v>
      </c>
      <c r="D21" t="s">
        <v>191</v>
      </c>
      <c r="E21" t="s">
        <v>11</v>
      </c>
      <c r="F21" t="s">
        <v>308</v>
      </c>
      <c r="G21" t="s">
        <v>12</v>
      </c>
      <c r="H21" t="s">
        <v>22</v>
      </c>
      <c r="I21">
        <v>47139</v>
      </c>
    </row>
    <row r="22" spans="1:9" x14ac:dyDescent="0.25">
      <c r="A22" t="s">
        <v>116</v>
      </c>
      <c r="B22" t="s">
        <v>126</v>
      </c>
      <c r="C22" s="1">
        <v>24319</v>
      </c>
      <c r="D22" t="s">
        <v>138</v>
      </c>
      <c r="E22" t="s">
        <v>29</v>
      </c>
      <c r="F22" t="s">
        <v>309</v>
      </c>
      <c r="G22" t="s">
        <v>21</v>
      </c>
      <c r="H22" t="s">
        <v>13</v>
      </c>
      <c r="I22">
        <v>60512</v>
      </c>
    </row>
    <row r="23" spans="1:9" x14ac:dyDescent="0.25">
      <c r="A23" t="s">
        <v>151</v>
      </c>
      <c r="B23" t="s">
        <v>127</v>
      </c>
      <c r="C23" s="1">
        <v>29581</v>
      </c>
      <c r="D23" t="s">
        <v>79</v>
      </c>
      <c r="E23" t="s">
        <v>11</v>
      </c>
      <c r="F23" t="s">
        <v>310</v>
      </c>
      <c r="G23" t="s">
        <v>44</v>
      </c>
      <c r="H23" t="s">
        <v>48</v>
      </c>
      <c r="I23">
        <v>88203</v>
      </c>
    </row>
    <row r="24" spans="1:9" x14ac:dyDescent="0.25">
      <c r="A24" t="s">
        <v>14</v>
      </c>
      <c r="B24" t="s">
        <v>42</v>
      </c>
      <c r="C24" s="1">
        <v>31235</v>
      </c>
      <c r="D24" t="s">
        <v>51</v>
      </c>
      <c r="E24" t="s">
        <v>11</v>
      </c>
      <c r="F24" t="s">
        <v>311</v>
      </c>
      <c r="G24" t="s">
        <v>59</v>
      </c>
      <c r="H24" t="s">
        <v>22</v>
      </c>
      <c r="I24">
        <v>58659</v>
      </c>
    </row>
    <row r="25" spans="1:9" x14ac:dyDescent="0.25">
      <c r="A25" t="s">
        <v>87</v>
      </c>
      <c r="B25" t="s">
        <v>64</v>
      </c>
      <c r="C25" s="1">
        <v>27453</v>
      </c>
      <c r="D25" t="s">
        <v>312</v>
      </c>
      <c r="E25" t="s">
        <v>29</v>
      </c>
      <c r="F25" t="s">
        <v>313</v>
      </c>
      <c r="G25" t="s">
        <v>26</v>
      </c>
      <c r="H25" t="s">
        <v>13</v>
      </c>
      <c r="I25">
        <v>66384</v>
      </c>
    </row>
    <row r="26" spans="1:9" x14ac:dyDescent="0.25">
      <c r="A26" t="s">
        <v>122</v>
      </c>
      <c r="B26" t="s">
        <v>75</v>
      </c>
      <c r="C26" s="1">
        <v>27123</v>
      </c>
      <c r="D26" t="s">
        <v>174</v>
      </c>
      <c r="E26" t="s">
        <v>29</v>
      </c>
      <c r="F26" t="s">
        <v>314</v>
      </c>
      <c r="G26" t="s">
        <v>26</v>
      </c>
      <c r="H26" t="s">
        <v>22</v>
      </c>
      <c r="I26">
        <v>81545</v>
      </c>
    </row>
    <row r="27" spans="1:9" x14ac:dyDescent="0.25">
      <c r="A27" t="s">
        <v>105</v>
      </c>
      <c r="B27" t="s">
        <v>110</v>
      </c>
      <c r="C27" s="1">
        <v>33272</v>
      </c>
      <c r="D27" t="s">
        <v>140</v>
      </c>
      <c r="E27" t="s">
        <v>29</v>
      </c>
      <c r="F27" t="s">
        <v>315</v>
      </c>
      <c r="G27" t="s">
        <v>59</v>
      </c>
      <c r="H27" t="s">
        <v>37</v>
      </c>
      <c r="I27">
        <v>89937</v>
      </c>
    </row>
    <row r="28" spans="1:9" x14ac:dyDescent="0.25">
      <c r="A28" t="s">
        <v>81</v>
      </c>
      <c r="B28" t="s">
        <v>128</v>
      </c>
      <c r="C28" s="1">
        <v>25367</v>
      </c>
      <c r="D28" t="s">
        <v>146</v>
      </c>
      <c r="E28" t="s">
        <v>11</v>
      </c>
      <c r="F28" t="s">
        <v>316</v>
      </c>
      <c r="G28" t="s">
        <v>21</v>
      </c>
      <c r="H28" t="s">
        <v>22</v>
      </c>
      <c r="I28">
        <v>68051</v>
      </c>
    </row>
    <row r="29" spans="1:9" x14ac:dyDescent="0.25">
      <c r="A29" t="s">
        <v>144</v>
      </c>
      <c r="B29" t="s">
        <v>75</v>
      </c>
      <c r="C29" s="1">
        <v>34202</v>
      </c>
      <c r="D29" t="s">
        <v>88</v>
      </c>
      <c r="E29" t="s">
        <v>29</v>
      </c>
      <c r="F29" t="s">
        <v>317</v>
      </c>
      <c r="G29" t="s">
        <v>52</v>
      </c>
      <c r="H29" t="s">
        <v>37</v>
      </c>
      <c r="I29">
        <v>78552</v>
      </c>
    </row>
    <row r="30" spans="1:9" x14ac:dyDescent="0.25">
      <c r="A30" t="s">
        <v>104</v>
      </c>
      <c r="B30" t="s">
        <v>215</v>
      </c>
      <c r="C30" s="1">
        <v>20418</v>
      </c>
      <c r="D30" t="s">
        <v>114</v>
      </c>
      <c r="E30" t="s">
        <v>11</v>
      </c>
      <c r="F30" t="s">
        <v>318</v>
      </c>
      <c r="G30" t="s">
        <v>17</v>
      </c>
      <c r="H30" t="s">
        <v>48</v>
      </c>
      <c r="I30">
        <v>70506</v>
      </c>
    </row>
    <row r="31" spans="1:9" x14ac:dyDescent="0.25">
      <c r="A31" t="s">
        <v>179</v>
      </c>
      <c r="B31" t="s">
        <v>50</v>
      </c>
      <c r="C31" s="1">
        <v>20918</v>
      </c>
      <c r="D31" t="s">
        <v>135</v>
      </c>
      <c r="E31" t="s">
        <v>11</v>
      </c>
      <c r="F31" t="s">
        <v>319</v>
      </c>
      <c r="G31" t="s">
        <v>12</v>
      </c>
      <c r="H31" t="s">
        <v>22</v>
      </c>
      <c r="I31">
        <v>47903</v>
      </c>
    </row>
    <row r="32" spans="1:9" x14ac:dyDescent="0.25">
      <c r="A32" t="s">
        <v>320</v>
      </c>
      <c r="B32" t="s">
        <v>105</v>
      </c>
      <c r="C32" s="1">
        <v>34839</v>
      </c>
      <c r="D32" t="s">
        <v>173</v>
      </c>
      <c r="E32" t="s">
        <v>29</v>
      </c>
      <c r="F32" t="s">
        <v>321</v>
      </c>
      <c r="G32" t="s">
        <v>21</v>
      </c>
      <c r="H32" t="s">
        <v>13</v>
      </c>
      <c r="I32">
        <v>58015</v>
      </c>
    </row>
    <row r="33" spans="1:9" x14ac:dyDescent="0.25">
      <c r="A33" t="s">
        <v>60</v>
      </c>
      <c r="B33" t="s">
        <v>108</v>
      </c>
      <c r="C33" s="1">
        <v>19274</v>
      </c>
      <c r="D33" t="s">
        <v>65</v>
      </c>
      <c r="E33" t="s">
        <v>11</v>
      </c>
      <c r="F33" t="s">
        <v>322</v>
      </c>
      <c r="G33" t="s">
        <v>17</v>
      </c>
      <c r="H33" t="s">
        <v>22</v>
      </c>
      <c r="I33">
        <v>48245</v>
      </c>
    </row>
    <row r="34" spans="1:9" x14ac:dyDescent="0.25">
      <c r="A34" t="s">
        <v>69</v>
      </c>
      <c r="B34" t="s">
        <v>139</v>
      </c>
      <c r="C34" s="1">
        <v>34491</v>
      </c>
      <c r="D34" t="s">
        <v>79</v>
      </c>
      <c r="E34" t="s">
        <v>11</v>
      </c>
      <c r="F34" t="s">
        <v>323</v>
      </c>
      <c r="G34" t="s">
        <v>12</v>
      </c>
      <c r="H34" t="s">
        <v>13</v>
      </c>
      <c r="I34">
        <v>49428</v>
      </c>
    </row>
    <row r="35" spans="1:9" x14ac:dyDescent="0.25">
      <c r="A35" t="s">
        <v>57</v>
      </c>
      <c r="B35" t="s">
        <v>148</v>
      </c>
      <c r="C35" s="1">
        <v>35588</v>
      </c>
      <c r="D35" t="s">
        <v>205</v>
      </c>
      <c r="E35" t="s">
        <v>29</v>
      </c>
      <c r="F35" t="s">
        <v>324</v>
      </c>
      <c r="G35" t="s">
        <v>44</v>
      </c>
      <c r="H35" t="s">
        <v>22</v>
      </c>
      <c r="I35">
        <v>62962</v>
      </c>
    </row>
    <row r="36" spans="1:9" x14ac:dyDescent="0.25">
      <c r="A36" t="s">
        <v>95</v>
      </c>
      <c r="B36" t="s">
        <v>57</v>
      </c>
      <c r="C36" s="1">
        <v>23998</v>
      </c>
      <c r="D36" t="s">
        <v>83</v>
      </c>
      <c r="E36" t="s">
        <v>29</v>
      </c>
      <c r="F36" t="s">
        <v>325</v>
      </c>
      <c r="G36" t="s">
        <v>40</v>
      </c>
      <c r="H36" t="s">
        <v>13</v>
      </c>
      <c r="I36">
        <v>44727</v>
      </c>
    </row>
    <row r="37" spans="1:9" x14ac:dyDescent="0.25">
      <c r="A37" t="s">
        <v>49</v>
      </c>
      <c r="B37" t="s">
        <v>75</v>
      </c>
      <c r="C37" s="1">
        <v>30164</v>
      </c>
      <c r="D37" t="s">
        <v>20</v>
      </c>
      <c r="E37" t="s">
        <v>11</v>
      </c>
      <c r="F37" t="s">
        <v>326</v>
      </c>
      <c r="G37" t="s">
        <v>59</v>
      </c>
      <c r="H37" t="s">
        <v>37</v>
      </c>
      <c r="I37">
        <v>65531</v>
      </c>
    </row>
    <row r="38" spans="1:9" x14ac:dyDescent="0.25">
      <c r="A38" t="s">
        <v>78</v>
      </c>
      <c r="B38" t="s">
        <v>196</v>
      </c>
      <c r="C38" s="1">
        <v>30877</v>
      </c>
      <c r="D38" t="s">
        <v>99</v>
      </c>
      <c r="E38" t="s">
        <v>11</v>
      </c>
      <c r="F38" t="s">
        <v>327</v>
      </c>
      <c r="G38" t="s">
        <v>59</v>
      </c>
      <c r="H38" t="s">
        <v>48</v>
      </c>
      <c r="I38">
        <v>97027</v>
      </c>
    </row>
    <row r="39" spans="1:9" x14ac:dyDescent="0.25">
      <c r="A39" t="s">
        <v>54</v>
      </c>
      <c r="B39" t="s">
        <v>110</v>
      </c>
      <c r="C39" s="1">
        <v>28648</v>
      </c>
      <c r="D39" t="s">
        <v>67</v>
      </c>
      <c r="E39" t="s">
        <v>29</v>
      </c>
      <c r="F39" t="s">
        <v>328</v>
      </c>
      <c r="G39" t="s">
        <v>26</v>
      </c>
      <c r="H39" t="s">
        <v>37</v>
      </c>
      <c r="I39">
        <v>86258</v>
      </c>
    </row>
    <row r="40" spans="1:9" x14ac:dyDescent="0.25">
      <c r="A40" t="s">
        <v>56</v>
      </c>
      <c r="B40" t="s">
        <v>148</v>
      </c>
      <c r="C40" s="1">
        <v>29985</v>
      </c>
      <c r="D40" t="s">
        <v>205</v>
      </c>
      <c r="E40" t="s">
        <v>29</v>
      </c>
      <c r="F40" t="s">
        <v>329</v>
      </c>
      <c r="G40" t="s">
        <v>12</v>
      </c>
      <c r="H40" t="s">
        <v>22</v>
      </c>
      <c r="I40">
        <v>51433</v>
      </c>
    </row>
    <row r="41" spans="1:9" x14ac:dyDescent="0.25">
      <c r="A41" t="s">
        <v>116</v>
      </c>
      <c r="B41" t="s">
        <v>122</v>
      </c>
      <c r="C41" s="1">
        <v>22883</v>
      </c>
      <c r="D41" t="s">
        <v>185</v>
      </c>
      <c r="E41" t="s">
        <v>29</v>
      </c>
      <c r="F41" t="s">
        <v>330</v>
      </c>
      <c r="G41" t="s">
        <v>52</v>
      </c>
      <c r="H41" t="s">
        <v>13</v>
      </c>
      <c r="I41">
        <v>63242</v>
      </c>
    </row>
    <row r="42" spans="1:9" x14ac:dyDescent="0.25">
      <c r="A42" t="s">
        <v>74</v>
      </c>
      <c r="B42" t="s">
        <v>121</v>
      </c>
      <c r="C42" s="1">
        <v>26310</v>
      </c>
      <c r="D42" t="s">
        <v>77</v>
      </c>
      <c r="E42" t="s">
        <v>29</v>
      </c>
      <c r="F42" t="s">
        <v>331</v>
      </c>
      <c r="G42" t="s">
        <v>26</v>
      </c>
      <c r="H42" t="s">
        <v>48</v>
      </c>
      <c r="I42">
        <v>90582</v>
      </c>
    </row>
    <row r="43" spans="1:9" x14ac:dyDescent="0.25">
      <c r="A43" t="s">
        <v>9</v>
      </c>
      <c r="B43" t="s">
        <v>35</v>
      </c>
      <c r="C43" s="1">
        <v>30285</v>
      </c>
      <c r="D43" t="s">
        <v>272</v>
      </c>
      <c r="E43" t="s">
        <v>11</v>
      </c>
      <c r="F43" t="s">
        <v>332</v>
      </c>
      <c r="G43" t="s">
        <v>52</v>
      </c>
      <c r="H43" t="s">
        <v>48</v>
      </c>
      <c r="I43">
        <v>89475</v>
      </c>
    </row>
    <row r="44" spans="1:9" x14ac:dyDescent="0.25">
      <c r="A44" t="s">
        <v>82</v>
      </c>
      <c r="B44" t="s">
        <v>112</v>
      </c>
      <c r="C44" s="1">
        <v>35583</v>
      </c>
      <c r="D44" t="s">
        <v>162</v>
      </c>
      <c r="E44" t="s">
        <v>29</v>
      </c>
      <c r="F44" t="s">
        <v>333</v>
      </c>
      <c r="G44" t="s">
        <v>40</v>
      </c>
      <c r="H44" t="s">
        <v>37</v>
      </c>
      <c r="I44">
        <v>56409</v>
      </c>
    </row>
    <row r="45" spans="1:9" x14ac:dyDescent="0.25">
      <c r="A45" t="s">
        <v>56</v>
      </c>
      <c r="B45" t="s">
        <v>42</v>
      </c>
      <c r="C45" s="1">
        <v>34124</v>
      </c>
      <c r="D45" t="s">
        <v>113</v>
      </c>
      <c r="E45" t="s">
        <v>29</v>
      </c>
      <c r="F45" t="s">
        <v>334</v>
      </c>
      <c r="G45" t="s">
        <v>55</v>
      </c>
      <c r="H45" t="s">
        <v>48</v>
      </c>
      <c r="I45">
        <v>88554</v>
      </c>
    </row>
    <row r="46" spans="1:9" x14ac:dyDescent="0.25">
      <c r="A46" t="s">
        <v>186</v>
      </c>
      <c r="B46" t="s">
        <v>139</v>
      </c>
      <c r="C46" s="1">
        <v>24525</v>
      </c>
      <c r="D46" t="s">
        <v>77</v>
      </c>
      <c r="E46" t="s">
        <v>29</v>
      </c>
      <c r="F46" t="s">
        <v>335</v>
      </c>
      <c r="G46" t="s">
        <v>59</v>
      </c>
      <c r="H46" t="s">
        <v>22</v>
      </c>
      <c r="I46">
        <v>72496</v>
      </c>
    </row>
    <row r="47" spans="1:9" x14ac:dyDescent="0.25">
      <c r="A47" t="s">
        <v>124</v>
      </c>
      <c r="B47" t="s">
        <v>89</v>
      </c>
      <c r="C47" s="1">
        <v>23577</v>
      </c>
      <c r="D47" t="s">
        <v>159</v>
      </c>
      <c r="E47" t="s">
        <v>11</v>
      </c>
      <c r="F47" t="s">
        <v>336</v>
      </c>
      <c r="G47" t="s">
        <v>12</v>
      </c>
      <c r="H47" t="s">
        <v>13</v>
      </c>
      <c r="I47">
        <v>46360</v>
      </c>
    </row>
    <row r="48" spans="1:9" x14ac:dyDescent="0.25">
      <c r="A48" t="s">
        <v>213</v>
      </c>
      <c r="B48" t="s">
        <v>54</v>
      </c>
      <c r="C48" s="1">
        <v>21365</v>
      </c>
      <c r="D48" t="s">
        <v>138</v>
      </c>
      <c r="E48" t="s">
        <v>11</v>
      </c>
      <c r="F48" t="s">
        <v>337</v>
      </c>
      <c r="G48" t="s">
        <v>21</v>
      </c>
      <c r="H48" t="s">
        <v>48</v>
      </c>
      <c r="I48">
        <v>87778</v>
      </c>
    </row>
    <row r="49" spans="1:9" x14ac:dyDescent="0.25">
      <c r="A49" t="s">
        <v>53</v>
      </c>
      <c r="B49" t="s">
        <v>89</v>
      </c>
      <c r="C49" s="1">
        <v>23754</v>
      </c>
      <c r="D49" t="s">
        <v>206</v>
      </c>
      <c r="E49" t="s">
        <v>29</v>
      </c>
      <c r="F49" t="s">
        <v>338</v>
      </c>
      <c r="G49" t="s">
        <v>26</v>
      </c>
      <c r="H49" t="s">
        <v>22</v>
      </c>
      <c r="I49">
        <v>81410</v>
      </c>
    </row>
    <row r="50" spans="1:9" x14ac:dyDescent="0.25">
      <c r="A50" t="s">
        <v>45</v>
      </c>
      <c r="B50" t="s">
        <v>54</v>
      </c>
      <c r="C50" s="1">
        <v>31003</v>
      </c>
      <c r="D50" t="s">
        <v>94</v>
      </c>
      <c r="E50" t="s">
        <v>11</v>
      </c>
      <c r="F50" t="s">
        <v>339</v>
      </c>
      <c r="G50" t="s">
        <v>26</v>
      </c>
      <c r="H50" t="s">
        <v>22</v>
      </c>
      <c r="I50">
        <v>72456</v>
      </c>
    </row>
    <row r="51" spans="1:9" x14ac:dyDescent="0.25">
      <c r="A51" t="s">
        <v>100</v>
      </c>
      <c r="B51" t="s">
        <v>122</v>
      </c>
      <c r="C51" s="1">
        <v>26337</v>
      </c>
      <c r="D51" t="s">
        <v>113</v>
      </c>
      <c r="E51" t="s">
        <v>11</v>
      </c>
      <c r="F51" t="s">
        <v>340</v>
      </c>
      <c r="G51" t="s">
        <v>59</v>
      </c>
      <c r="H51" t="s">
        <v>48</v>
      </c>
      <c r="I51">
        <v>81183</v>
      </c>
    </row>
    <row r="52" spans="1:9" x14ac:dyDescent="0.25">
      <c r="A52" t="s">
        <v>143</v>
      </c>
      <c r="B52" t="s">
        <v>75</v>
      </c>
      <c r="C52" s="1">
        <v>23878</v>
      </c>
      <c r="D52" t="s">
        <v>195</v>
      </c>
      <c r="E52" t="s">
        <v>11</v>
      </c>
      <c r="F52" t="s">
        <v>341</v>
      </c>
      <c r="G52" t="s">
        <v>26</v>
      </c>
      <c r="H52" t="s">
        <v>22</v>
      </c>
      <c r="I52">
        <v>78887</v>
      </c>
    </row>
    <row r="53" spans="1:9" x14ac:dyDescent="0.25">
      <c r="A53" t="s">
        <v>156</v>
      </c>
      <c r="B53" t="s">
        <v>215</v>
      </c>
      <c r="C53" s="1">
        <v>25358</v>
      </c>
      <c r="D53" t="s">
        <v>187</v>
      </c>
      <c r="E53" t="s">
        <v>11</v>
      </c>
      <c r="F53" t="s">
        <v>342</v>
      </c>
      <c r="G53" t="s">
        <v>30</v>
      </c>
      <c r="H53" t="s">
        <v>13</v>
      </c>
      <c r="I53">
        <v>50859</v>
      </c>
    </row>
    <row r="54" spans="1:9" x14ac:dyDescent="0.25">
      <c r="A54" t="s">
        <v>136</v>
      </c>
      <c r="B54" t="s">
        <v>109</v>
      </c>
      <c r="C54" s="1">
        <v>24525</v>
      </c>
      <c r="D54" t="s">
        <v>193</v>
      </c>
      <c r="E54" t="s">
        <v>11</v>
      </c>
      <c r="F54" t="s">
        <v>343</v>
      </c>
      <c r="G54" t="s">
        <v>52</v>
      </c>
      <c r="H54" t="s">
        <v>37</v>
      </c>
      <c r="I54">
        <v>82716</v>
      </c>
    </row>
    <row r="55" spans="1:9" x14ac:dyDescent="0.25">
      <c r="A55" t="s">
        <v>81</v>
      </c>
      <c r="B55" t="s">
        <v>118</v>
      </c>
      <c r="C55" s="1">
        <v>34196</v>
      </c>
      <c r="D55" t="s">
        <v>206</v>
      </c>
      <c r="E55" t="s">
        <v>11</v>
      </c>
      <c r="F55" t="s">
        <v>344</v>
      </c>
      <c r="G55" t="s">
        <v>59</v>
      </c>
      <c r="H55" t="s">
        <v>37</v>
      </c>
      <c r="I55">
        <v>68422</v>
      </c>
    </row>
    <row r="56" spans="1:9" x14ac:dyDescent="0.25">
      <c r="A56" t="s">
        <v>147</v>
      </c>
      <c r="B56" t="s">
        <v>126</v>
      </c>
      <c r="C56" s="1">
        <v>24515</v>
      </c>
      <c r="D56" t="s">
        <v>86</v>
      </c>
      <c r="E56" t="s">
        <v>29</v>
      </c>
      <c r="F56" t="s">
        <v>345</v>
      </c>
      <c r="G56" t="s">
        <v>59</v>
      </c>
      <c r="H56" t="s">
        <v>48</v>
      </c>
      <c r="I56">
        <v>98895</v>
      </c>
    </row>
    <row r="57" spans="1:9" x14ac:dyDescent="0.25">
      <c r="A57" t="s">
        <v>161</v>
      </c>
      <c r="B57" t="s">
        <v>128</v>
      </c>
      <c r="C57" s="1">
        <v>31670</v>
      </c>
      <c r="D57" t="s">
        <v>146</v>
      </c>
      <c r="E57" t="s">
        <v>29</v>
      </c>
      <c r="F57" t="s">
        <v>346</v>
      </c>
      <c r="G57" t="s">
        <v>59</v>
      </c>
      <c r="H57" t="s">
        <v>48</v>
      </c>
      <c r="I57">
        <v>91644</v>
      </c>
    </row>
    <row r="58" spans="1:9" x14ac:dyDescent="0.25">
      <c r="A58" t="s">
        <v>210</v>
      </c>
      <c r="B58" t="s">
        <v>98</v>
      </c>
      <c r="C58" s="1">
        <v>22697</v>
      </c>
      <c r="D58" t="s">
        <v>80</v>
      </c>
      <c r="E58" t="s">
        <v>11</v>
      </c>
      <c r="F58" t="s">
        <v>347</v>
      </c>
      <c r="G58" t="s">
        <v>55</v>
      </c>
      <c r="H58" t="s">
        <v>37</v>
      </c>
      <c r="I58">
        <v>80550</v>
      </c>
    </row>
    <row r="59" spans="1:9" x14ac:dyDescent="0.25">
      <c r="A59" t="s">
        <v>78</v>
      </c>
      <c r="B59" t="s">
        <v>171</v>
      </c>
      <c r="C59" s="1">
        <v>36515</v>
      </c>
      <c r="D59" t="s">
        <v>174</v>
      </c>
      <c r="E59" t="s">
        <v>11</v>
      </c>
      <c r="F59" t="s">
        <v>348</v>
      </c>
      <c r="G59" t="s">
        <v>44</v>
      </c>
      <c r="H59" t="s">
        <v>13</v>
      </c>
      <c r="I59">
        <v>49199</v>
      </c>
    </row>
    <row r="60" spans="1:9" x14ac:dyDescent="0.25">
      <c r="A60" t="s">
        <v>210</v>
      </c>
      <c r="B60" t="s">
        <v>170</v>
      </c>
      <c r="C60" s="1">
        <v>19442</v>
      </c>
      <c r="D60" t="s">
        <v>166</v>
      </c>
      <c r="E60" t="s">
        <v>11</v>
      </c>
      <c r="F60" t="s">
        <v>349</v>
      </c>
      <c r="G60" t="s">
        <v>30</v>
      </c>
      <c r="H60" t="s">
        <v>37</v>
      </c>
      <c r="I60">
        <v>69553</v>
      </c>
    </row>
    <row r="61" spans="1:9" x14ac:dyDescent="0.25">
      <c r="A61" t="s">
        <v>161</v>
      </c>
      <c r="B61" t="s">
        <v>19</v>
      </c>
      <c r="C61" s="1">
        <v>36392</v>
      </c>
      <c r="D61" t="s">
        <v>209</v>
      </c>
      <c r="E61" t="s">
        <v>29</v>
      </c>
      <c r="F61" t="s">
        <v>350</v>
      </c>
      <c r="G61" t="s">
        <v>55</v>
      </c>
      <c r="H61" t="s">
        <v>48</v>
      </c>
      <c r="I61">
        <v>86892</v>
      </c>
    </row>
    <row r="62" spans="1:9" x14ac:dyDescent="0.25">
      <c r="A62" t="s">
        <v>53</v>
      </c>
      <c r="B62" t="s">
        <v>90</v>
      </c>
      <c r="C62" s="1">
        <v>21733</v>
      </c>
      <c r="D62" t="s">
        <v>191</v>
      </c>
      <c r="E62" t="s">
        <v>29</v>
      </c>
      <c r="F62" t="s">
        <v>351</v>
      </c>
      <c r="G62" t="s">
        <v>52</v>
      </c>
      <c r="H62" t="s">
        <v>48</v>
      </c>
      <c r="I62">
        <v>89650</v>
      </c>
    </row>
    <row r="63" spans="1:9" x14ac:dyDescent="0.25">
      <c r="A63" t="s">
        <v>141</v>
      </c>
      <c r="B63" t="s">
        <v>170</v>
      </c>
      <c r="C63" s="1">
        <v>33631</v>
      </c>
      <c r="D63" t="s">
        <v>211</v>
      </c>
      <c r="E63" t="s">
        <v>11</v>
      </c>
      <c r="F63" t="s">
        <v>352</v>
      </c>
      <c r="G63" t="s">
        <v>59</v>
      </c>
      <c r="H63" t="s">
        <v>37</v>
      </c>
      <c r="I63">
        <v>80119</v>
      </c>
    </row>
    <row r="64" spans="1:9" x14ac:dyDescent="0.25">
      <c r="A64" t="s">
        <v>153</v>
      </c>
      <c r="B64" t="s">
        <v>215</v>
      </c>
      <c r="C64" s="1">
        <v>31148</v>
      </c>
      <c r="D64" t="s">
        <v>169</v>
      </c>
      <c r="E64" t="s">
        <v>29</v>
      </c>
      <c r="F64" t="s">
        <v>353</v>
      </c>
      <c r="G64" t="s">
        <v>55</v>
      </c>
      <c r="H64" t="s">
        <v>13</v>
      </c>
      <c r="I64">
        <v>64892</v>
      </c>
    </row>
    <row r="65" spans="1:9" x14ac:dyDescent="0.25">
      <c r="A65" t="s">
        <v>104</v>
      </c>
      <c r="B65" t="s">
        <v>132</v>
      </c>
      <c r="C65" s="1">
        <v>25206</v>
      </c>
      <c r="D65" t="s">
        <v>51</v>
      </c>
      <c r="E65" t="s">
        <v>11</v>
      </c>
      <c r="F65" t="s">
        <v>354</v>
      </c>
      <c r="G65" t="s">
        <v>52</v>
      </c>
      <c r="H65" t="s">
        <v>22</v>
      </c>
      <c r="I65">
        <v>78143</v>
      </c>
    </row>
    <row r="66" spans="1:9" x14ac:dyDescent="0.25">
      <c r="A66" t="s">
        <v>202</v>
      </c>
      <c r="B66" t="s">
        <v>91</v>
      </c>
      <c r="C66" s="1">
        <v>18720</v>
      </c>
      <c r="D66" t="s">
        <v>288</v>
      </c>
      <c r="E66" t="s">
        <v>11</v>
      </c>
      <c r="F66" t="s">
        <v>355</v>
      </c>
      <c r="G66" t="s">
        <v>12</v>
      </c>
      <c r="H66" t="s">
        <v>22</v>
      </c>
      <c r="I66">
        <v>56907</v>
      </c>
    </row>
    <row r="67" spans="1:9" x14ac:dyDescent="0.25">
      <c r="A67" t="s">
        <v>141</v>
      </c>
      <c r="B67" t="s">
        <v>121</v>
      </c>
      <c r="C67" s="1">
        <v>24009</v>
      </c>
      <c r="D67" t="s">
        <v>180</v>
      </c>
      <c r="E67" t="s">
        <v>11</v>
      </c>
      <c r="F67" t="s">
        <v>356</v>
      </c>
      <c r="G67" t="s">
        <v>44</v>
      </c>
      <c r="H67" t="s">
        <v>37</v>
      </c>
      <c r="I67">
        <v>63109</v>
      </c>
    </row>
    <row r="68" spans="1:9" x14ac:dyDescent="0.25">
      <c r="A68" t="s">
        <v>69</v>
      </c>
      <c r="B68" t="s">
        <v>139</v>
      </c>
      <c r="C68" s="1">
        <v>23256</v>
      </c>
      <c r="D68" t="s">
        <v>163</v>
      </c>
      <c r="E68" t="s">
        <v>11</v>
      </c>
      <c r="F68" t="s">
        <v>357</v>
      </c>
      <c r="G68" t="s">
        <v>12</v>
      </c>
      <c r="H68" t="s">
        <v>13</v>
      </c>
      <c r="I68">
        <v>44942</v>
      </c>
    </row>
    <row r="69" spans="1:9" x14ac:dyDescent="0.25">
      <c r="A69" t="s">
        <v>124</v>
      </c>
      <c r="B69" t="s">
        <v>139</v>
      </c>
      <c r="C69" s="1">
        <v>35387</v>
      </c>
      <c r="D69" t="s">
        <v>184</v>
      </c>
      <c r="E69" t="s">
        <v>11</v>
      </c>
      <c r="F69" t="s">
        <v>358</v>
      </c>
      <c r="G69" t="s">
        <v>52</v>
      </c>
      <c r="H69" t="s">
        <v>22</v>
      </c>
      <c r="I69">
        <v>79818</v>
      </c>
    </row>
    <row r="70" spans="1:9" x14ac:dyDescent="0.25">
      <c r="A70" t="s">
        <v>42</v>
      </c>
      <c r="B70" t="s">
        <v>64</v>
      </c>
      <c r="C70" s="1">
        <v>26473</v>
      </c>
      <c r="D70" t="s">
        <v>270</v>
      </c>
      <c r="E70" t="s">
        <v>29</v>
      </c>
      <c r="F70" t="s">
        <v>359</v>
      </c>
      <c r="G70" t="s">
        <v>17</v>
      </c>
      <c r="H70" t="s">
        <v>13</v>
      </c>
      <c r="I70">
        <v>40455</v>
      </c>
    </row>
    <row r="71" spans="1:9" x14ac:dyDescent="0.25">
      <c r="A71" t="s">
        <v>197</v>
      </c>
      <c r="B71" t="s">
        <v>109</v>
      </c>
      <c r="C71" s="1">
        <v>36045</v>
      </c>
      <c r="D71" t="s">
        <v>117</v>
      </c>
      <c r="E71" t="s">
        <v>29</v>
      </c>
      <c r="F71" t="s">
        <v>360</v>
      </c>
      <c r="G71" t="s">
        <v>21</v>
      </c>
      <c r="H71" t="s">
        <v>48</v>
      </c>
      <c r="I71">
        <v>75021</v>
      </c>
    </row>
    <row r="72" spans="1:9" x14ac:dyDescent="0.25">
      <c r="A72" t="s">
        <v>110</v>
      </c>
      <c r="B72" t="s">
        <v>139</v>
      </c>
      <c r="C72" s="1">
        <v>21424</v>
      </c>
      <c r="D72" t="s">
        <v>193</v>
      </c>
      <c r="E72" t="s">
        <v>29</v>
      </c>
      <c r="F72" t="s">
        <v>361</v>
      </c>
      <c r="G72" t="s">
        <v>30</v>
      </c>
      <c r="H72" t="s">
        <v>13</v>
      </c>
      <c r="I72">
        <v>51180</v>
      </c>
    </row>
    <row r="73" spans="1:9" x14ac:dyDescent="0.25">
      <c r="A73" t="s">
        <v>72</v>
      </c>
      <c r="B73" t="s">
        <v>96</v>
      </c>
      <c r="C73" s="1">
        <v>35854</v>
      </c>
      <c r="D73" t="s">
        <v>140</v>
      </c>
      <c r="E73" t="s">
        <v>29</v>
      </c>
      <c r="F73" t="s">
        <v>362</v>
      </c>
      <c r="G73" t="s">
        <v>40</v>
      </c>
      <c r="H73" t="s">
        <v>22</v>
      </c>
      <c r="I73">
        <v>47753</v>
      </c>
    </row>
    <row r="74" spans="1:9" x14ac:dyDescent="0.25">
      <c r="A74" t="s">
        <v>158</v>
      </c>
      <c r="B74" t="s">
        <v>32</v>
      </c>
      <c r="C74" s="1">
        <v>27154</v>
      </c>
      <c r="D74" t="s">
        <v>39</v>
      </c>
      <c r="E74" t="s">
        <v>11</v>
      </c>
      <c r="F74" t="s">
        <v>363</v>
      </c>
      <c r="G74" t="s">
        <v>26</v>
      </c>
      <c r="H74" t="s">
        <v>13</v>
      </c>
      <c r="I74">
        <v>63383</v>
      </c>
    </row>
    <row r="75" spans="1:9" x14ac:dyDescent="0.25">
      <c r="A75" t="s">
        <v>136</v>
      </c>
      <c r="B75" t="s">
        <v>46</v>
      </c>
      <c r="C75" s="1">
        <v>26053</v>
      </c>
      <c r="D75" t="s">
        <v>299</v>
      </c>
      <c r="E75" t="s">
        <v>11</v>
      </c>
      <c r="F75" t="s">
        <v>364</v>
      </c>
      <c r="G75" t="s">
        <v>21</v>
      </c>
      <c r="H75" t="s">
        <v>37</v>
      </c>
      <c r="I75">
        <v>69839</v>
      </c>
    </row>
    <row r="76" spans="1:9" x14ac:dyDescent="0.25">
      <c r="A76" t="s">
        <v>112</v>
      </c>
      <c r="B76" t="s">
        <v>90</v>
      </c>
      <c r="C76" s="1">
        <v>34923</v>
      </c>
      <c r="D76" t="s">
        <v>101</v>
      </c>
      <c r="E76" t="s">
        <v>29</v>
      </c>
      <c r="F76" t="s">
        <v>365</v>
      </c>
      <c r="G76" t="s">
        <v>17</v>
      </c>
      <c r="H76" t="s">
        <v>37</v>
      </c>
      <c r="I76">
        <v>60231</v>
      </c>
    </row>
    <row r="77" spans="1:9" x14ac:dyDescent="0.25">
      <c r="A77" t="s">
        <v>213</v>
      </c>
      <c r="B77" t="s">
        <v>196</v>
      </c>
      <c r="C77" s="1">
        <v>36394</v>
      </c>
      <c r="D77" t="s">
        <v>114</v>
      </c>
      <c r="E77" t="s">
        <v>11</v>
      </c>
      <c r="F77" t="s">
        <v>366</v>
      </c>
      <c r="G77" t="s">
        <v>21</v>
      </c>
      <c r="H77" t="s">
        <v>13</v>
      </c>
      <c r="I77">
        <v>53997</v>
      </c>
    </row>
    <row r="78" spans="1:9" x14ac:dyDescent="0.25">
      <c r="A78" t="s">
        <v>186</v>
      </c>
      <c r="B78" t="s">
        <v>64</v>
      </c>
      <c r="C78" s="1">
        <v>24069</v>
      </c>
      <c r="D78" t="s">
        <v>180</v>
      </c>
      <c r="E78" t="s">
        <v>29</v>
      </c>
      <c r="F78" t="s">
        <v>367</v>
      </c>
      <c r="G78" t="s">
        <v>26</v>
      </c>
      <c r="H78" t="s">
        <v>22</v>
      </c>
      <c r="I78">
        <v>71199</v>
      </c>
    </row>
    <row r="79" spans="1:9" x14ac:dyDescent="0.25">
      <c r="A79" t="s">
        <v>84</v>
      </c>
      <c r="B79" t="s">
        <v>112</v>
      </c>
      <c r="C79" s="1">
        <v>32101</v>
      </c>
      <c r="D79" t="s">
        <v>43</v>
      </c>
      <c r="E79" t="s">
        <v>29</v>
      </c>
      <c r="F79" t="s">
        <v>368</v>
      </c>
      <c r="G79" t="s">
        <v>59</v>
      </c>
      <c r="H79" t="s">
        <v>37</v>
      </c>
      <c r="I79">
        <v>72008</v>
      </c>
    </row>
    <row r="80" spans="1:9" x14ac:dyDescent="0.25">
      <c r="A80" t="s">
        <v>122</v>
      </c>
      <c r="B80" t="s">
        <v>50</v>
      </c>
      <c r="C80" s="1">
        <v>33974</v>
      </c>
      <c r="D80" t="s">
        <v>193</v>
      </c>
      <c r="E80" t="s">
        <v>29</v>
      </c>
      <c r="F80" t="s">
        <v>369</v>
      </c>
      <c r="G80" t="s">
        <v>12</v>
      </c>
      <c r="H80" t="s">
        <v>48</v>
      </c>
      <c r="I80">
        <v>69237</v>
      </c>
    </row>
    <row r="81" spans="1:9" x14ac:dyDescent="0.25">
      <c r="A81" t="s">
        <v>66</v>
      </c>
      <c r="B81" t="s">
        <v>108</v>
      </c>
      <c r="C81" s="1">
        <v>27669</v>
      </c>
      <c r="D81" t="s">
        <v>16</v>
      </c>
      <c r="E81" t="s">
        <v>11</v>
      </c>
      <c r="F81" t="s">
        <v>370</v>
      </c>
      <c r="G81" t="s">
        <v>12</v>
      </c>
      <c r="H81" t="s">
        <v>22</v>
      </c>
      <c r="I81">
        <v>46193</v>
      </c>
    </row>
    <row r="82" spans="1:9" x14ac:dyDescent="0.25">
      <c r="A82" t="s">
        <v>60</v>
      </c>
      <c r="B82" t="s">
        <v>108</v>
      </c>
      <c r="C82" s="1">
        <v>23113</v>
      </c>
      <c r="D82" t="s">
        <v>70</v>
      </c>
      <c r="E82" t="s">
        <v>11</v>
      </c>
      <c r="F82" t="s">
        <v>371</v>
      </c>
      <c r="G82" t="s">
        <v>12</v>
      </c>
      <c r="H82" t="s">
        <v>13</v>
      </c>
      <c r="I82">
        <v>48330</v>
      </c>
    </row>
    <row r="83" spans="1:9" x14ac:dyDescent="0.25">
      <c r="A83" t="s">
        <v>14</v>
      </c>
      <c r="B83" t="s">
        <v>122</v>
      </c>
      <c r="C83" s="1">
        <v>21875</v>
      </c>
      <c r="D83" t="s">
        <v>206</v>
      </c>
      <c r="E83" t="s">
        <v>11</v>
      </c>
      <c r="F83" t="s">
        <v>372</v>
      </c>
      <c r="G83" t="s">
        <v>52</v>
      </c>
      <c r="H83" t="s">
        <v>48</v>
      </c>
      <c r="I83">
        <v>83632</v>
      </c>
    </row>
    <row r="84" spans="1:9" x14ac:dyDescent="0.25">
      <c r="A84" t="s">
        <v>72</v>
      </c>
      <c r="B84" t="s">
        <v>137</v>
      </c>
      <c r="C84" s="1">
        <v>29327</v>
      </c>
      <c r="D84" t="s">
        <v>67</v>
      </c>
      <c r="E84" t="s">
        <v>29</v>
      </c>
      <c r="F84" t="s">
        <v>373</v>
      </c>
      <c r="G84" t="s">
        <v>12</v>
      </c>
      <c r="H84" t="s">
        <v>22</v>
      </c>
      <c r="I84">
        <v>46719</v>
      </c>
    </row>
    <row r="85" spans="1:9" x14ac:dyDescent="0.25">
      <c r="A85" t="s">
        <v>136</v>
      </c>
      <c r="B85" t="s">
        <v>118</v>
      </c>
      <c r="C85" s="1">
        <v>33338</v>
      </c>
      <c r="D85" t="s">
        <v>68</v>
      </c>
      <c r="E85" t="s">
        <v>11</v>
      </c>
      <c r="F85" t="s">
        <v>374</v>
      </c>
      <c r="G85" t="s">
        <v>12</v>
      </c>
      <c r="H85" t="s">
        <v>48</v>
      </c>
      <c r="I85">
        <v>65161</v>
      </c>
    </row>
    <row r="86" spans="1:9" x14ac:dyDescent="0.25">
      <c r="A86" t="s">
        <v>183</v>
      </c>
      <c r="B86" t="s">
        <v>87</v>
      </c>
      <c r="C86" s="1">
        <v>19910</v>
      </c>
      <c r="D86" t="s">
        <v>62</v>
      </c>
      <c r="E86" t="s">
        <v>11</v>
      </c>
      <c r="F86" t="s">
        <v>375</v>
      </c>
      <c r="G86" t="s">
        <v>55</v>
      </c>
      <c r="H86" t="s">
        <v>37</v>
      </c>
      <c r="I86">
        <v>83957</v>
      </c>
    </row>
    <row r="87" spans="1:9" x14ac:dyDescent="0.25">
      <c r="A87" t="s">
        <v>27</v>
      </c>
      <c r="B87" t="s">
        <v>197</v>
      </c>
      <c r="C87" s="1">
        <v>34969</v>
      </c>
      <c r="D87" t="s">
        <v>117</v>
      </c>
      <c r="E87" t="s">
        <v>29</v>
      </c>
      <c r="F87" t="s">
        <v>376</v>
      </c>
      <c r="G87" t="s">
        <v>52</v>
      </c>
      <c r="H87" t="s">
        <v>13</v>
      </c>
      <c r="I87">
        <v>66279</v>
      </c>
    </row>
    <row r="88" spans="1:9" x14ac:dyDescent="0.25">
      <c r="A88" t="s">
        <v>210</v>
      </c>
      <c r="B88" t="s">
        <v>196</v>
      </c>
      <c r="C88" s="1">
        <v>33550</v>
      </c>
      <c r="D88" t="s">
        <v>36</v>
      </c>
      <c r="E88" t="s">
        <v>11</v>
      </c>
      <c r="F88" t="s">
        <v>377</v>
      </c>
      <c r="G88" t="s">
        <v>55</v>
      </c>
      <c r="H88" t="s">
        <v>13</v>
      </c>
      <c r="I88">
        <v>55323</v>
      </c>
    </row>
    <row r="89" spans="1:9" x14ac:dyDescent="0.25">
      <c r="A89" t="s">
        <v>197</v>
      </c>
      <c r="B89" t="s">
        <v>128</v>
      </c>
      <c r="C89" s="1">
        <v>32737</v>
      </c>
      <c r="D89" t="s">
        <v>131</v>
      </c>
      <c r="E89" t="s">
        <v>29</v>
      </c>
      <c r="F89" t="s">
        <v>378</v>
      </c>
      <c r="G89" t="s">
        <v>59</v>
      </c>
      <c r="H89" t="s">
        <v>37</v>
      </c>
      <c r="I89">
        <v>89375</v>
      </c>
    </row>
    <row r="90" spans="1:9" x14ac:dyDescent="0.25">
      <c r="A90" t="s">
        <v>97</v>
      </c>
      <c r="B90" t="s">
        <v>118</v>
      </c>
      <c r="C90" s="1">
        <v>24590</v>
      </c>
      <c r="D90" t="s">
        <v>182</v>
      </c>
      <c r="E90" t="s">
        <v>11</v>
      </c>
      <c r="F90" t="s">
        <v>379</v>
      </c>
      <c r="G90" t="s">
        <v>12</v>
      </c>
      <c r="H90" t="s">
        <v>48</v>
      </c>
      <c r="I90">
        <v>71149</v>
      </c>
    </row>
    <row r="91" spans="1:9" x14ac:dyDescent="0.25">
      <c r="A91" t="s">
        <v>175</v>
      </c>
      <c r="B91" t="s">
        <v>54</v>
      </c>
      <c r="C91" s="1">
        <v>18522</v>
      </c>
      <c r="D91" t="s">
        <v>58</v>
      </c>
      <c r="E91" t="s">
        <v>11</v>
      </c>
      <c r="F91" t="s">
        <v>380</v>
      </c>
      <c r="G91" t="s">
        <v>12</v>
      </c>
      <c r="H91" t="s">
        <v>13</v>
      </c>
      <c r="I91">
        <v>40218</v>
      </c>
    </row>
    <row r="92" spans="1:9" x14ac:dyDescent="0.25">
      <c r="A92" t="s">
        <v>112</v>
      </c>
      <c r="B92" t="s">
        <v>90</v>
      </c>
      <c r="C92" s="1">
        <v>31662</v>
      </c>
      <c r="D92" t="s">
        <v>205</v>
      </c>
      <c r="E92" t="s">
        <v>29</v>
      </c>
      <c r="F92" t="s">
        <v>381</v>
      </c>
      <c r="G92" t="s">
        <v>40</v>
      </c>
      <c r="H92" t="s">
        <v>37</v>
      </c>
      <c r="I92">
        <v>48178</v>
      </c>
    </row>
    <row r="93" spans="1:9" x14ac:dyDescent="0.25">
      <c r="A93" t="s">
        <v>60</v>
      </c>
      <c r="B93" t="s">
        <v>109</v>
      </c>
      <c r="C93" s="1">
        <v>32564</v>
      </c>
      <c r="D93" t="s">
        <v>162</v>
      </c>
      <c r="E93" t="s">
        <v>11</v>
      </c>
      <c r="F93" t="s">
        <v>382</v>
      </c>
      <c r="G93" t="s">
        <v>12</v>
      </c>
      <c r="H93" t="s">
        <v>22</v>
      </c>
      <c r="I93">
        <v>50434</v>
      </c>
    </row>
    <row r="94" spans="1:9" x14ac:dyDescent="0.25">
      <c r="A94" t="s">
        <v>18</v>
      </c>
      <c r="B94" t="s">
        <v>122</v>
      </c>
      <c r="C94" s="1">
        <v>22208</v>
      </c>
      <c r="D94" t="s">
        <v>33</v>
      </c>
      <c r="E94" t="s">
        <v>11</v>
      </c>
      <c r="F94" t="s">
        <v>383</v>
      </c>
      <c r="G94" t="s">
        <v>30</v>
      </c>
      <c r="H94" t="s">
        <v>48</v>
      </c>
      <c r="I94">
        <v>79528</v>
      </c>
    </row>
    <row r="95" spans="1:9" x14ac:dyDescent="0.25">
      <c r="A95" t="s">
        <v>23</v>
      </c>
      <c r="B95" t="s">
        <v>154</v>
      </c>
      <c r="C95" s="1">
        <v>24173</v>
      </c>
      <c r="D95" t="s">
        <v>16</v>
      </c>
      <c r="E95" t="s">
        <v>11</v>
      </c>
      <c r="F95" t="s">
        <v>384</v>
      </c>
      <c r="G95" t="s">
        <v>52</v>
      </c>
      <c r="H95" t="s">
        <v>13</v>
      </c>
      <c r="I95">
        <v>64296</v>
      </c>
    </row>
    <row r="96" spans="1:9" x14ac:dyDescent="0.25">
      <c r="A96" t="s">
        <v>90</v>
      </c>
      <c r="B96" t="s">
        <v>197</v>
      </c>
      <c r="C96" s="1">
        <v>29951</v>
      </c>
      <c r="D96" t="s">
        <v>172</v>
      </c>
      <c r="E96" t="s">
        <v>29</v>
      </c>
      <c r="F96" t="s">
        <v>385</v>
      </c>
      <c r="G96" t="s">
        <v>12</v>
      </c>
      <c r="H96" t="s">
        <v>48</v>
      </c>
      <c r="I96">
        <v>72018</v>
      </c>
    </row>
    <row r="97" spans="1:9" x14ac:dyDescent="0.25">
      <c r="A97" t="s">
        <v>34</v>
      </c>
      <c r="B97" t="s">
        <v>121</v>
      </c>
      <c r="C97" s="1">
        <v>23342</v>
      </c>
      <c r="D97" t="s">
        <v>157</v>
      </c>
      <c r="E97" t="s">
        <v>29</v>
      </c>
      <c r="F97" t="s">
        <v>386</v>
      </c>
      <c r="G97" t="s">
        <v>30</v>
      </c>
      <c r="H97" t="s">
        <v>13</v>
      </c>
      <c r="I97">
        <v>54200</v>
      </c>
    </row>
    <row r="98" spans="1:9" x14ac:dyDescent="0.25">
      <c r="A98" t="s">
        <v>208</v>
      </c>
      <c r="B98" t="s">
        <v>139</v>
      </c>
      <c r="C98" s="1">
        <v>27286</v>
      </c>
      <c r="D98" t="s">
        <v>212</v>
      </c>
      <c r="E98" t="s">
        <v>11</v>
      </c>
      <c r="F98" t="s">
        <v>387</v>
      </c>
      <c r="G98" t="s">
        <v>30</v>
      </c>
      <c r="H98" t="s">
        <v>37</v>
      </c>
      <c r="I98">
        <v>71139</v>
      </c>
    </row>
    <row r="99" spans="1:9" x14ac:dyDescent="0.25">
      <c r="A99" t="s">
        <v>145</v>
      </c>
      <c r="B99" t="s">
        <v>121</v>
      </c>
      <c r="C99" s="1">
        <v>23690</v>
      </c>
      <c r="D99" t="s">
        <v>272</v>
      </c>
      <c r="E99" t="s">
        <v>11</v>
      </c>
      <c r="F99" t="s">
        <v>388</v>
      </c>
      <c r="G99" t="s">
        <v>59</v>
      </c>
      <c r="H99" t="s">
        <v>48</v>
      </c>
      <c r="I99">
        <v>96318</v>
      </c>
    </row>
    <row r="100" spans="1:9" x14ac:dyDescent="0.25">
      <c r="A100" t="s">
        <v>144</v>
      </c>
      <c r="B100" t="s">
        <v>15</v>
      </c>
      <c r="C100" s="1">
        <v>21486</v>
      </c>
      <c r="D100" t="s">
        <v>70</v>
      </c>
      <c r="E100" t="s">
        <v>29</v>
      </c>
      <c r="F100" t="s">
        <v>389</v>
      </c>
      <c r="G100" t="s">
        <v>21</v>
      </c>
      <c r="H100" t="s">
        <v>37</v>
      </c>
      <c r="I100">
        <v>82193</v>
      </c>
    </row>
    <row r="101" spans="1:9" x14ac:dyDescent="0.25">
      <c r="A101" t="s">
        <v>176</v>
      </c>
      <c r="B101" t="s">
        <v>27</v>
      </c>
      <c r="C101" s="1">
        <v>27128</v>
      </c>
      <c r="D101" t="s">
        <v>20</v>
      </c>
      <c r="E101" t="s">
        <v>29</v>
      </c>
      <c r="F101" t="s">
        <v>390</v>
      </c>
      <c r="G101" t="s">
        <v>30</v>
      </c>
      <c r="H101" t="s">
        <v>37</v>
      </c>
      <c r="I101">
        <v>68116</v>
      </c>
    </row>
    <row r="102" spans="1:9" x14ac:dyDescent="0.25">
      <c r="A102" t="s">
        <v>210</v>
      </c>
      <c r="B102" t="s">
        <v>91</v>
      </c>
      <c r="C102" s="1">
        <v>22236</v>
      </c>
      <c r="D102" t="s">
        <v>43</v>
      </c>
      <c r="E102" t="s">
        <v>11</v>
      </c>
      <c r="F102" t="s">
        <v>391</v>
      </c>
      <c r="G102" t="s">
        <v>40</v>
      </c>
      <c r="H102" t="s">
        <v>37</v>
      </c>
      <c r="I102">
        <v>48711</v>
      </c>
    </row>
    <row r="103" spans="1:9" x14ac:dyDescent="0.25">
      <c r="A103" t="s">
        <v>97</v>
      </c>
      <c r="B103" t="s">
        <v>74</v>
      </c>
      <c r="C103" s="1">
        <v>24878</v>
      </c>
      <c r="D103" t="s">
        <v>207</v>
      </c>
      <c r="E103" t="s">
        <v>11</v>
      </c>
      <c r="F103" t="s">
        <v>392</v>
      </c>
      <c r="G103" t="s">
        <v>30</v>
      </c>
      <c r="H103" t="s">
        <v>48</v>
      </c>
      <c r="I103">
        <v>80172</v>
      </c>
    </row>
    <row r="104" spans="1:9" x14ac:dyDescent="0.25">
      <c r="A104" t="s">
        <v>179</v>
      </c>
      <c r="B104" t="s">
        <v>105</v>
      </c>
      <c r="C104" s="1">
        <v>22864</v>
      </c>
      <c r="D104" t="s">
        <v>51</v>
      </c>
      <c r="E104" t="s">
        <v>11</v>
      </c>
      <c r="F104" t="s">
        <v>393</v>
      </c>
      <c r="G104" t="s">
        <v>52</v>
      </c>
      <c r="H104" t="s">
        <v>22</v>
      </c>
      <c r="I104">
        <v>71793</v>
      </c>
    </row>
    <row r="105" spans="1:9" x14ac:dyDescent="0.25">
      <c r="A105" t="s">
        <v>63</v>
      </c>
      <c r="B105" t="s">
        <v>90</v>
      </c>
      <c r="C105" s="1">
        <v>18993</v>
      </c>
      <c r="D105" t="s">
        <v>157</v>
      </c>
      <c r="E105" t="s">
        <v>11</v>
      </c>
      <c r="F105" t="s">
        <v>394</v>
      </c>
      <c r="G105" t="s">
        <v>44</v>
      </c>
      <c r="H105" t="s">
        <v>48</v>
      </c>
      <c r="I105">
        <v>82632</v>
      </c>
    </row>
    <row r="106" spans="1:9" x14ac:dyDescent="0.25">
      <c r="A106" t="s">
        <v>145</v>
      </c>
      <c r="B106" t="s">
        <v>46</v>
      </c>
      <c r="C106" s="1">
        <v>23637</v>
      </c>
      <c r="D106" t="s">
        <v>138</v>
      </c>
      <c r="E106" t="s">
        <v>11</v>
      </c>
      <c r="F106" t="s">
        <v>396</v>
      </c>
      <c r="G106" t="s">
        <v>40</v>
      </c>
      <c r="H106" t="s">
        <v>22</v>
      </c>
      <c r="I106">
        <v>48758</v>
      </c>
    </row>
    <row r="107" spans="1:9" x14ac:dyDescent="0.25">
      <c r="A107" t="s">
        <v>57</v>
      </c>
      <c r="B107" t="s">
        <v>112</v>
      </c>
      <c r="C107" s="1">
        <v>30029</v>
      </c>
      <c r="D107" t="s">
        <v>111</v>
      </c>
      <c r="E107" t="s">
        <v>29</v>
      </c>
      <c r="F107" t="s">
        <v>397</v>
      </c>
      <c r="G107" t="s">
        <v>17</v>
      </c>
      <c r="H107" t="s">
        <v>37</v>
      </c>
      <c r="I107">
        <v>57276</v>
      </c>
    </row>
    <row r="108" spans="1:9" x14ac:dyDescent="0.25">
      <c r="A108" t="s">
        <v>74</v>
      </c>
      <c r="B108" t="s">
        <v>139</v>
      </c>
      <c r="C108" s="1">
        <v>25315</v>
      </c>
      <c r="D108" t="s">
        <v>115</v>
      </c>
      <c r="E108" t="s">
        <v>29</v>
      </c>
      <c r="F108" t="s">
        <v>398</v>
      </c>
      <c r="G108" t="s">
        <v>26</v>
      </c>
      <c r="H108" t="s">
        <v>48</v>
      </c>
      <c r="I108">
        <v>101566</v>
      </c>
    </row>
    <row r="109" spans="1:9" x14ac:dyDescent="0.25">
      <c r="A109" t="s">
        <v>90</v>
      </c>
      <c r="B109" t="s">
        <v>105</v>
      </c>
      <c r="C109" s="1">
        <v>19981</v>
      </c>
      <c r="D109" t="s">
        <v>206</v>
      </c>
      <c r="E109" t="s">
        <v>29</v>
      </c>
      <c r="F109" t="s">
        <v>399</v>
      </c>
      <c r="G109" t="s">
        <v>12</v>
      </c>
      <c r="H109" t="s">
        <v>48</v>
      </c>
      <c r="I109">
        <v>74475</v>
      </c>
    </row>
    <row r="110" spans="1:9" x14ac:dyDescent="0.25">
      <c r="A110" t="s">
        <v>147</v>
      </c>
      <c r="B110" t="s">
        <v>122</v>
      </c>
      <c r="C110" s="1">
        <v>25760</v>
      </c>
      <c r="D110" t="s">
        <v>77</v>
      </c>
      <c r="E110" t="s">
        <v>29</v>
      </c>
      <c r="F110" t="s">
        <v>400</v>
      </c>
      <c r="G110" t="s">
        <v>44</v>
      </c>
      <c r="H110" t="s">
        <v>22</v>
      </c>
      <c r="I110">
        <v>67781</v>
      </c>
    </row>
    <row r="111" spans="1:9" x14ac:dyDescent="0.25">
      <c r="A111" t="s">
        <v>41</v>
      </c>
      <c r="B111" t="s">
        <v>215</v>
      </c>
      <c r="C111" s="1">
        <v>34185</v>
      </c>
      <c r="D111" t="s">
        <v>106</v>
      </c>
      <c r="E111" t="s">
        <v>11</v>
      </c>
      <c r="F111" t="s">
        <v>401</v>
      </c>
      <c r="G111" t="s">
        <v>21</v>
      </c>
      <c r="H111" t="s">
        <v>22</v>
      </c>
      <c r="I111">
        <v>60559</v>
      </c>
    </row>
    <row r="112" spans="1:9" x14ac:dyDescent="0.25">
      <c r="A112" t="s">
        <v>183</v>
      </c>
      <c r="B112" t="s">
        <v>27</v>
      </c>
      <c r="C112" s="1">
        <v>30910</v>
      </c>
      <c r="D112" t="s">
        <v>58</v>
      </c>
      <c r="E112" t="s">
        <v>11</v>
      </c>
      <c r="F112" t="s">
        <v>402</v>
      </c>
      <c r="G112" t="s">
        <v>59</v>
      </c>
      <c r="H112" t="s">
        <v>37</v>
      </c>
      <c r="I112">
        <v>77554</v>
      </c>
    </row>
    <row r="113" spans="1:9" x14ac:dyDescent="0.25">
      <c r="A113" t="s">
        <v>53</v>
      </c>
      <c r="B113" t="s">
        <v>118</v>
      </c>
      <c r="C113" s="1">
        <v>29125</v>
      </c>
      <c r="D113" t="s">
        <v>134</v>
      </c>
      <c r="E113" t="s">
        <v>29</v>
      </c>
      <c r="F113" t="s">
        <v>403</v>
      </c>
      <c r="G113" t="s">
        <v>30</v>
      </c>
      <c r="H113" t="s">
        <v>37</v>
      </c>
      <c r="I113">
        <v>64832</v>
      </c>
    </row>
    <row r="114" spans="1:9" x14ac:dyDescent="0.25">
      <c r="A114" t="s">
        <v>63</v>
      </c>
      <c r="B114" t="s">
        <v>108</v>
      </c>
      <c r="C114" s="1">
        <v>21024</v>
      </c>
      <c r="D114" t="s">
        <v>288</v>
      </c>
      <c r="E114" t="s">
        <v>11</v>
      </c>
      <c r="F114" t="s">
        <v>404</v>
      </c>
      <c r="G114" t="s">
        <v>12</v>
      </c>
      <c r="H114" t="s">
        <v>13</v>
      </c>
      <c r="I114">
        <v>49133</v>
      </c>
    </row>
    <row r="115" spans="1:9" x14ac:dyDescent="0.25">
      <c r="A115" t="s">
        <v>158</v>
      </c>
      <c r="B115" t="s">
        <v>127</v>
      </c>
      <c r="C115" s="1">
        <v>25990</v>
      </c>
      <c r="D115" t="s">
        <v>94</v>
      </c>
      <c r="E115" t="s">
        <v>11</v>
      </c>
      <c r="F115" t="s">
        <v>405</v>
      </c>
      <c r="G115" t="s">
        <v>21</v>
      </c>
      <c r="H115" t="s">
        <v>13</v>
      </c>
      <c r="I115">
        <v>59378</v>
      </c>
    </row>
    <row r="116" spans="1:9" x14ac:dyDescent="0.25">
      <c r="A116" t="s">
        <v>116</v>
      </c>
      <c r="B116" t="s">
        <v>57</v>
      </c>
      <c r="C116" s="1">
        <v>21897</v>
      </c>
      <c r="D116" t="s">
        <v>163</v>
      </c>
      <c r="E116" t="s">
        <v>29</v>
      </c>
      <c r="F116" t="s">
        <v>406</v>
      </c>
      <c r="G116" t="s">
        <v>26</v>
      </c>
      <c r="H116" t="s">
        <v>13</v>
      </c>
      <c r="I116">
        <v>62803</v>
      </c>
    </row>
    <row r="117" spans="1:9" x14ac:dyDescent="0.25">
      <c r="A117" t="s">
        <v>129</v>
      </c>
      <c r="B117" t="s">
        <v>90</v>
      </c>
      <c r="C117" s="1">
        <v>27092</v>
      </c>
      <c r="D117" t="s">
        <v>166</v>
      </c>
      <c r="E117" t="s">
        <v>29</v>
      </c>
      <c r="F117" t="s">
        <v>407</v>
      </c>
      <c r="G117" t="s">
        <v>52</v>
      </c>
      <c r="H117" t="s">
        <v>13</v>
      </c>
      <c r="I117">
        <v>60171</v>
      </c>
    </row>
    <row r="118" spans="1:9" x14ac:dyDescent="0.25">
      <c r="A118" t="s">
        <v>214</v>
      </c>
      <c r="B118" t="s">
        <v>133</v>
      </c>
      <c r="C118" s="1">
        <v>31199</v>
      </c>
      <c r="D118" t="s">
        <v>119</v>
      </c>
      <c r="E118" t="s">
        <v>11</v>
      </c>
      <c r="F118" t="s">
        <v>408</v>
      </c>
      <c r="G118" t="s">
        <v>21</v>
      </c>
      <c r="H118" t="s">
        <v>37</v>
      </c>
      <c r="I118">
        <v>65620</v>
      </c>
    </row>
    <row r="119" spans="1:9" x14ac:dyDescent="0.25">
      <c r="A119" t="s">
        <v>96</v>
      </c>
      <c r="B119" t="s">
        <v>27</v>
      </c>
      <c r="C119" s="1">
        <v>21053</v>
      </c>
      <c r="D119" t="s">
        <v>43</v>
      </c>
      <c r="E119" t="s">
        <v>29</v>
      </c>
      <c r="F119" t="s">
        <v>409</v>
      </c>
      <c r="G119" t="s">
        <v>12</v>
      </c>
      <c r="H119" t="s">
        <v>48</v>
      </c>
      <c r="I119">
        <v>66036</v>
      </c>
    </row>
    <row r="120" spans="1:9" x14ac:dyDescent="0.25">
      <c r="A120" t="s">
        <v>116</v>
      </c>
      <c r="B120" t="s">
        <v>118</v>
      </c>
      <c r="C120" s="1">
        <v>36149</v>
      </c>
      <c r="D120" t="s">
        <v>168</v>
      </c>
      <c r="E120" t="s">
        <v>29</v>
      </c>
      <c r="F120" t="s">
        <v>410</v>
      </c>
      <c r="G120" t="s">
        <v>40</v>
      </c>
      <c r="H120" t="s">
        <v>13</v>
      </c>
      <c r="I120">
        <v>36317</v>
      </c>
    </row>
    <row r="121" spans="1:9" x14ac:dyDescent="0.25">
      <c r="A121" t="s">
        <v>96</v>
      </c>
      <c r="B121" t="s">
        <v>122</v>
      </c>
      <c r="C121" s="1">
        <v>18264</v>
      </c>
      <c r="D121" t="s">
        <v>168</v>
      </c>
      <c r="E121" t="s">
        <v>29</v>
      </c>
      <c r="F121" t="s">
        <v>411</v>
      </c>
      <c r="G121" t="s">
        <v>40</v>
      </c>
      <c r="H121" t="s">
        <v>13</v>
      </c>
      <c r="I121">
        <v>44478</v>
      </c>
    </row>
    <row r="122" spans="1:9" x14ac:dyDescent="0.25">
      <c r="A122" t="s">
        <v>60</v>
      </c>
      <c r="B122" t="s">
        <v>109</v>
      </c>
      <c r="C122" s="1">
        <v>27670</v>
      </c>
      <c r="D122" t="s">
        <v>189</v>
      </c>
      <c r="E122" t="s">
        <v>11</v>
      </c>
      <c r="F122" t="s">
        <v>412</v>
      </c>
      <c r="G122" t="s">
        <v>40</v>
      </c>
      <c r="H122" t="s">
        <v>13</v>
      </c>
      <c r="I122">
        <v>43009</v>
      </c>
    </row>
    <row r="123" spans="1:9" x14ac:dyDescent="0.25">
      <c r="A123" t="s">
        <v>186</v>
      </c>
      <c r="B123" t="s">
        <v>61</v>
      </c>
      <c r="C123" s="1">
        <v>19383</v>
      </c>
      <c r="D123" t="s">
        <v>191</v>
      </c>
      <c r="E123" t="s">
        <v>29</v>
      </c>
      <c r="F123" t="s">
        <v>413</v>
      </c>
      <c r="G123" t="s">
        <v>17</v>
      </c>
      <c r="H123" t="s">
        <v>48</v>
      </c>
      <c r="I123">
        <v>69102</v>
      </c>
    </row>
    <row r="124" spans="1:9" x14ac:dyDescent="0.25">
      <c r="A124" t="s">
        <v>105</v>
      </c>
      <c r="B124" t="s">
        <v>72</v>
      </c>
      <c r="C124" s="1">
        <v>24524</v>
      </c>
      <c r="D124" t="s">
        <v>177</v>
      </c>
      <c r="E124" t="s">
        <v>29</v>
      </c>
      <c r="F124" t="s">
        <v>414</v>
      </c>
      <c r="G124" t="s">
        <v>40</v>
      </c>
      <c r="H124" t="s">
        <v>37</v>
      </c>
      <c r="I124">
        <v>46514</v>
      </c>
    </row>
    <row r="125" spans="1:9" x14ac:dyDescent="0.25">
      <c r="A125" t="s">
        <v>214</v>
      </c>
      <c r="B125" t="s">
        <v>128</v>
      </c>
      <c r="C125" s="1">
        <v>24567</v>
      </c>
      <c r="D125" t="s">
        <v>65</v>
      </c>
      <c r="E125" t="s">
        <v>11</v>
      </c>
      <c r="F125" t="s">
        <v>415</v>
      </c>
      <c r="G125" t="s">
        <v>21</v>
      </c>
      <c r="H125" t="s">
        <v>48</v>
      </c>
      <c r="I125">
        <v>75486</v>
      </c>
    </row>
    <row r="126" spans="1:9" x14ac:dyDescent="0.25">
      <c r="A126" t="s">
        <v>120</v>
      </c>
      <c r="B126" t="s">
        <v>215</v>
      </c>
      <c r="C126" s="1">
        <v>23457</v>
      </c>
      <c r="D126" t="s">
        <v>288</v>
      </c>
      <c r="E126" t="s">
        <v>29</v>
      </c>
      <c r="F126" t="s">
        <v>416</v>
      </c>
      <c r="G126" t="s">
        <v>12</v>
      </c>
      <c r="H126" t="s">
        <v>37</v>
      </c>
      <c r="I126">
        <v>57773</v>
      </c>
    </row>
    <row r="127" spans="1:9" x14ac:dyDescent="0.25">
      <c r="A127" t="s">
        <v>179</v>
      </c>
      <c r="B127" t="s">
        <v>31</v>
      </c>
      <c r="C127" s="1">
        <v>22925</v>
      </c>
      <c r="D127" t="s">
        <v>270</v>
      </c>
      <c r="E127" t="s">
        <v>11</v>
      </c>
      <c r="F127" t="s">
        <v>417</v>
      </c>
      <c r="G127" t="s">
        <v>44</v>
      </c>
      <c r="H127" t="s">
        <v>48</v>
      </c>
      <c r="I127">
        <v>88258</v>
      </c>
    </row>
    <row r="128" spans="1:9" x14ac:dyDescent="0.25">
      <c r="A128" t="s">
        <v>203</v>
      </c>
      <c r="B128" t="s">
        <v>181</v>
      </c>
      <c r="C128" s="1">
        <v>23328</v>
      </c>
      <c r="D128" t="s">
        <v>177</v>
      </c>
      <c r="E128" t="s">
        <v>11</v>
      </c>
      <c r="F128" t="s">
        <v>418</v>
      </c>
      <c r="G128" t="s">
        <v>26</v>
      </c>
      <c r="H128" t="s">
        <v>37</v>
      </c>
      <c r="I128">
        <v>93384</v>
      </c>
    </row>
    <row r="129" spans="1:9" x14ac:dyDescent="0.25">
      <c r="A129" t="s">
        <v>72</v>
      </c>
      <c r="B129" t="s">
        <v>139</v>
      </c>
      <c r="C129" s="1">
        <v>21334</v>
      </c>
      <c r="D129" t="s">
        <v>140</v>
      </c>
      <c r="E129" t="s">
        <v>29</v>
      </c>
      <c r="F129" t="s">
        <v>419</v>
      </c>
      <c r="G129" t="s">
        <v>12</v>
      </c>
      <c r="H129" t="s">
        <v>22</v>
      </c>
      <c r="I129">
        <v>50161</v>
      </c>
    </row>
    <row r="130" spans="1:9" x14ac:dyDescent="0.25">
      <c r="A130" t="s">
        <v>31</v>
      </c>
      <c r="B130" t="s">
        <v>31</v>
      </c>
      <c r="C130" s="1">
        <v>35101</v>
      </c>
      <c r="D130" t="s">
        <v>299</v>
      </c>
      <c r="E130" t="s">
        <v>29</v>
      </c>
      <c r="F130" t="s">
        <v>420</v>
      </c>
      <c r="G130" t="s">
        <v>40</v>
      </c>
      <c r="H130" t="s">
        <v>13</v>
      </c>
      <c r="I130">
        <v>40567</v>
      </c>
    </row>
    <row r="131" spans="1:9" x14ac:dyDescent="0.25">
      <c r="A131" t="s">
        <v>136</v>
      </c>
      <c r="B131" t="s">
        <v>46</v>
      </c>
      <c r="C131" s="1">
        <v>32164</v>
      </c>
      <c r="D131" t="s">
        <v>178</v>
      </c>
      <c r="E131" t="s">
        <v>11</v>
      </c>
      <c r="F131" t="s">
        <v>421</v>
      </c>
      <c r="G131" t="s">
        <v>52</v>
      </c>
      <c r="H131" t="s">
        <v>37</v>
      </c>
      <c r="I131">
        <v>78016</v>
      </c>
    </row>
    <row r="132" spans="1:9" x14ac:dyDescent="0.25">
      <c r="A132" t="s">
        <v>320</v>
      </c>
      <c r="B132" t="s">
        <v>153</v>
      </c>
      <c r="C132" s="1">
        <v>24364</v>
      </c>
      <c r="D132" t="s">
        <v>146</v>
      </c>
      <c r="E132" t="s">
        <v>29</v>
      </c>
      <c r="F132" t="s">
        <v>422</v>
      </c>
      <c r="G132" t="s">
        <v>52</v>
      </c>
      <c r="H132" t="s">
        <v>13</v>
      </c>
      <c r="I132">
        <v>55546</v>
      </c>
    </row>
    <row r="133" spans="1:9" x14ac:dyDescent="0.25">
      <c r="A133" t="s">
        <v>104</v>
      </c>
      <c r="B133" t="s">
        <v>215</v>
      </c>
      <c r="C133" s="1">
        <v>28394</v>
      </c>
      <c r="D133" t="s">
        <v>65</v>
      </c>
      <c r="E133" t="s">
        <v>11</v>
      </c>
      <c r="F133" t="s">
        <v>423</v>
      </c>
      <c r="G133" t="s">
        <v>12</v>
      </c>
      <c r="H133" t="s">
        <v>22</v>
      </c>
      <c r="I133">
        <v>51852</v>
      </c>
    </row>
    <row r="134" spans="1:9" x14ac:dyDescent="0.25">
      <c r="A134" t="s">
        <v>158</v>
      </c>
      <c r="B134" t="s">
        <v>126</v>
      </c>
      <c r="C134" s="1">
        <v>18989</v>
      </c>
      <c r="D134" t="s">
        <v>51</v>
      </c>
      <c r="E134" t="s">
        <v>11</v>
      </c>
      <c r="F134" t="s">
        <v>424</v>
      </c>
      <c r="G134" t="s">
        <v>59</v>
      </c>
      <c r="H134" t="s">
        <v>13</v>
      </c>
      <c r="I134">
        <v>64547</v>
      </c>
    </row>
    <row r="135" spans="1:9" x14ac:dyDescent="0.25">
      <c r="A135" t="s">
        <v>105</v>
      </c>
      <c r="B135" t="s">
        <v>32</v>
      </c>
      <c r="C135" s="1">
        <v>21795</v>
      </c>
      <c r="D135" t="s">
        <v>191</v>
      </c>
      <c r="E135" t="s">
        <v>29</v>
      </c>
      <c r="F135" t="s">
        <v>425</v>
      </c>
      <c r="G135" t="s">
        <v>12</v>
      </c>
      <c r="H135" t="s">
        <v>37</v>
      </c>
      <c r="I135">
        <v>56860</v>
      </c>
    </row>
    <row r="136" spans="1:9" x14ac:dyDescent="0.25">
      <c r="A136" t="s">
        <v>97</v>
      </c>
      <c r="B136" t="s">
        <v>110</v>
      </c>
      <c r="C136" s="1">
        <v>35454</v>
      </c>
      <c r="D136" t="s">
        <v>111</v>
      </c>
      <c r="E136" t="s">
        <v>11</v>
      </c>
      <c r="F136" t="s">
        <v>426</v>
      </c>
      <c r="G136" t="s">
        <v>52</v>
      </c>
      <c r="H136" t="s">
        <v>48</v>
      </c>
      <c r="I136">
        <v>83472</v>
      </c>
    </row>
    <row r="137" spans="1:9" x14ac:dyDescent="0.25">
      <c r="A137" t="s">
        <v>120</v>
      </c>
      <c r="B137" t="s">
        <v>91</v>
      </c>
      <c r="C137" s="1">
        <v>19690</v>
      </c>
      <c r="D137" t="s">
        <v>70</v>
      </c>
      <c r="E137" t="s">
        <v>29</v>
      </c>
      <c r="F137" t="s">
        <v>427</v>
      </c>
      <c r="G137" t="s">
        <v>59</v>
      </c>
      <c r="H137" t="s">
        <v>22</v>
      </c>
      <c r="I137">
        <v>64401</v>
      </c>
    </row>
    <row r="138" spans="1:9" x14ac:dyDescent="0.25">
      <c r="A138" t="s">
        <v>150</v>
      </c>
      <c r="B138" t="s">
        <v>122</v>
      </c>
      <c r="C138" s="1">
        <v>24487</v>
      </c>
      <c r="D138" t="s">
        <v>65</v>
      </c>
      <c r="E138" t="s">
        <v>11</v>
      </c>
      <c r="F138" t="s">
        <v>428</v>
      </c>
      <c r="G138" t="s">
        <v>30</v>
      </c>
      <c r="H138" t="s">
        <v>22</v>
      </c>
      <c r="I138">
        <v>55803</v>
      </c>
    </row>
    <row r="139" spans="1:9" x14ac:dyDescent="0.25">
      <c r="A139" t="s">
        <v>129</v>
      </c>
      <c r="B139" t="s">
        <v>148</v>
      </c>
      <c r="C139" s="1">
        <v>31495</v>
      </c>
      <c r="D139" t="s">
        <v>138</v>
      </c>
      <c r="E139" t="s">
        <v>29</v>
      </c>
      <c r="F139" t="s">
        <v>429</v>
      </c>
      <c r="G139" t="s">
        <v>12</v>
      </c>
      <c r="H139" t="s">
        <v>37</v>
      </c>
      <c r="I139">
        <v>63828</v>
      </c>
    </row>
    <row r="140" spans="1:9" x14ac:dyDescent="0.25">
      <c r="A140" t="s">
        <v>208</v>
      </c>
      <c r="B140" t="s">
        <v>57</v>
      </c>
      <c r="C140" s="1">
        <v>29803</v>
      </c>
      <c r="D140" t="s">
        <v>140</v>
      </c>
      <c r="E140" t="s">
        <v>11</v>
      </c>
      <c r="F140" t="s">
        <v>430</v>
      </c>
      <c r="G140" t="s">
        <v>26</v>
      </c>
      <c r="H140" t="s">
        <v>13</v>
      </c>
      <c r="I140">
        <v>70648</v>
      </c>
    </row>
    <row r="141" spans="1:9" x14ac:dyDescent="0.25">
      <c r="A141" t="s">
        <v>45</v>
      </c>
      <c r="B141" t="s">
        <v>89</v>
      </c>
      <c r="C141" s="1">
        <v>29393</v>
      </c>
      <c r="D141" t="s">
        <v>155</v>
      </c>
      <c r="E141" t="s">
        <v>11</v>
      </c>
      <c r="F141" t="s">
        <v>431</v>
      </c>
      <c r="G141" t="s">
        <v>12</v>
      </c>
      <c r="H141" t="s">
        <v>48</v>
      </c>
      <c r="I141">
        <v>62560</v>
      </c>
    </row>
    <row r="142" spans="1:9" x14ac:dyDescent="0.25">
      <c r="A142" t="s">
        <v>84</v>
      </c>
      <c r="B142" t="s">
        <v>112</v>
      </c>
      <c r="C142" s="1">
        <v>33750</v>
      </c>
      <c r="D142" t="s">
        <v>99</v>
      </c>
      <c r="E142" t="s">
        <v>29</v>
      </c>
      <c r="F142" t="s">
        <v>432</v>
      </c>
      <c r="G142" t="s">
        <v>44</v>
      </c>
      <c r="H142" t="s">
        <v>37</v>
      </c>
      <c r="I142">
        <v>73039</v>
      </c>
    </row>
    <row r="143" spans="1:9" x14ac:dyDescent="0.25">
      <c r="A143" t="s">
        <v>98</v>
      </c>
      <c r="B143" t="s">
        <v>31</v>
      </c>
      <c r="C143" s="1">
        <v>18275</v>
      </c>
      <c r="D143" t="s">
        <v>51</v>
      </c>
      <c r="E143" t="s">
        <v>29</v>
      </c>
      <c r="F143" t="s">
        <v>433</v>
      </c>
      <c r="G143" t="s">
        <v>40</v>
      </c>
      <c r="H143" t="s">
        <v>13</v>
      </c>
      <c r="I143">
        <v>39112</v>
      </c>
    </row>
    <row r="144" spans="1:9" x14ac:dyDescent="0.25">
      <c r="A144" t="s">
        <v>120</v>
      </c>
      <c r="B144" t="s">
        <v>24</v>
      </c>
      <c r="C144" s="1">
        <v>29724</v>
      </c>
      <c r="D144" t="s">
        <v>193</v>
      </c>
      <c r="E144" t="s">
        <v>29</v>
      </c>
      <c r="F144" t="s">
        <v>434</v>
      </c>
      <c r="G144" t="s">
        <v>21</v>
      </c>
      <c r="H144" t="s">
        <v>22</v>
      </c>
      <c r="I144">
        <v>67830</v>
      </c>
    </row>
    <row r="145" spans="1:9" x14ac:dyDescent="0.25">
      <c r="A145" t="s">
        <v>153</v>
      </c>
      <c r="B145" t="s">
        <v>98</v>
      </c>
      <c r="C145" s="1">
        <v>25416</v>
      </c>
      <c r="D145" t="s">
        <v>173</v>
      </c>
      <c r="E145" t="s">
        <v>29</v>
      </c>
      <c r="F145" t="s">
        <v>435</v>
      </c>
      <c r="G145" t="s">
        <v>17</v>
      </c>
      <c r="H145" t="s">
        <v>22</v>
      </c>
      <c r="I145">
        <v>50700</v>
      </c>
    </row>
    <row r="146" spans="1:9" x14ac:dyDescent="0.25">
      <c r="A146" t="s">
        <v>104</v>
      </c>
      <c r="B146" t="s">
        <v>64</v>
      </c>
      <c r="C146" s="1">
        <v>20758</v>
      </c>
      <c r="D146" t="s">
        <v>94</v>
      </c>
      <c r="E146" t="s">
        <v>11</v>
      </c>
      <c r="F146" t="s">
        <v>436</v>
      </c>
      <c r="G146" t="s">
        <v>12</v>
      </c>
      <c r="H146" t="s">
        <v>37</v>
      </c>
      <c r="I146">
        <v>52010</v>
      </c>
    </row>
    <row r="147" spans="1:9" x14ac:dyDescent="0.25">
      <c r="A147" t="s">
        <v>156</v>
      </c>
      <c r="B147" t="s">
        <v>50</v>
      </c>
      <c r="C147" s="1">
        <v>26975</v>
      </c>
      <c r="D147" t="s">
        <v>130</v>
      </c>
      <c r="E147" t="s">
        <v>11</v>
      </c>
      <c r="F147" t="s">
        <v>437</v>
      </c>
      <c r="G147" t="s">
        <v>55</v>
      </c>
      <c r="H147" t="s">
        <v>48</v>
      </c>
      <c r="I147">
        <v>93639</v>
      </c>
    </row>
    <row r="148" spans="1:9" x14ac:dyDescent="0.25">
      <c r="A148" t="s">
        <v>32</v>
      </c>
      <c r="B148" t="s">
        <v>98</v>
      </c>
      <c r="C148" s="1">
        <v>25733</v>
      </c>
      <c r="D148" t="s">
        <v>142</v>
      </c>
      <c r="E148" t="s">
        <v>29</v>
      </c>
      <c r="F148" t="s">
        <v>438</v>
      </c>
      <c r="G148" t="s">
        <v>21</v>
      </c>
      <c r="H148" t="s">
        <v>22</v>
      </c>
      <c r="I148">
        <v>60860</v>
      </c>
    </row>
    <row r="149" spans="1:9" x14ac:dyDescent="0.25">
      <c r="A149" t="s">
        <v>112</v>
      </c>
      <c r="B149" t="s">
        <v>19</v>
      </c>
      <c r="C149" s="1">
        <v>29597</v>
      </c>
      <c r="D149" t="s">
        <v>168</v>
      </c>
      <c r="E149" t="s">
        <v>29</v>
      </c>
      <c r="F149" t="s">
        <v>439</v>
      </c>
      <c r="G149" t="s">
        <v>30</v>
      </c>
      <c r="H149" t="s">
        <v>22</v>
      </c>
      <c r="I149">
        <v>55634</v>
      </c>
    </row>
    <row r="150" spans="1:9" x14ac:dyDescent="0.25">
      <c r="A150" t="s">
        <v>160</v>
      </c>
      <c r="B150" t="s">
        <v>154</v>
      </c>
      <c r="C150" s="1">
        <v>21594</v>
      </c>
      <c r="D150" t="s">
        <v>79</v>
      </c>
      <c r="E150" t="s">
        <v>11</v>
      </c>
      <c r="F150" t="s">
        <v>440</v>
      </c>
      <c r="G150" t="s">
        <v>59</v>
      </c>
      <c r="H150" t="s">
        <v>22</v>
      </c>
      <c r="I150">
        <v>58967</v>
      </c>
    </row>
    <row r="151" spans="1:9" x14ac:dyDescent="0.25">
      <c r="A151" t="s">
        <v>85</v>
      </c>
      <c r="B151" t="s">
        <v>32</v>
      </c>
      <c r="C151" s="1">
        <v>22834</v>
      </c>
      <c r="D151" t="s">
        <v>111</v>
      </c>
      <c r="E151" t="s">
        <v>11</v>
      </c>
      <c r="F151" t="s">
        <v>441</v>
      </c>
      <c r="G151" t="s">
        <v>30</v>
      </c>
      <c r="H151" t="s">
        <v>48</v>
      </c>
      <c r="I151">
        <v>72003</v>
      </c>
    </row>
    <row r="152" spans="1:9" x14ac:dyDescent="0.25">
      <c r="A152" t="s">
        <v>150</v>
      </c>
      <c r="B152" t="s">
        <v>153</v>
      </c>
      <c r="C152" s="1">
        <v>22492</v>
      </c>
      <c r="D152" t="s">
        <v>195</v>
      </c>
      <c r="E152" t="s">
        <v>11</v>
      </c>
      <c r="F152" t="s">
        <v>442</v>
      </c>
      <c r="G152" t="s">
        <v>55</v>
      </c>
      <c r="H152" t="s">
        <v>13</v>
      </c>
      <c r="I152">
        <v>55719</v>
      </c>
    </row>
    <row r="153" spans="1:9" x14ac:dyDescent="0.25">
      <c r="A153" t="s">
        <v>144</v>
      </c>
      <c r="B153" t="s">
        <v>46</v>
      </c>
      <c r="C153" s="1">
        <v>31754</v>
      </c>
      <c r="D153" t="s">
        <v>142</v>
      </c>
      <c r="E153" t="s">
        <v>29</v>
      </c>
      <c r="F153" t="s">
        <v>443</v>
      </c>
      <c r="G153" t="s">
        <v>21</v>
      </c>
      <c r="H153" t="s">
        <v>22</v>
      </c>
      <c r="I153">
        <v>70177</v>
      </c>
    </row>
    <row r="154" spans="1:9" x14ac:dyDescent="0.25">
      <c r="A154" t="s">
        <v>53</v>
      </c>
      <c r="B154" t="s">
        <v>122</v>
      </c>
      <c r="C154" s="1">
        <v>25320</v>
      </c>
      <c r="D154" t="s">
        <v>135</v>
      </c>
      <c r="E154" t="s">
        <v>29</v>
      </c>
      <c r="F154" t="s">
        <v>444</v>
      </c>
      <c r="G154" t="s">
        <v>12</v>
      </c>
      <c r="H154" t="s">
        <v>22</v>
      </c>
      <c r="I154">
        <v>47404</v>
      </c>
    </row>
    <row r="155" spans="1:9" x14ac:dyDescent="0.25">
      <c r="A155" t="s">
        <v>171</v>
      </c>
      <c r="B155" t="s">
        <v>133</v>
      </c>
      <c r="C155" s="1">
        <v>22397</v>
      </c>
      <c r="D155" t="s">
        <v>101</v>
      </c>
      <c r="E155" t="s">
        <v>29</v>
      </c>
      <c r="F155" t="s">
        <v>445</v>
      </c>
      <c r="G155" t="s">
        <v>26</v>
      </c>
      <c r="H155" t="s">
        <v>37</v>
      </c>
      <c r="I155">
        <v>89910</v>
      </c>
    </row>
    <row r="156" spans="1:9" x14ac:dyDescent="0.25">
      <c r="A156" t="s">
        <v>54</v>
      </c>
      <c r="B156" t="s">
        <v>91</v>
      </c>
      <c r="C156" s="1">
        <v>36777</v>
      </c>
      <c r="D156" t="s">
        <v>169</v>
      </c>
      <c r="E156" t="s">
        <v>29</v>
      </c>
      <c r="F156" t="s">
        <v>446</v>
      </c>
      <c r="G156" t="s">
        <v>55</v>
      </c>
      <c r="H156" t="s">
        <v>22</v>
      </c>
      <c r="I156">
        <v>75170</v>
      </c>
    </row>
    <row r="157" spans="1:9" x14ac:dyDescent="0.25">
      <c r="A157" t="s">
        <v>210</v>
      </c>
      <c r="B157" t="s">
        <v>139</v>
      </c>
      <c r="C157" s="1">
        <v>31866</v>
      </c>
      <c r="D157" t="s">
        <v>448</v>
      </c>
      <c r="E157" t="s">
        <v>11</v>
      </c>
      <c r="F157" t="s">
        <v>449</v>
      </c>
      <c r="G157" t="s">
        <v>17</v>
      </c>
      <c r="H157" t="s">
        <v>13</v>
      </c>
      <c r="I157">
        <v>42857</v>
      </c>
    </row>
    <row r="158" spans="1:9" x14ac:dyDescent="0.25">
      <c r="A158" t="s">
        <v>105</v>
      </c>
      <c r="B158" t="s">
        <v>19</v>
      </c>
      <c r="C158" s="1">
        <v>32213</v>
      </c>
      <c r="D158" t="s">
        <v>28</v>
      </c>
      <c r="E158" t="s">
        <v>29</v>
      </c>
      <c r="F158" t="s">
        <v>450</v>
      </c>
      <c r="G158" t="s">
        <v>26</v>
      </c>
      <c r="H158" t="s">
        <v>37</v>
      </c>
      <c r="I158">
        <v>91429</v>
      </c>
    </row>
    <row r="159" spans="1:9" x14ac:dyDescent="0.25">
      <c r="A159" t="s">
        <v>200</v>
      </c>
      <c r="B159" t="s">
        <v>57</v>
      </c>
      <c r="C159" s="1">
        <v>21100</v>
      </c>
      <c r="D159" t="s">
        <v>68</v>
      </c>
      <c r="E159" t="s">
        <v>11</v>
      </c>
      <c r="F159" t="s">
        <v>451</v>
      </c>
      <c r="G159" t="s">
        <v>17</v>
      </c>
      <c r="H159" t="s">
        <v>37</v>
      </c>
      <c r="I159">
        <v>60221</v>
      </c>
    </row>
    <row r="160" spans="1:9" x14ac:dyDescent="0.25">
      <c r="A160" t="s">
        <v>50</v>
      </c>
      <c r="B160" t="s">
        <v>27</v>
      </c>
      <c r="C160" s="1">
        <v>24888</v>
      </c>
      <c r="D160" t="s">
        <v>76</v>
      </c>
      <c r="E160" t="s">
        <v>29</v>
      </c>
      <c r="F160" t="s">
        <v>452</v>
      </c>
      <c r="G160" t="s">
        <v>59</v>
      </c>
      <c r="H160" t="s">
        <v>37</v>
      </c>
      <c r="I160">
        <v>79563</v>
      </c>
    </row>
    <row r="161" spans="1:9" x14ac:dyDescent="0.25">
      <c r="A161" t="s">
        <v>100</v>
      </c>
      <c r="B161" t="s">
        <v>57</v>
      </c>
      <c r="C161" s="1">
        <v>25869</v>
      </c>
      <c r="D161" t="s">
        <v>206</v>
      </c>
      <c r="E161" t="s">
        <v>11</v>
      </c>
      <c r="F161" t="s">
        <v>453</v>
      </c>
      <c r="G161" t="s">
        <v>55</v>
      </c>
      <c r="H161" t="s">
        <v>13</v>
      </c>
      <c r="I161">
        <v>60718</v>
      </c>
    </row>
    <row r="162" spans="1:9" x14ac:dyDescent="0.25">
      <c r="A162" t="s">
        <v>203</v>
      </c>
      <c r="B162" t="s">
        <v>32</v>
      </c>
      <c r="C162" s="1">
        <v>33626</v>
      </c>
      <c r="D162" t="s">
        <v>106</v>
      </c>
      <c r="E162" t="s">
        <v>11</v>
      </c>
      <c r="F162" t="s">
        <v>454</v>
      </c>
      <c r="G162" t="s">
        <v>59</v>
      </c>
      <c r="H162" t="s">
        <v>48</v>
      </c>
      <c r="I162">
        <v>90327</v>
      </c>
    </row>
    <row r="163" spans="1:9" x14ac:dyDescent="0.25">
      <c r="A163" t="s">
        <v>82</v>
      </c>
      <c r="B163" t="s">
        <v>171</v>
      </c>
      <c r="C163" s="1">
        <v>31584</v>
      </c>
      <c r="D163" t="s">
        <v>131</v>
      </c>
      <c r="E163" t="s">
        <v>29</v>
      </c>
      <c r="F163" t="s">
        <v>455</v>
      </c>
      <c r="G163" t="s">
        <v>59</v>
      </c>
      <c r="H163" t="s">
        <v>13</v>
      </c>
      <c r="I163">
        <v>52839</v>
      </c>
    </row>
    <row r="164" spans="1:9" x14ac:dyDescent="0.25">
      <c r="A164" t="s">
        <v>126</v>
      </c>
      <c r="B164" t="s">
        <v>31</v>
      </c>
      <c r="C164" s="1">
        <v>33943</v>
      </c>
      <c r="D164" t="s">
        <v>67</v>
      </c>
      <c r="E164" t="s">
        <v>29</v>
      </c>
      <c r="F164" t="s">
        <v>456</v>
      </c>
      <c r="G164" t="s">
        <v>26</v>
      </c>
      <c r="H164" t="s">
        <v>48</v>
      </c>
      <c r="I164">
        <v>95977</v>
      </c>
    </row>
    <row r="165" spans="1:9" x14ac:dyDescent="0.25">
      <c r="A165" t="s">
        <v>41</v>
      </c>
      <c r="B165" t="s">
        <v>109</v>
      </c>
      <c r="C165" s="1">
        <v>35359</v>
      </c>
      <c r="D165" t="s">
        <v>68</v>
      </c>
      <c r="E165" t="s">
        <v>11</v>
      </c>
      <c r="F165" t="s">
        <v>457</v>
      </c>
      <c r="G165" t="s">
        <v>59</v>
      </c>
      <c r="H165" t="s">
        <v>13</v>
      </c>
      <c r="I165">
        <v>53145</v>
      </c>
    </row>
    <row r="166" spans="1:9" x14ac:dyDescent="0.25">
      <c r="A166" t="s">
        <v>61</v>
      </c>
      <c r="B166" t="s">
        <v>90</v>
      </c>
      <c r="C166" s="1">
        <v>25842</v>
      </c>
      <c r="D166" t="s">
        <v>113</v>
      </c>
      <c r="E166" t="s">
        <v>29</v>
      </c>
      <c r="F166" t="s">
        <v>458</v>
      </c>
      <c r="G166" t="s">
        <v>17</v>
      </c>
      <c r="H166" t="s">
        <v>48</v>
      </c>
      <c r="I166">
        <v>61998</v>
      </c>
    </row>
    <row r="167" spans="1:9" x14ac:dyDescent="0.25">
      <c r="A167" t="s">
        <v>127</v>
      </c>
      <c r="B167" t="s">
        <v>35</v>
      </c>
      <c r="C167" s="1">
        <v>33906</v>
      </c>
      <c r="D167" t="s">
        <v>62</v>
      </c>
      <c r="E167" t="s">
        <v>29</v>
      </c>
      <c r="F167" t="s">
        <v>459</v>
      </c>
      <c r="G167" t="s">
        <v>59</v>
      </c>
      <c r="H167" t="s">
        <v>48</v>
      </c>
      <c r="I167">
        <v>78906</v>
      </c>
    </row>
    <row r="168" spans="1:9" x14ac:dyDescent="0.25">
      <c r="A168" t="s">
        <v>175</v>
      </c>
      <c r="B168" t="s">
        <v>170</v>
      </c>
      <c r="C168" s="1">
        <v>27074</v>
      </c>
      <c r="D168" t="s">
        <v>212</v>
      </c>
      <c r="E168" t="s">
        <v>11</v>
      </c>
      <c r="F168" t="s">
        <v>460</v>
      </c>
      <c r="G168" t="s">
        <v>40</v>
      </c>
      <c r="H168" t="s">
        <v>48</v>
      </c>
      <c r="I168">
        <v>61360</v>
      </c>
    </row>
    <row r="169" spans="1:9" x14ac:dyDescent="0.25">
      <c r="A169" t="s">
        <v>41</v>
      </c>
      <c r="B169" t="s">
        <v>137</v>
      </c>
      <c r="C169" s="1">
        <v>20498</v>
      </c>
      <c r="D169" t="s">
        <v>86</v>
      </c>
      <c r="E169" t="s">
        <v>11</v>
      </c>
      <c r="F169" t="s">
        <v>461</v>
      </c>
      <c r="G169" t="s">
        <v>30</v>
      </c>
      <c r="H169" t="s">
        <v>48</v>
      </c>
      <c r="I169">
        <v>78432</v>
      </c>
    </row>
    <row r="170" spans="1:9" x14ac:dyDescent="0.25">
      <c r="A170" t="s">
        <v>176</v>
      </c>
      <c r="B170" t="s">
        <v>170</v>
      </c>
      <c r="C170" s="1">
        <v>21329</v>
      </c>
      <c r="D170" t="s">
        <v>177</v>
      </c>
      <c r="E170" t="s">
        <v>29</v>
      </c>
      <c r="F170" t="s">
        <v>462</v>
      </c>
      <c r="G170" t="s">
        <v>44</v>
      </c>
      <c r="H170" t="s">
        <v>37</v>
      </c>
      <c r="I170">
        <v>62491</v>
      </c>
    </row>
    <row r="171" spans="1:9" x14ac:dyDescent="0.25">
      <c r="A171" t="s">
        <v>105</v>
      </c>
      <c r="B171" t="s">
        <v>133</v>
      </c>
      <c r="C171" s="1">
        <v>32761</v>
      </c>
      <c r="D171" t="s">
        <v>76</v>
      </c>
      <c r="E171" t="s">
        <v>29</v>
      </c>
      <c r="F171" t="s">
        <v>463</v>
      </c>
      <c r="G171" t="s">
        <v>59</v>
      </c>
      <c r="H171" t="s">
        <v>13</v>
      </c>
      <c r="I171">
        <v>59239</v>
      </c>
    </row>
    <row r="172" spans="1:9" x14ac:dyDescent="0.25">
      <c r="A172" t="s">
        <v>66</v>
      </c>
      <c r="B172" t="s">
        <v>19</v>
      </c>
      <c r="C172" s="1">
        <v>21665</v>
      </c>
      <c r="D172" t="s">
        <v>267</v>
      </c>
      <c r="E172" t="s">
        <v>11</v>
      </c>
      <c r="F172" t="s">
        <v>464</v>
      </c>
      <c r="G172" t="s">
        <v>44</v>
      </c>
      <c r="H172" t="s">
        <v>22</v>
      </c>
      <c r="I172">
        <v>58417</v>
      </c>
    </row>
    <row r="173" spans="1:9" x14ac:dyDescent="0.25">
      <c r="A173" t="s">
        <v>38</v>
      </c>
      <c r="B173" t="s">
        <v>196</v>
      </c>
      <c r="C173" s="1">
        <v>18822</v>
      </c>
      <c r="D173" t="s">
        <v>159</v>
      </c>
      <c r="E173" t="s">
        <v>11</v>
      </c>
      <c r="F173" t="s">
        <v>465</v>
      </c>
      <c r="G173" t="s">
        <v>30</v>
      </c>
      <c r="H173" t="s">
        <v>13</v>
      </c>
      <c r="I173">
        <v>53258</v>
      </c>
    </row>
    <row r="174" spans="1:9" x14ac:dyDescent="0.25">
      <c r="A174" t="s">
        <v>120</v>
      </c>
      <c r="B174" t="s">
        <v>54</v>
      </c>
      <c r="C174" s="1">
        <v>19666</v>
      </c>
      <c r="D174" t="s">
        <v>155</v>
      </c>
      <c r="E174" t="s">
        <v>29</v>
      </c>
      <c r="F174" t="s">
        <v>466</v>
      </c>
      <c r="G174" t="s">
        <v>55</v>
      </c>
      <c r="H174" t="s">
        <v>22</v>
      </c>
      <c r="I174">
        <v>78393</v>
      </c>
    </row>
    <row r="175" spans="1:9" x14ac:dyDescent="0.25">
      <c r="A175" t="s">
        <v>110</v>
      </c>
      <c r="B175" t="s">
        <v>96</v>
      </c>
      <c r="C175" s="1">
        <v>27710</v>
      </c>
      <c r="D175" t="s">
        <v>184</v>
      </c>
      <c r="E175" t="s">
        <v>29</v>
      </c>
      <c r="F175" t="s">
        <v>467</v>
      </c>
      <c r="G175" t="s">
        <v>17</v>
      </c>
      <c r="H175" t="s">
        <v>37</v>
      </c>
      <c r="I175">
        <v>55363</v>
      </c>
    </row>
    <row r="176" spans="1:9" x14ac:dyDescent="0.25">
      <c r="A176" t="s">
        <v>151</v>
      </c>
      <c r="B176" t="s">
        <v>90</v>
      </c>
      <c r="C176" s="1">
        <v>18843</v>
      </c>
      <c r="D176" t="s">
        <v>76</v>
      </c>
      <c r="E176" t="s">
        <v>11</v>
      </c>
      <c r="F176" t="s">
        <v>468</v>
      </c>
      <c r="G176" t="s">
        <v>52</v>
      </c>
      <c r="H176" t="s">
        <v>48</v>
      </c>
      <c r="I176">
        <v>84141</v>
      </c>
    </row>
    <row r="177" spans="1:9" x14ac:dyDescent="0.25">
      <c r="A177" t="s">
        <v>214</v>
      </c>
      <c r="B177" t="s">
        <v>127</v>
      </c>
      <c r="C177" s="1">
        <v>26301</v>
      </c>
      <c r="D177" t="s">
        <v>191</v>
      </c>
      <c r="E177" t="s">
        <v>11</v>
      </c>
      <c r="F177" t="s">
        <v>469</v>
      </c>
      <c r="G177" t="s">
        <v>21</v>
      </c>
      <c r="H177" t="s">
        <v>13</v>
      </c>
      <c r="I177">
        <v>62834</v>
      </c>
    </row>
    <row r="178" spans="1:9" x14ac:dyDescent="0.25">
      <c r="A178" t="s">
        <v>69</v>
      </c>
      <c r="B178" t="s">
        <v>27</v>
      </c>
      <c r="C178" s="1">
        <v>30915</v>
      </c>
      <c r="D178" t="s">
        <v>312</v>
      </c>
      <c r="E178" t="s">
        <v>11</v>
      </c>
      <c r="F178" t="s">
        <v>470</v>
      </c>
      <c r="G178" t="s">
        <v>12</v>
      </c>
      <c r="H178" t="s">
        <v>22</v>
      </c>
      <c r="I178">
        <v>50050</v>
      </c>
    </row>
    <row r="179" spans="1:9" x14ac:dyDescent="0.25">
      <c r="A179" t="s">
        <v>50</v>
      </c>
      <c r="B179" t="s">
        <v>118</v>
      </c>
      <c r="C179" s="1">
        <v>24361</v>
      </c>
      <c r="D179" t="s">
        <v>117</v>
      </c>
      <c r="E179" t="s">
        <v>29</v>
      </c>
      <c r="F179" t="s">
        <v>471</v>
      </c>
      <c r="G179" t="s">
        <v>12</v>
      </c>
      <c r="H179" t="s">
        <v>37</v>
      </c>
      <c r="I179">
        <v>59293</v>
      </c>
    </row>
    <row r="180" spans="1:9" x14ac:dyDescent="0.25">
      <c r="A180" t="s">
        <v>188</v>
      </c>
      <c r="B180" t="s">
        <v>137</v>
      </c>
      <c r="C180" s="1">
        <v>25277</v>
      </c>
      <c r="D180" t="s">
        <v>92</v>
      </c>
      <c r="E180" t="s">
        <v>11</v>
      </c>
      <c r="F180" t="s">
        <v>472</v>
      </c>
      <c r="G180" t="s">
        <v>44</v>
      </c>
      <c r="H180" t="s">
        <v>22</v>
      </c>
      <c r="I180">
        <v>61395</v>
      </c>
    </row>
    <row r="181" spans="1:9" x14ac:dyDescent="0.25">
      <c r="A181" t="s">
        <v>9</v>
      </c>
      <c r="B181" t="s">
        <v>108</v>
      </c>
      <c r="C181" s="1">
        <v>28997</v>
      </c>
      <c r="D181" t="s">
        <v>76</v>
      </c>
      <c r="E181" t="s">
        <v>11</v>
      </c>
      <c r="F181" t="s">
        <v>473</v>
      </c>
      <c r="G181" t="s">
        <v>59</v>
      </c>
      <c r="H181" t="s">
        <v>22</v>
      </c>
      <c r="I181">
        <v>60569</v>
      </c>
    </row>
    <row r="182" spans="1:9" x14ac:dyDescent="0.25">
      <c r="A182" t="s">
        <v>175</v>
      </c>
      <c r="B182" t="s">
        <v>215</v>
      </c>
      <c r="C182" s="1">
        <v>33623</v>
      </c>
      <c r="D182" t="s">
        <v>142</v>
      </c>
      <c r="E182" t="s">
        <v>11</v>
      </c>
      <c r="F182" t="s">
        <v>474</v>
      </c>
      <c r="G182" t="s">
        <v>17</v>
      </c>
      <c r="H182" t="s">
        <v>48</v>
      </c>
      <c r="I182">
        <v>60637</v>
      </c>
    </row>
    <row r="183" spans="1:9" x14ac:dyDescent="0.25">
      <c r="A183" t="s">
        <v>23</v>
      </c>
      <c r="B183" t="s">
        <v>170</v>
      </c>
      <c r="C183" s="1">
        <v>35611</v>
      </c>
      <c r="D183" t="s">
        <v>205</v>
      </c>
      <c r="E183" t="s">
        <v>11</v>
      </c>
      <c r="F183" t="s">
        <v>475</v>
      </c>
      <c r="G183" t="s">
        <v>30</v>
      </c>
      <c r="H183" t="s">
        <v>22</v>
      </c>
      <c r="I183">
        <v>56750</v>
      </c>
    </row>
    <row r="184" spans="1:9" x14ac:dyDescent="0.25">
      <c r="A184" t="s">
        <v>156</v>
      </c>
      <c r="B184" t="s">
        <v>105</v>
      </c>
      <c r="C184" s="1">
        <v>33170</v>
      </c>
      <c r="D184" t="s">
        <v>79</v>
      </c>
      <c r="E184" t="s">
        <v>11</v>
      </c>
      <c r="F184" t="s">
        <v>476</v>
      </c>
      <c r="G184" t="s">
        <v>12</v>
      </c>
      <c r="H184" t="s">
        <v>37</v>
      </c>
      <c r="I184">
        <v>60564</v>
      </c>
    </row>
    <row r="185" spans="1:9" x14ac:dyDescent="0.25">
      <c r="A185" t="s">
        <v>214</v>
      </c>
      <c r="B185" t="s">
        <v>105</v>
      </c>
      <c r="C185" s="1">
        <v>21717</v>
      </c>
      <c r="D185" t="s">
        <v>174</v>
      </c>
      <c r="E185" t="s">
        <v>11</v>
      </c>
      <c r="F185" t="s">
        <v>477</v>
      </c>
      <c r="G185" t="s">
        <v>44</v>
      </c>
      <c r="H185" t="s">
        <v>37</v>
      </c>
      <c r="I185">
        <v>70879</v>
      </c>
    </row>
    <row r="186" spans="1:9" x14ac:dyDescent="0.25">
      <c r="A186" t="s">
        <v>50</v>
      </c>
      <c r="B186" t="s">
        <v>96</v>
      </c>
      <c r="C186" s="1">
        <v>29834</v>
      </c>
      <c r="D186" t="s">
        <v>73</v>
      </c>
      <c r="E186" t="s">
        <v>29</v>
      </c>
      <c r="F186" t="s">
        <v>478</v>
      </c>
      <c r="G186" t="s">
        <v>12</v>
      </c>
      <c r="H186" t="s">
        <v>48</v>
      </c>
      <c r="I186">
        <v>64393</v>
      </c>
    </row>
    <row r="187" spans="1:9" x14ac:dyDescent="0.25">
      <c r="A187" t="s">
        <v>85</v>
      </c>
      <c r="B187" t="s">
        <v>103</v>
      </c>
      <c r="C187" s="1">
        <v>23590</v>
      </c>
      <c r="D187" t="s">
        <v>16</v>
      </c>
      <c r="E187" t="s">
        <v>11</v>
      </c>
      <c r="F187" t="s">
        <v>479</v>
      </c>
      <c r="G187" t="s">
        <v>30</v>
      </c>
      <c r="H187" t="s">
        <v>22</v>
      </c>
      <c r="I187">
        <v>57077</v>
      </c>
    </row>
    <row r="188" spans="1:9" x14ac:dyDescent="0.25">
      <c r="A188" t="s">
        <v>45</v>
      </c>
      <c r="B188" t="s">
        <v>74</v>
      </c>
      <c r="C188" s="1">
        <v>22455</v>
      </c>
      <c r="D188" t="s">
        <v>212</v>
      </c>
      <c r="E188" t="s">
        <v>11</v>
      </c>
      <c r="F188" t="s">
        <v>480</v>
      </c>
      <c r="G188" t="s">
        <v>12</v>
      </c>
      <c r="H188" t="s">
        <v>48</v>
      </c>
      <c r="I188">
        <v>63958</v>
      </c>
    </row>
    <row r="189" spans="1:9" x14ac:dyDescent="0.25">
      <c r="A189" t="s">
        <v>141</v>
      </c>
      <c r="B189" t="s">
        <v>196</v>
      </c>
      <c r="C189" s="1">
        <v>31827</v>
      </c>
      <c r="D189" t="s">
        <v>67</v>
      </c>
      <c r="E189" t="s">
        <v>11</v>
      </c>
      <c r="F189" t="s">
        <v>481</v>
      </c>
      <c r="G189" t="s">
        <v>59</v>
      </c>
      <c r="H189" t="s">
        <v>22</v>
      </c>
      <c r="I189">
        <v>69633</v>
      </c>
    </row>
    <row r="190" spans="1:9" x14ac:dyDescent="0.25">
      <c r="A190" t="s">
        <v>196</v>
      </c>
      <c r="B190" t="s">
        <v>110</v>
      </c>
      <c r="C190" s="1">
        <v>24023</v>
      </c>
      <c r="D190" t="s">
        <v>131</v>
      </c>
      <c r="E190" t="s">
        <v>29</v>
      </c>
      <c r="F190" t="s">
        <v>482</v>
      </c>
      <c r="G190" t="s">
        <v>12</v>
      </c>
      <c r="H190" t="s">
        <v>22</v>
      </c>
      <c r="I190">
        <v>48419</v>
      </c>
    </row>
    <row r="191" spans="1:9" x14ac:dyDescent="0.25">
      <c r="A191" t="s">
        <v>214</v>
      </c>
      <c r="B191" t="s">
        <v>74</v>
      </c>
      <c r="C191" s="1">
        <v>27512</v>
      </c>
      <c r="D191" t="s">
        <v>119</v>
      </c>
      <c r="E191" t="s">
        <v>11</v>
      </c>
      <c r="F191" t="s">
        <v>483</v>
      </c>
      <c r="G191" t="s">
        <v>52</v>
      </c>
      <c r="H191" t="s">
        <v>22</v>
      </c>
      <c r="I191">
        <v>63997</v>
      </c>
    </row>
    <row r="192" spans="1:9" x14ac:dyDescent="0.25">
      <c r="A192" t="s">
        <v>167</v>
      </c>
      <c r="B192" t="s">
        <v>24</v>
      </c>
      <c r="C192" s="1">
        <v>31086</v>
      </c>
      <c r="D192" t="s">
        <v>115</v>
      </c>
      <c r="E192" t="s">
        <v>29</v>
      </c>
      <c r="F192" t="s">
        <v>484</v>
      </c>
      <c r="G192" t="s">
        <v>59</v>
      </c>
      <c r="H192" t="s">
        <v>37</v>
      </c>
      <c r="I192">
        <v>77139</v>
      </c>
    </row>
    <row r="193" spans="1:9" x14ac:dyDescent="0.25">
      <c r="A193" t="s">
        <v>192</v>
      </c>
      <c r="B193" t="s">
        <v>103</v>
      </c>
      <c r="C193" s="1">
        <v>23352</v>
      </c>
      <c r="D193" t="s">
        <v>125</v>
      </c>
      <c r="E193" t="s">
        <v>11</v>
      </c>
      <c r="F193" t="s">
        <v>485</v>
      </c>
      <c r="G193" t="s">
        <v>59</v>
      </c>
      <c r="H193" t="s">
        <v>37</v>
      </c>
      <c r="I193">
        <v>68818</v>
      </c>
    </row>
    <row r="194" spans="1:9" x14ac:dyDescent="0.25">
      <c r="A194" t="s">
        <v>72</v>
      </c>
      <c r="B194" t="s">
        <v>148</v>
      </c>
      <c r="C194" s="1">
        <v>31363</v>
      </c>
      <c r="D194" t="s">
        <v>83</v>
      </c>
      <c r="E194" t="s">
        <v>29</v>
      </c>
      <c r="F194" t="s">
        <v>486</v>
      </c>
      <c r="G194" t="s">
        <v>44</v>
      </c>
      <c r="H194" t="s">
        <v>13</v>
      </c>
      <c r="I194">
        <v>57277</v>
      </c>
    </row>
    <row r="195" spans="1:9" x14ac:dyDescent="0.25">
      <c r="A195" t="s">
        <v>145</v>
      </c>
      <c r="B195" t="s">
        <v>10</v>
      </c>
      <c r="C195" s="1">
        <v>23563</v>
      </c>
      <c r="D195" t="s">
        <v>163</v>
      </c>
      <c r="E195" t="s">
        <v>11</v>
      </c>
      <c r="F195" t="s">
        <v>487</v>
      </c>
      <c r="G195" t="s">
        <v>26</v>
      </c>
      <c r="H195" t="s">
        <v>22</v>
      </c>
      <c r="I195">
        <v>83116</v>
      </c>
    </row>
    <row r="196" spans="1:9" x14ac:dyDescent="0.25">
      <c r="A196" t="s">
        <v>171</v>
      </c>
      <c r="B196" t="s">
        <v>127</v>
      </c>
      <c r="C196" s="1">
        <v>32864</v>
      </c>
      <c r="D196" t="s">
        <v>272</v>
      </c>
      <c r="E196" t="s">
        <v>29</v>
      </c>
      <c r="F196" t="s">
        <v>488</v>
      </c>
      <c r="G196" t="s">
        <v>59</v>
      </c>
      <c r="H196" t="s">
        <v>37</v>
      </c>
      <c r="I196">
        <v>80532</v>
      </c>
    </row>
    <row r="197" spans="1:9" x14ac:dyDescent="0.25">
      <c r="A197" t="s">
        <v>9</v>
      </c>
      <c r="B197" t="s">
        <v>42</v>
      </c>
      <c r="C197" s="1">
        <v>36359</v>
      </c>
      <c r="D197" t="s">
        <v>152</v>
      </c>
      <c r="E197" t="s">
        <v>11</v>
      </c>
      <c r="F197" t="s">
        <v>489</v>
      </c>
      <c r="G197" t="s">
        <v>55</v>
      </c>
      <c r="H197" t="s">
        <v>48</v>
      </c>
      <c r="I197">
        <v>83976</v>
      </c>
    </row>
    <row r="198" spans="1:9" x14ac:dyDescent="0.25">
      <c r="A198" t="s">
        <v>102</v>
      </c>
      <c r="B198" t="s">
        <v>46</v>
      </c>
      <c r="C198" s="1">
        <v>35519</v>
      </c>
      <c r="D198" t="s">
        <v>99</v>
      </c>
      <c r="E198" t="s">
        <v>11</v>
      </c>
      <c r="F198" t="s">
        <v>490</v>
      </c>
      <c r="G198" t="s">
        <v>12</v>
      </c>
      <c r="H198" t="s">
        <v>48</v>
      </c>
      <c r="I198">
        <v>70761</v>
      </c>
    </row>
    <row r="199" spans="1:9" x14ac:dyDescent="0.25">
      <c r="A199" t="s">
        <v>196</v>
      </c>
      <c r="B199" t="s">
        <v>153</v>
      </c>
      <c r="C199" s="1">
        <v>32438</v>
      </c>
      <c r="D199" t="s">
        <v>25</v>
      </c>
      <c r="E199" t="s">
        <v>29</v>
      </c>
      <c r="F199" t="s">
        <v>491</v>
      </c>
      <c r="G199" t="s">
        <v>12</v>
      </c>
      <c r="H199" t="s">
        <v>22</v>
      </c>
      <c r="I199">
        <v>55665</v>
      </c>
    </row>
    <row r="200" spans="1:9" x14ac:dyDescent="0.25">
      <c r="A200" t="s">
        <v>395</v>
      </c>
      <c r="B200" t="s">
        <v>15</v>
      </c>
      <c r="C200" s="1">
        <v>18717</v>
      </c>
      <c r="D200" t="s">
        <v>36</v>
      </c>
      <c r="E200" t="s">
        <v>11</v>
      </c>
      <c r="F200" t="s">
        <v>492</v>
      </c>
      <c r="G200" t="s">
        <v>12</v>
      </c>
      <c r="H200" t="s">
        <v>13</v>
      </c>
      <c r="I200">
        <v>40181</v>
      </c>
    </row>
    <row r="201" spans="1:9" x14ac:dyDescent="0.25">
      <c r="A201" t="s">
        <v>105</v>
      </c>
      <c r="B201" t="s">
        <v>126</v>
      </c>
      <c r="C201" s="1">
        <v>35830</v>
      </c>
      <c r="D201" t="s">
        <v>206</v>
      </c>
      <c r="E201" t="s">
        <v>29</v>
      </c>
      <c r="F201" t="s">
        <v>493</v>
      </c>
      <c r="G201" t="s">
        <v>55</v>
      </c>
      <c r="H201" t="s">
        <v>13</v>
      </c>
      <c r="I201">
        <v>69633</v>
      </c>
    </row>
    <row r="202" spans="1:9" x14ac:dyDescent="0.25">
      <c r="A202" t="s">
        <v>84</v>
      </c>
      <c r="B202" t="s">
        <v>98</v>
      </c>
      <c r="C202" s="1">
        <v>31262</v>
      </c>
      <c r="D202" t="s">
        <v>152</v>
      </c>
      <c r="E202" t="s">
        <v>29</v>
      </c>
      <c r="F202" t="s">
        <v>494</v>
      </c>
      <c r="G202" t="s">
        <v>17</v>
      </c>
      <c r="H202" t="s">
        <v>13</v>
      </c>
      <c r="I202">
        <v>43308</v>
      </c>
    </row>
    <row r="203" spans="1:9" x14ac:dyDescent="0.25">
      <c r="A203" t="s">
        <v>124</v>
      </c>
      <c r="B203" t="s">
        <v>128</v>
      </c>
      <c r="C203" s="1">
        <v>35195</v>
      </c>
      <c r="D203" t="s">
        <v>58</v>
      </c>
      <c r="E203" t="s">
        <v>11</v>
      </c>
      <c r="F203" t="s">
        <v>495</v>
      </c>
      <c r="G203" t="s">
        <v>44</v>
      </c>
      <c r="H203" t="s">
        <v>48</v>
      </c>
      <c r="I203">
        <v>79218</v>
      </c>
    </row>
    <row r="204" spans="1:9" x14ac:dyDescent="0.25">
      <c r="A204" t="s">
        <v>156</v>
      </c>
      <c r="B204" t="s">
        <v>89</v>
      </c>
      <c r="C204" s="1">
        <v>31325</v>
      </c>
      <c r="D204" t="s">
        <v>39</v>
      </c>
      <c r="E204" t="s">
        <v>11</v>
      </c>
      <c r="F204" t="s">
        <v>496</v>
      </c>
      <c r="G204" t="s">
        <v>59</v>
      </c>
      <c r="H204" t="s">
        <v>48</v>
      </c>
      <c r="I204">
        <v>96028</v>
      </c>
    </row>
    <row r="205" spans="1:9" x14ac:dyDescent="0.25">
      <c r="A205" t="s">
        <v>164</v>
      </c>
      <c r="B205" t="s">
        <v>90</v>
      </c>
      <c r="C205" s="1">
        <v>20341</v>
      </c>
      <c r="D205" t="s">
        <v>177</v>
      </c>
      <c r="E205" t="s">
        <v>11</v>
      </c>
      <c r="F205" t="s">
        <v>497</v>
      </c>
      <c r="G205" t="s">
        <v>55</v>
      </c>
      <c r="H205" t="s">
        <v>22</v>
      </c>
      <c r="I205">
        <v>71609</v>
      </c>
    </row>
    <row r="206" spans="1:9" x14ac:dyDescent="0.25">
      <c r="A206" t="s">
        <v>63</v>
      </c>
      <c r="B206" t="s">
        <v>171</v>
      </c>
      <c r="C206" s="1">
        <v>29157</v>
      </c>
      <c r="D206" t="s">
        <v>162</v>
      </c>
      <c r="E206" t="s">
        <v>11</v>
      </c>
      <c r="F206" t="s">
        <v>498</v>
      </c>
      <c r="G206" t="s">
        <v>12</v>
      </c>
      <c r="H206" t="s">
        <v>22</v>
      </c>
      <c r="I206">
        <v>54763</v>
      </c>
    </row>
    <row r="207" spans="1:9" x14ac:dyDescent="0.25">
      <c r="A207" t="s">
        <v>116</v>
      </c>
      <c r="B207" t="s">
        <v>110</v>
      </c>
      <c r="C207" s="1">
        <v>21004</v>
      </c>
      <c r="D207" t="s">
        <v>272</v>
      </c>
      <c r="E207" t="s">
        <v>29</v>
      </c>
      <c r="F207" t="s">
        <v>499</v>
      </c>
      <c r="G207" t="s">
        <v>40</v>
      </c>
      <c r="H207" t="s">
        <v>13</v>
      </c>
      <c r="I207">
        <v>35611</v>
      </c>
    </row>
    <row r="208" spans="1:9" x14ac:dyDescent="0.25">
      <c r="A208" t="s">
        <v>54</v>
      </c>
      <c r="B208" t="s">
        <v>19</v>
      </c>
      <c r="C208" s="1">
        <v>31802</v>
      </c>
      <c r="D208" t="s">
        <v>70</v>
      </c>
      <c r="E208" t="s">
        <v>29</v>
      </c>
      <c r="F208" t="s">
        <v>500</v>
      </c>
      <c r="G208" t="s">
        <v>17</v>
      </c>
      <c r="H208" t="s">
        <v>22</v>
      </c>
      <c r="I208">
        <v>51781</v>
      </c>
    </row>
    <row r="209" spans="1:9" x14ac:dyDescent="0.25">
      <c r="A209" t="s">
        <v>60</v>
      </c>
      <c r="B209" t="s">
        <v>109</v>
      </c>
      <c r="C209" s="1">
        <v>25362</v>
      </c>
      <c r="D209" t="s">
        <v>86</v>
      </c>
      <c r="E209" t="s">
        <v>11</v>
      </c>
      <c r="F209" t="s">
        <v>501</v>
      </c>
      <c r="G209" t="s">
        <v>17</v>
      </c>
      <c r="H209" t="s">
        <v>37</v>
      </c>
      <c r="I209">
        <v>64048</v>
      </c>
    </row>
    <row r="210" spans="1:9" x14ac:dyDescent="0.25">
      <c r="A210" t="s">
        <v>179</v>
      </c>
      <c r="B210" t="s">
        <v>27</v>
      </c>
      <c r="C210" s="1">
        <v>33315</v>
      </c>
      <c r="D210" t="s">
        <v>169</v>
      </c>
      <c r="E210" t="s">
        <v>11</v>
      </c>
      <c r="F210" t="s">
        <v>502</v>
      </c>
      <c r="G210" t="s">
        <v>40</v>
      </c>
      <c r="H210" t="s">
        <v>22</v>
      </c>
      <c r="I210">
        <v>45364</v>
      </c>
    </row>
    <row r="211" spans="1:9" x14ac:dyDescent="0.25">
      <c r="A211" t="s">
        <v>395</v>
      </c>
      <c r="B211" t="s">
        <v>148</v>
      </c>
      <c r="C211" s="1">
        <v>19758</v>
      </c>
      <c r="D211" t="s">
        <v>162</v>
      </c>
      <c r="E211" t="s">
        <v>11</v>
      </c>
      <c r="F211" t="s">
        <v>503</v>
      </c>
      <c r="G211" t="s">
        <v>17</v>
      </c>
      <c r="H211" t="s">
        <v>13</v>
      </c>
      <c r="I211">
        <v>46049</v>
      </c>
    </row>
    <row r="212" spans="1:9" x14ac:dyDescent="0.25">
      <c r="A212" t="s">
        <v>9</v>
      </c>
      <c r="B212" t="s">
        <v>46</v>
      </c>
      <c r="C212" s="1">
        <v>21186</v>
      </c>
      <c r="D212" t="s">
        <v>211</v>
      </c>
      <c r="E212" t="s">
        <v>11</v>
      </c>
      <c r="F212" t="s">
        <v>504</v>
      </c>
      <c r="G212" t="s">
        <v>52</v>
      </c>
      <c r="H212" t="s">
        <v>22</v>
      </c>
      <c r="I212">
        <v>69545</v>
      </c>
    </row>
    <row r="213" spans="1:9" x14ac:dyDescent="0.25">
      <c r="A213" t="s">
        <v>93</v>
      </c>
      <c r="B213" t="s">
        <v>133</v>
      </c>
      <c r="C213" s="1">
        <v>24176</v>
      </c>
      <c r="D213" t="s">
        <v>146</v>
      </c>
      <c r="E213" t="s">
        <v>29</v>
      </c>
      <c r="F213" t="s">
        <v>505</v>
      </c>
      <c r="G213" t="s">
        <v>17</v>
      </c>
      <c r="H213" t="s">
        <v>22</v>
      </c>
      <c r="I213">
        <v>56591</v>
      </c>
    </row>
    <row r="214" spans="1:9" x14ac:dyDescent="0.25">
      <c r="A214" t="s">
        <v>210</v>
      </c>
      <c r="B214" t="s">
        <v>108</v>
      </c>
      <c r="C214" s="1">
        <v>36502</v>
      </c>
      <c r="D214" t="s">
        <v>73</v>
      </c>
      <c r="E214" t="s">
        <v>11</v>
      </c>
      <c r="F214" t="s">
        <v>506</v>
      </c>
      <c r="G214" t="s">
        <v>44</v>
      </c>
      <c r="H214" t="s">
        <v>48</v>
      </c>
      <c r="I214">
        <v>81225</v>
      </c>
    </row>
    <row r="215" spans="1:9" x14ac:dyDescent="0.25">
      <c r="A215" t="s">
        <v>158</v>
      </c>
      <c r="B215" t="s">
        <v>110</v>
      </c>
      <c r="C215" s="1">
        <v>36615</v>
      </c>
      <c r="D215" t="s">
        <v>33</v>
      </c>
      <c r="E215" t="s">
        <v>11</v>
      </c>
      <c r="F215" t="s">
        <v>507</v>
      </c>
      <c r="G215" t="s">
        <v>40</v>
      </c>
      <c r="H215" t="s">
        <v>48</v>
      </c>
      <c r="I215">
        <v>56655</v>
      </c>
    </row>
    <row r="216" spans="1:9" x14ac:dyDescent="0.25">
      <c r="A216" t="s">
        <v>213</v>
      </c>
      <c r="B216" t="s">
        <v>61</v>
      </c>
      <c r="C216" s="1">
        <v>27680</v>
      </c>
      <c r="D216" t="s">
        <v>94</v>
      </c>
      <c r="E216" t="s">
        <v>11</v>
      </c>
      <c r="F216" t="s">
        <v>508</v>
      </c>
      <c r="G216" t="s">
        <v>17</v>
      </c>
      <c r="H216" t="s">
        <v>37</v>
      </c>
      <c r="I216">
        <v>53125</v>
      </c>
    </row>
    <row r="217" spans="1:9" x14ac:dyDescent="0.25">
      <c r="A217" t="s">
        <v>75</v>
      </c>
      <c r="B217" t="s">
        <v>118</v>
      </c>
      <c r="C217" s="1">
        <v>30061</v>
      </c>
      <c r="D217" t="s">
        <v>73</v>
      </c>
      <c r="E217" t="s">
        <v>29</v>
      </c>
      <c r="F217" t="s">
        <v>509</v>
      </c>
      <c r="G217" t="s">
        <v>26</v>
      </c>
      <c r="H217" t="s">
        <v>13</v>
      </c>
      <c r="I217">
        <v>72647</v>
      </c>
    </row>
    <row r="218" spans="1:9" x14ac:dyDescent="0.25">
      <c r="A218" t="s">
        <v>23</v>
      </c>
      <c r="B218" t="s">
        <v>89</v>
      </c>
      <c r="C218" s="1">
        <v>31679</v>
      </c>
      <c r="D218" t="s">
        <v>125</v>
      </c>
      <c r="E218" t="s">
        <v>11</v>
      </c>
      <c r="F218" t="s">
        <v>510</v>
      </c>
      <c r="G218" t="s">
        <v>12</v>
      </c>
      <c r="H218" t="s">
        <v>22</v>
      </c>
      <c r="I218">
        <v>48858</v>
      </c>
    </row>
    <row r="219" spans="1:9" x14ac:dyDescent="0.25">
      <c r="A219" t="s">
        <v>150</v>
      </c>
      <c r="B219" t="s">
        <v>171</v>
      </c>
      <c r="C219" s="1">
        <v>24527</v>
      </c>
      <c r="D219" t="s">
        <v>189</v>
      </c>
      <c r="E219" t="s">
        <v>11</v>
      </c>
      <c r="F219" t="s">
        <v>511</v>
      </c>
      <c r="G219" t="s">
        <v>12</v>
      </c>
      <c r="H219" t="s">
        <v>13</v>
      </c>
      <c r="I219">
        <v>46804</v>
      </c>
    </row>
    <row r="220" spans="1:9" x14ac:dyDescent="0.25">
      <c r="A220" t="s">
        <v>110</v>
      </c>
      <c r="B220" t="s">
        <v>31</v>
      </c>
      <c r="C220" s="1">
        <v>19663</v>
      </c>
      <c r="D220" t="s">
        <v>113</v>
      </c>
      <c r="E220" t="s">
        <v>29</v>
      </c>
      <c r="F220" t="s">
        <v>512</v>
      </c>
      <c r="G220" t="s">
        <v>30</v>
      </c>
      <c r="H220" t="s">
        <v>13</v>
      </c>
      <c r="I220">
        <v>48167</v>
      </c>
    </row>
    <row r="221" spans="1:9" x14ac:dyDescent="0.25">
      <c r="A221" t="s">
        <v>395</v>
      </c>
      <c r="B221" t="s">
        <v>27</v>
      </c>
      <c r="C221" s="1">
        <v>31927</v>
      </c>
      <c r="D221" t="s">
        <v>92</v>
      </c>
      <c r="E221" t="s">
        <v>11</v>
      </c>
      <c r="F221" t="s">
        <v>513</v>
      </c>
      <c r="G221" t="s">
        <v>17</v>
      </c>
      <c r="H221" t="s">
        <v>48</v>
      </c>
      <c r="I221">
        <v>61005</v>
      </c>
    </row>
    <row r="222" spans="1:9" x14ac:dyDescent="0.25">
      <c r="A222" t="s">
        <v>160</v>
      </c>
      <c r="B222" t="s">
        <v>64</v>
      </c>
      <c r="C222" s="1">
        <v>33406</v>
      </c>
      <c r="D222" t="s">
        <v>94</v>
      </c>
      <c r="E222" t="s">
        <v>11</v>
      </c>
      <c r="F222" t="s">
        <v>514</v>
      </c>
      <c r="G222" t="s">
        <v>52</v>
      </c>
      <c r="H222" t="s">
        <v>37</v>
      </c>
      <c r="I222">
        <v>80316</v>
      </c>
    </row>
    <row r="223" spans="1:9" x14ac:dyDescent="0.25">
      <c r="A223" t="s">
        <v>61</v>
      </c>
      <c r="B223" t="s">
        <v>50</v>
      </c>
      <c r="C223" s="1">
        <v>34743</v>
      </c>
      <c r="D223" t="s">
        <v>58</v>
      </c>
      <c r="E223" t="s">
        <v>29</v>
      </c>
      <c r="F223" t="s">
        <v>515</v>
      </c>
      <c r="G223" t="s">
        <v>30</v>
      </c>
      <c r="H223" t="s">
        <v>37</v>
      </c>
      <c r="I223">
        <v>65154</v>
      </c>
    </row>
    <row r="224" spans="1:9" x14ac:dyDescent="0.25">
      <c r="A224" t="s">
        <v>203</v>
      </c>
      <c r="B224" t="s">
        <v>118</v>
      </c>
      <c r="C224" s="1">
        <v>31364</v>
      </c>
      <c r="D224" t="s">
        <v>86</v>
      </c>
      <c r="E224" t="s">
        <v>11</v>
      </c>
      <c r="F224" t="s">
        <v>516</v>
      </c>
      <c r="G224" t="s">
        <v>55</v>
      </c>
      <c r="H224" t="s">
        <v>13</v>
      </c>
      <c r="I224">
        <v>61223</v>
      </c>
    </row>
    <row r="225" spans="1:9" x14ac:dyDescent="0.25">
      <c r="A225" t="s">
        <v>120</v>
      </c>
      <c r="B225" t="s">
        <v>215</v>
      </c>
      <c r="C225" s="1">
        <v>35467</v>
      </c>
      <c r="D225" t="s">
        <v>177</v>
      </c>
      <c r="E225" t="s">
        <v>29</v>
      </c>
      <c r="F225" t="s">
        <v>517</v>
      </c>
      <c r="G225" t="s">
        <v>12</v>
      </c>
      <c r="H225" t="s">
        <v>37</v>
      </c>
      <c r="I225">
        <v>55697</v>
      </c>
    </row>
    <row r="226" spans="1:9" x14ac:dyDescent="0.25">
      <c r="A226" t="s">
        <v>107</v>
      </c>
      <c r="B226" t="s">
        <v>109</v>
      </c>
      <c r="C226" s="1">
        <v>33831</v>
      </c>
      <c r="D226" t="s">
        <v>131</v>
      </c>
      <c r="E226" t="s">
        <v>11</v>
      </c>
      <c r="F226" t="s">
        <v>518</v>
      </c>
      <c r="G226" t="s">
        <v>21</v>
      </c>
      <c r="H226" t="s">
        <v>48</v>
      </c>
      <c r="I226">
        <v>97165</v>
      </c>
    </row>
    <row r="227" spans="1:9" x14ac:dyDescent="0.25">
      <c r="A227" t="s">
        <v>84</v>
      </c>
      <c r="B227" t="s">
        <v>137</v>
      </c>
      <c r="C227" s="1">
        <v>26715</v>
      </c>
      <c r="D227" t="s">
        <v>92</v>
      </c>
      <c r="E227" t="s">
        <v>29</v>
      </c>
      <c r="F227" t="s">
        <v>519</v>
      </c>
      <c r="G227" t="s">
        <v>12</v>
      </c>
      <c r="H227" t="s">
        <v>22</v>
      </c>
      <c r="I227">
        <v>48273</v>
      </c>
    </row>
    <row r="228" spans="1:9" x14ac:dyDescent="0.25">
      <c r="A228" t="s">
        <v>176</v>
      </c>
      <c r="B228" t="s">
        <v>122</v>
      </c>
      <c r="C228" s="1">
        <v>24691</v>
      </c>
      <c r="D228" t="s">
        <v>448</v>
      </c>
      <c r="E228" t="s">
        <v>29</v>
      </c>
      <c r="F228" t="s">
        <v>520</v>
      </c>
      <c r="G228" t="s">
        <v>30</v>
      </c>
      <c r="H228" t="s">
        <v>13</v>
      </c>
      <c r="I228">
        <v>45173</v>
      </c>
    </row>
    <row r="229" spans="1:9" x14ac:dyDescent="0.25">
      <c r="A229" t="s">
        <v>107</v>
      </c>
      <c r="B229" t="s">
        <v>32</v>
      </c>
      <c r="C229" s="1">
        <v>23310</v>
      </c>
      <c r="D229" t="s">
        <v>138</v>
      </c>
      <c r="E229" t="s">
        <v>11</v>
      </c>
      <c r="F229" t="s">
        <v>521</v>
      </c>
      <c r="G229" t="s">
        <v>52</v>
      </c>
      <c r="H229" t="s">
        <v>22</v>
      </c>
      <c r="I229">
        <v>78060</v>
      </c>
    </row>
    <row r="230" spans="1:9" x14ac:dyDescent="0.25">
      <c r="A230" t="s">
        <v>192</v>
      </c>
      <c r="B230" t="s">
        <v>82</v>
      </c>
      <c r="C230" s="1">
        <v>36103</v>
      </c>
      <c r="D230" t="s">
        <v>272</v>
      </c>
      <c r="E230" t="s">
        <v>11</v>
      </c>
      <c r="F230" t="s">
        <v>522</v>
      </c>
      <c r="G230" t="s">
        <v>52</v>
      </c>
      <c r="H230" t="s">
        <v>22</v>
      </c>
      <c r="I230">
        <v>80182</v>
      </c>
    </row>
    <row r="231" spans="1:9" x14ac:dyDescent="0.25">
      <c r="A231" t="s">
        <v>18</v>
      </c>
      <c r="B231" t="s">
        <v>126</v>
      </c>
      <c r="C231" s="1">
        <v>34262</v>
      </c>
      <c r="D231" t="s">
        <v>39</v>
      </c>
      <c r="E231" t="s">
        <v>11</v>
      </c>
      <c r="F231" t="s">
        <v>523</v>
      </c>
      <c r="G231" t="s">
        <v>55</v>
      </c>
      <c r="H231" t="s">
        <v>13</v>
      </c>
      <c r="I231">
        <v>55326</v>
      </c>
    </row>
    <row r="232" spans="1:9" x14ac:dyDescent="0.25">
      <c r="A232" t="s">
        <v>38</v>
      </c>
      <c r="B232" t="s">
        <v>109</v>
      </c>
      <c r="C232" s="1">
        <v>24138</v>
      </c>
      <c r="D232" t="s">
        <v>125</v>
      </c>
      <c r="E232" t="s">
        <v>11</v>
      </c>
      <c r="F232" t="s">
        <v>524</v>
      </c>
      <c r="G232" t="s">
        <v>44</v>
      </c>
      <c r="H232" t="s">
        <v>13</v>
      </c>
      <c r="I232">
        <v>54002</v>
      </c>
    </row>
    <row r="233" spans="1:9" x14ac:dyDescent="0.25">
      <c r="A233" t="s">
        <v>61</v>
      </c>
      <c r="B233" t="s">
        <v>108</v>
      </c>
      <c r="C233" s="1">
        <v>29569</v>
      </c>
      <c r="D233" t="s">
        <v>155</v>
      </c>
      <c r="E233" t="s">
        <v>29</v>
      </c>
      <c r="F233" t="s">
        <v>525</v>
      </c>
      <c r="G233" t="s">
        <v>17</v>
      </c>
      <c r="H233" t="s">
        <v>22</v>
      </c>
      <c r="I233">
        <v>47658</v>
      </c>
    </row>
    <row r="234" spans="1:9" x14ac:dyDescent="0.25">
      <c r="A234" t="s">
        <v>158</v>
      </c>
      <c r="B234" t="s">
        <v>27</v>
      </c>
      <c r="C234" s="1">
        <v>26243</v>
      </c>
      <c r="D234" t="s">
        <v>155</v>
      </c>
      <c r="E234" t="s">
        <v>11</v>
      </c>
      <c r="F234" t="s">
        <v>526</v>
      </c>
      <c r="G234" t="s">
        <v>40</v>
      </c>
      <c r="H234" t="s">
        <v>13</v>
      </c>
      <c r="I234">
        <v>44233</v>
      </c>
    </row>
    <row r="235" spans="1:9" x14ac:dyDescent="0.25">
      <c r="A235" t="s">
        <v>112</v>
      </c>
      <c r="B235" t="s">
        <v>109</v>
      </c>
      <c r="C235" s="1">
        <v>31319</v>
      </c>
      <c r="D235" t="s">
        <v>162</v>
      </c>
      <c r="E235" t="s">
        <v>29</v>
      </c>
      <c r="F235" t="s">
        <v>527</v>
      </c>
      <c r="G235" t="s">
        <v>52</v>
      </c>
      <c r="H235" t="s">
        <v>13</v>
      </c>
      <c r="I235">
        <v>57706</v>
      </c>
    </row>
    <row r="236" spans="1:9" x14ac:dyDescent="0.25">
      <c r="A236" t="s">
        <v>179</v>
      </c>
      <c r="B236" t="s">
        <v>133</v>
      </c>
      <c r="C236" s="1">
        <v>33993</v>
      </c>
      <c r="D236" t="s">
        <v>70</v>
      </c>
      <c r="E236" t="s">
        <v>11</v>
      </c>
      <c r="F236" t="s">
        <v>528</v>
      </c>
      <c r="G236" t="s">
        <v>40</v>
      </c>
      <c r="H236" t="s">
        <v>13</v>
      </c>
      <c r="I236">
        <v>36832</v>
      </c>
    </row>
    <row r="237" spans="1:9" x14ac:dyDescent="0.25">
      <c r="A237" t="s">
        <v>196</v>
      </c>
      <c r="B237" t="s">
        <v>74</v>
      </c>
      <c r="C237" s="1">
        <v>19070</v>
      </c>
      <c r="D237" t="s">
        <v>191</v>
      </c>
      <c r="E237" t="s">
        <v>29</v>
      </c>
      <c r="F237" t="s">
        <v>529</v>
      </c>
      <c r="G237" t="s">
        <v>40</v>
      </c>
      <c r="H237" t="s">
        <v>37</v>
      </c>
      <c r="I237">
        <v>55929</v>
      </c>
    </row>
    <row r="238" spans="1:9" x14ac:dyDescent="0.25">
      <c r="A238" t="s">
        <v>105</v>
      </c>
      <c r="B238" t="s">
        <v>171</v>
      </c>
      <c r="C238" s="1">
        <v>31585</v>
      </c>
      <c r="D238" t="s">
        <v>270</v>
      </c>
      <c r="E238" t="s">
        <v>29</v>
      </c>
      <c r="F238" t="s">
        <v>530</v>
      </c>
      <c r="G238" t="s">
        <v>40</v>
      </c>
      <c r="H238" t="s">
        <v>37</v>
      </c>
      <c r="I238">
        <v>53450</v>
      </c>
    </row>
    <row r="239" spans="1:9" x14ac:dyDescent="0.25">
      <c r="A239" t="s">
        <v>161</v>
      </c>
      <c r="B239" t="s">
        <v>197</v>
      </c>
      <c r="C239" s="1">
        <v>29971</v>
      </c>
      <c r="D239" t="s">
        <v>206</v>
      </c>
      <c r="E239" t="s">
        <v>29</v>
      </c>
      <c r="F239" t="s">
        <v>531</v>
      </c>
      <c r="G239" t="s">
        <v>30</v>
      </c>
      <c r="H239" t="s">
        <v>13</v>
      </c>
      <c r="I239">
        <v>53373</v>
      </c>
    </row>
    <row r="240" spans="1:9" x14ac:dyDescent="0.25">
      <c r="A240" t="s">
        <v>75</v>
      </c>
      <c r="B240" t="s">
        <v>215</v>
      </c>
      <c r="C240" s="1">
        <v>34823</v>
      </c>
      <c r="D240" t="s">
        <v>43</v>
      </c>
      <c r="E240" t="s">
        <v>29</v>
      </c>
      <c r="F240" t="s">
        <v>532</v>
      </c>
      <c r="G240" t="s">
        <v>26</v>
      </c>
      <c r="H240" t="s">
        <v>48</v>
      </c>
      <c r="I240">
        <v>90207</v>
      </c>
    </row>
    <row r="241" spans="1:9" x14ac:dyDescent="0.25">
      <c r="A241" t="s">
        <v>202</v>
      </c>
      <c r="B241" t="s">
        <v>126</v>
      </c>
      <c r="C241" s="1">
        <v>22153</v>
      </c>
      <c r="D241" t="s">
        <v>117</v>
      </c>
      <c r="E241" t="s">
        <v>11</v>
      </c>
      <c r="F241" t="s">
        <v>533</v>
      </c>
      <c r="G241" t="s">
        <v>44</v>
      </c>
      <c r="H241" t="s">
        <v>22</v>
      </c>
      <c r="I241">
        <v>59641</v>
      </c>
    </row>
    <row r="242" spans="1:9" x14ac:dyDescent="0.25">
      <c r="A242" t="s">
        <v>156</v>
      </c>
      <c r="B242" t="s">
        <v>109</v>
      </c>
      <c r="C242" s="1">
        <v>22909</v>
      </c>
      <c r="D242" t="s">
        <v>162</v>
      </c>
      <c r="E242" t="s">
        <v>11</v>
      </c>
      <c r="F242" t="s">
        <v>534</v>
      </c>
      <c r="G242" t="s">
        <v>30</v>
      </c>
      <c r="H242" t="s">
        <v>22</v>
      </c>
      <c r="I242">
        <v>52228</v>
      </c>
    </row>
    <row r="243" spans="1:9" x14ac:dyDescent="0.25">
      <c r="A243" t="s">
        <v>75</v>
      </c>
      <c r="B243" t="s">
        <v>50</v>
      </c>
      <c r="C243" s="1">
        <v>30070</v>
      </c>
      <c r="D243" t="s">
        <v>92</v>
      </c>
      <c r="E243" t="s">
        <v>29</v>
      </c>
      <c r="F243" t="s">
        <v>535</v>
      </c>
      <c r="G243" t="s">
        <v>59</v>
      </c>
      <c r="H243" t="s">
        <v>22</v>
      </c>
      <c r="I243">
        <v>74507</v>
      </c>
    </row>
    <row r="244" spans="1:9" x14ac:dyDescent="0.25">
      <c r="A244" t="s">
        <v>141</v>
      </c>
      <c r="B244" t="s">
        <v>15</v>
      </c>
      <c r="C244" s="1">
        <v>31097</v>
      </c>
      <c r="D244" t="s">
        <v>123</v>
      </c>
      <c r="E244" t="s">
        <v>11</v>
      </c>
      <c r="F244" t="s">
        <v>536</v>
      </c>
      <c r="G244" t="s">
        <v>12</v>
      </c>
      <c r="H244" t="s">
        <v>37</v>
      </c>
      <c r="I244">
        <v>52361</v>
      </c>
    </row>
    <row r="245" spans="1:9" x14ac:dyDescent="0.25">
      <c r="A245" t="s">
        <v>537</v>
      </c>
      <c r="B245" t="s">
        <v>171</v>
      </c>
      <c r="C245" s="1">
        <v>27400</v>
      </c>
      <c r="D245" t="s">
        <v>204</v>
      </c>
      <c r="E245" t="s">
        <v>29</v>
      </c>
      <c r="F245" t="s">
        <v>538</v>
      </c>
      <c r="G245" t="s">
        <v>26</v>
      </c>
      <c r="H245" t="s">
        <v>37</v>
      </c>
      <c r="I245">
        <v>89472</v>
      </c>
    </row>
    <row r="246" spans="1:9" x14ac:dyDescent="0.25">
      <c r="A246" t="s">
        <v>49</v>
      </c>
      <c r="B246" t="s">
        <v>118</v>
      </c>
      <c r="C246" s="1">
        <v>34341</v>
      </c>
      <c r="D246" t="s">
        <v>204</v>
      </c>
      <c r="E246" t="s">
        <v>11</v>
      </c>
      <c r="F246" t="s">
        <v>539</v>
      </c>
      <c r="G246" t="s">
        <v>40</v>
      </c>
      <c r="H246" t="s">
        <v>13</v>
      </c>
      <c r="I246">
        <v>39954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7BC-0CEE-4D38-9A8A-9A08802F7468}">
  <dimension ref="A1:F8"/>
  <sheetViews>
    <sheetView workbookViewId="0">
      <selection activeCell="E5" sqref="E5"/>
    </sheetView>
  </sheetViews>
  <sheetFormatPr defaultRowHeight="15" x14ac:dyDescent="0.25"/>
  <cols>
    <col min="1" max="1" width="10.85546875" bestFit="1" customWidth="1"/>
    <col min="2" max="2" width="21.7109375" bestFit="1" customWidth="1"/>
    <col min="3" max="3" width="10.28515625" bestFit="1" customWidth="1"/>
    <col min="4" max="4" width="13.140625" bestFit="1" customWidth="1"/>
    <col min="5" max="5" width="21" bestFit="1" customWidth="1"/>
    <col min="6" max="6" width="17.7109375" bestFit="1" customWidth="1"/>
  </cols>
  <sheetData>
    <row r="1" spans="1:6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5">
      <c r="A2" t="s">
        <v>265</v>
      </c>
      <c r="B2" t="s">
        <v>266</v>
      </c>
      <c r="C2" t="s">
        <v>267</v>
      </c>
      <c r="D2" t="s">
        <v>224</v>
      </c>
      <c r="E2">
        <v>41</v>
      </c>
      <c r="F2" t="s">
        <v>225</v>
      </c>
    </row>
    <row r="3" spans="1:6" x14ac:dyDescent="0.25">
      <c r="A3" t="s">
        <v>268</v>
      </c>
      <c r="B3" t="s">
        <v>269</v>
      </c>
      <c r="C3" t="s">
        <v>270</v>
      </c>
      <c r="D3" t="s">
        <v>224</v>
      </c>
      <c r="E3">
        <v>32</v>
      </c>
      <c r="F3" t="s">
        <v>271</v>
      </c>
    </row>
    <row r="4" spans="1:6" x14ac:dyDescent="0.25">
      <c r="A4" t="s">
        <v>227</v>
      </c>
      <c r="B4" t="s">
        <v>223</v>
      </c>
      <c r="C4" t="s">
        <v>201</v>
      </c>
      <c r="D4" t="s">
        <v>224</v>
      </c>
      <c r="E4">
        <v>10</v>
      </c>
      <c r="F4" t="s">
        <v>271</v>
      </c>
    </row>
    <row r="5" spans="1:6" x14ac:dyDescent="0.25">
      <c r="A5" t="s">
        <v>275</v>
      </c>
      <c r="B5" t="s">
        <v>276</v>
      </c>
      <c r="C5" t="s">
        <v>198</v>
      </c>
      <c r="D5" t="s">
        <v>277</v>
      </c>
      <c r="E5">
        <v>16650</v>
      </c>
      <c r="F5" t="s">
        <v>278</v>
      </c>
    </row>
    <row r="6" spans="1:6" x14ac:dyDescent="0.25">
      <c r="A6" t="s">
        <v>279</v>
      </c>
      <c r="B6" t="s">
        <v>280</v>
      </c>
      <c r="C6" t="s">
        <v>134</v>
      </c>
      <c r="D6" t="s">
        <v>222</v>
      </c>
      <c r="E6">
        <v>1604</v>
      </c>
      <c r="F6" t="s">
        <v>281</v>
      </c>
    </row>
    <row r="7" spans="1:6" x14ac:dyDescent="0.25">
      <c r="A7" t="s">
        <v>282</v>
      </c>
      <c r="B7" t="s">
        <v>283</v>
      </c>
      <c r="C7" t="s">
        <v>16</v>
      </c>
      <c r="D7" t="s">
        <v>222</v>
      </c>
      <c r="E7">
        <v>4089</v>
      </c>
      <c r="F7" t="s">
        <v>284</v>
      </c>
    </row>
    <row r="8" spans="1:6" x14ac:dyDescent="0.25">
      <c r="A8" t="s">
        <v>285</v>
      </c>
      <c r="B8" t="s">
        <v>286</v>
      </c>
      <c r="C8" t="s">
        <v>47</v>
      </c>
      <c r="D8" t="s">
        <v>224</v>
      </c>
      <c r="E8">
        <v>21</v>
      </c>
      <c r="F8" t="s">
        <v>226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0688-61C3-4EC1-9AC9-7AC6D6B3C2A5}">
  <dimension ref="A1:F21"/>
  <sheetViews>
    <sheetView workbookViewId="0">
      <selection activeCell="D8" sqref="D8"/>
    </sheetView>
  </sheetViews>
  <sheetFormatPr defaultRowHeight="15" x14ac:dyDescent="0.25"/>
  <cols>
    <col min="1" max="1" width="12.42578125" bestFit="1" customWidth="1"/>
    <col min="2" max="2" width="24.140625" bestFit="1" customWidth="1"/>
    <col min="3" max="3" width="32.7109375" bestFit="1" customWidth="1"/>
    <col min="4" max="4" width="13.140625" bestFit="1" customWidth="1"/>
    <col min="5" max="5" width="11.5703125" bestFit="1" customWidth="1"/>
    <col min="6" max="6" width="14.140625" bestFit="1" customWidth="1"/>
  </cols>
  <sheetData>
    <row r="1" spans="1:6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</row>
    <row r="2" spans="1:6" x14ac:dyDescent="0.25">
      <c r="A2" t="s">
        <v>540</v>
      </c>
      <c r="B2" t="s">
        <v>234</v>
      </c>
      <c r="C2" t="s">
        <v>235</v>
      </c>
      <c r="D2">
        <v>498</v>
      </c>
      <c r="E2">
        <v>5</v>
      </c>
      <c r="F2">
        <v>522</v>
      </c>
    </row>
    <row r="3" spans="1:6" x14ac:dyDescent="0.25">
      <c r="A3" t="s">
        <v>541</v>
      </c>
      <c r="B3" t="s">
        <v>542</v>
      </c>
      <c r="C3" t="s">
        <v>239</v>
      </c>
      <c r="D3">
        <v>291</v>
      </c>
      <c r="E3">
        <v>5</v>
      </c>
      <c r="F3">
        <v>305</v>
      </c>
    </row>
    <row r="4" spans="1:6" x14ac:dyDescent="0.25">
      <c r="A4" t="s">
        <v>248</v>
      </c>
      <c r="B4" t="s">
        <v>253</v>
      </c>
      <c r="C4" t="s">
        <v>239</v>
      </c>
      <c r="D4">
        <v>204</v>
      </c>
      <c r="E4">
        <v>30</v>
      </c>
      <c r="F4">
        <v>265</v>
      </c>
    </row>
    <row r="5" spans="1:6" x14ac:dyDescent="0.25">
      <c r="A5" t="s">
        <v>543</v>
      </c>
      <c r="B5" t="s">
        <v>252</v>
      </c>
      <c r="C5" t="s">
        <v>239</v>
      </c>
      <c r="D5">
        <v>98</v>
      </c>
      <c r="E5">
        <v>5</v>
      </c>
      <c r="F5">
        <v>102</v>
      </c>
    </row>
    <row r="6" spans="1:6" x14ac:dyDescent="0.25">
      <c r="A6" t="s">
        <v>544</v>
      </c>
      <c r="B6" t="s">
        <v>545</v>
      </c>
      <c r="C6" t="s">
        <v>235</v>
      </c>
      <c r="D6">
        <v>357</v>
      </c>
      <c r="E6">
        <v>5</v>
      </c>
      <c r="F6">
        <v>374</v>
      </c>
    </row>
    <row r="7" spans="1:6" x14ac:dyDescent="0.25">
      <c r="A7" t="s">
        <v>546</v>
      </c>
      <c r="B7" t="s">
        <v>250</v>
      </c>
      <c r="C7" t="s">
        <v>242</v>
      </c>
      <c r="D7">
        <v>204</v>
      </c>
      <c r="E7">
        <v>10</v>
      </c>
      <c r="F7">
        <v>224</v>
      </c>
    </row>
    <row r="8" spans="1:6" x14ac:dyDescent="0.25">
      <c r="A8" t="s">
        <v>547</v>
      </c>
      <c r="B8" t="s">
        <v>240</v>
      </c>
      <c r="C8" t="s">
        <v>239</v>
      </c>
      <c r="D8">
        <v>44</v>
      </c>
      <c r="E8">
        <v>40</v>
      </c>
      <c r="F8">
        <v>61</v>
      </c>
    </row>
    <row r="9" spans="1:6" x14ac:dyDescent="0.25">
      <c r="A9" t="s">
        <v>548</v>
      </c>
      <c r="B9" t="s">
        <v>249</v>
      </c>
      <c r="C9" t="s">
        <v>244</v>
      </c>
      <c r="D9">
        <v>200</v>
      </c>
      <c r="E9">
        <v>40</v>
      </c>
      <c r="F9">
        <v>280</v>
      </c>
    </row>
    <row r="10" spans="1:6" x14ac:dyDescent="0.25">
      <c r="A10" t="s">
        <v>236</v>
      </c>
      <c r="B10" t="s">
        <v>254</v>
      </c>
      <c r="C10" t="s">
        <v>241</v>
      </c>
      <c r="D10">
        <v>457</v>
      </c>
      <c r="E10">
        <v>5</v>
      </c>
      <c r="F10">
        <v>479</v>
      </c>
    </row>
    <row r="11" spans="1:6" x14ac:dyDescent="0.25">
      <c r="A11" t="s">
        <v>550</v>
      </c>
      <c r="B11" t="s">
        <v>551</v>
      </c>
      <c r="C11" t="s">
        <v>239</v>
      </c>
      <c r="D11">
        <v>487</v>
      </c>
      <c r="E11">
        <v>40</v>
      </c>
      <c r="F11">
        <v>681</v>
      </c>
    </row>
    <row r="12" spans="1:6" x14ac:dyDescent="0.25">
      <c r="A12" t="s">
        <v>552</v>
      </c>
      <c r="B12" t="s">
        <v>553</v>
      </c>
      <c r="C12" t="s">
        <v>242</v>
      </c>
      <c r="D12">
        <v>115</v>
      </c>
      <c r="E12">
        <v>30</v>
      </c>
      <c r="F12">
        <v>149</v>
      </c>
    </row>
    <row r="13" spans="1:6" x14ac:dyDescent="0.25">
      <c r="A13" t="s">
        <v>554</v>
      </c>
      <c r="B13" t="s">
        <v>238</v>
      </c>
      <c r="C13" t="s">
        <v>242</v>
      </c>
      <c r="D13">
        <v>460</v>
      </c>
      <c r="E13">
        <v>40</v>
      </c>
      <c r="F13">
        <v>644</v>
      </c>
    </row>
    <row r="14" spans="1:6" x14ac:dyDescent="0.25">
      <c r="A14" t="s">
        <v>555</v>
      </c>
      <c r="B14" t="s">
        <v>251</v>
      </c>
      <c r="C14" t="s">
        <v>241</v>
      </c>
      <c r="D14">
        <v>326</v>
      </c>
      <c r="E14">
        <v>30</v>
      </c>
      <c r="F14">
        <v>423</v>
      </c>
    </row>
    <row r="15" spans="1:6" x14ac:dyDescent="0.25">
      <c r="A15" t="s">
        <v>556</v>
      </c>
      <c r="B15" t="s">
        <v>246</v>
      </c>
      <c r="C15" t="s">
        <v>244</v>
      </c>
      <c r="D15">
        <v>53</v>
      </c>
      <c r="E15">
        <v>10</v>
      </c>
      <c r="F15">
        <v>58</v>
      </c>
    </row>
    <row r="16" spans="1:6" x14ac:dyDescent="0.25">
      <c r="A16" t="s">
        <v>247</v>
      </c>
      <c r="B16" t="s">
        <v>557</v>
      </c>
      <c r="C16" t="s">
        <v>242</v>
      </c>
      <c r="D16">
        <v>437</v>
      </c>
      <c r="E16">
        <v>5</v>
      </c>
      <c r="F16">
        <v>458</v>
      </c>
    </row>
    <row r="17" spans="1:6" x14ac:dyDescent="0.25">
      <c r="A17" t="s">
        <v>558</v>
      </c>
      <c r="B17" t="s">
        <v>559</v>
      </c>
      <c r="C17" t="s">
        <v>242</v>
      </c>
      <c r="D17">
        <v>122</v>
      </c>
      <c r="E17">
        <v>15</v>
      </c>
      <c r="F17">
        <v>140</v>
      </c>
    </row>
    <row r="18" spans="1:6" x14ac:dyDescent="0.25">
      <c r="A18" t="s">
        <v>561</v>
      </c>
      <c r="B18" t="s">
        <v>237</v>
      </c>
      <c r="C18" t="s">
        <v>244</v>
      </c>
      <c r="D18">
        <v>236</v>
      </c>
      <c r="E18">
        <v>30</v>
      </c>
      <c r="F18">
        <v>306</v>
      </c>
    </row>
    <row r="19" spans="1:6" x14ac:dyDescent="0.25">
      <c r="A19" t="s">
        <v>562</v>
      </c>
      <c r="B19" t="s">
        <v>563</v>
      </c>
      <c r="C19" t="s">
        <v>239</v>
      </c>
      <c r="D19">
        <v>374</v>
      </c>
      <c r="E19">
        <v>15</v>
      </c>
      <c r="F19">
        <v>430</v>
      </c>
    </row>
    <row r="20" spans="1:6" x14ac:dyDescent="0.25">
      <c r="A20" t="s">
        <v>245</v>
      </c>
      <c r="B20" t="s">
        <v>243</v>
      </c>
      <c r="C20" t="s">
        <v>241</v>
      </c>
      <c r="D20">
        <v>200</v>
      </c>
      <c r="E20">
        <v>15</v>
      </c>
      <c r="F20">
        <v>230</v>
      </c>
    </row>
    <row r="21" spans="1:6" x14ac:dyDescent="0.25">
      <c r="A21" t="s">
        <v>564</v>
      </c>
      <c r="B21" t="s">
        <v>565</v>
      </c>
      <c r="C21" t="s">
        <v>242</v>
      </c>
      <c r="D21">
        <v>191</v>
      </c>
      <c r="E21">
        <v>10</v>
      </c>
      <c r="F21">
        <v>210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8EEE-7545-4F4A-90C3-51E147EE7BD9}">
  <dimension ref="A1:P338"/>
  <sheetViews>
    <sheetView workbookViewId="0">
      <selection activeCell="R20" sqref="R20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20" bestFit="1" customWidth="1"/>
    <col min="4" max="4" width="10.85546875" bestFit="1" customWidth="1"/>
    <col min="5" max="5" width="15.42578125" style="3" bestFit="1" customWidth="1"/>
    <col min="6" max="6" width="11.5703125" bestFit="1" customWidth="1"/>
    <col min="7" max="7" width="21.7109375" bestFit="1" customWidth="1"/>
    <col min="8" max="8" width="17.42578125" bestFit="1" customWidth="1"/>
    <col min="9" max="9" width="18.42578125" customWidth="1"/>
    <col min="11" max="11" width="9.140625" style="3"/>
    <col min="12" max="12" width="20" customWidth="1"/>
    <col min="13" max="13" width="24.140625" bestFit="1" customWidth="1"/>
    <col min="14" max="14" width="32.7109375" bestFit="1" customWidth="1"/>
    <col min="15" max="15" width="18.85546875" style="2" bestFit="1" customWidth="1"/>
    <col min="16" max="16" width="30.5703125" style="5" bestFit="1" customWidth="1"/>
  </cols>
  <sheetData>
    <row r="1" spans="1:16" x14ac:dyDescent="0.25">
      <c r="A1" t="s">
        <v>255</v>
      </c>
      <c r="B1" t="s">
        <v>228</v>
      </c>
      <c r="C1" t="s">
        <v>256</v>
      </c>
      <c r="D1" t="s">
        <v>216</v>
      </c>
      <c r="E1" s="3" t="s">
        <v>257</v>
      </c>
      <c r="F1" t="s">
        <v>258</v>
      </c>
      <c r="G1" t="s">
        <v>1047</v>
      </c>
      <c r="H1" t="s">
        <v>1048</v>
      </c>
      <c r="I1" t="s">
        <v>1049</v>
      </c>
      <c r="J1" t="s">
        <v>1050</v>
      </c>
      <c r="K1" s="3" t="s">
        <v>1051</v>
      </c>
      <c r="L1" t="s">
        <v>1052</v>
      </c>
      <c r="M1" t="s">
        <v>1053</v>
      </c>
      <c r="N1" t="s">
        <v>1054</v>
      </c>
      <c r="O1" s="2" t="s">
        <v>1055</v>
      </c>
      <c r="P1" t="s">
        <v>1056</v>
      </c>
    </row>
    <row r="2" spans="1:16" x14ac:dyDescent="0.25">
      <c r="A2" t="s">
        <v>259</v>
      </c>
      <c r="B2" t="s">
        <v>555</v>
      </c>
      <c r="C2" t="s">
        <v>301</v>
      </c>
      <c r="D2" t="s">
        <v>268</v>
      </c>
      <c r="E2" s="3">
        <v>480</v>
      </c>
      <c r="F2" s="1">
        <v>44816</v>
      </c>
      <c r="G2" t="str">
        <f>_xlfn.XLOOKUP(Fatturato[[#This Row],[ID Client]],Clienti[ID Client],Clienti[Company Name]," ",0,1)</f>
        <v>CloudElite Innovations</v>
      </c>
      <c r="H2" t="str">
        <f>_xlfn.XLOOKUP(Fatturato[[#This Row],[ID Client]],Clienti[ID Client],Clienti[Field],0,1)</f>
        <v>Construction</v>
      </c>
      <c r="I2" t="str">
        <f>_xlfn.CONCAT(_xlfn.XLOOKUP(Fatturato[[#This Row],[Seller Code]],Dipendenti[Code],Dipendenti[Name]," ",0,1)," ",_xlfn.XLOOKUP(Fatturato[[#This Row],[Seller Code]],Dipendenti[Code],Dipendenti[Surname]," ",0,1))</f>
        <v>Aiden Lewis</v>
      </c>
      <c r="J2" t="str">
        <f>_xlfn.XLOOKUP(Fatturato[[#This Row],[Seller Code]],Dipendenti[Code],Dipendenti[Gender]," ",0,1)</f>
        <v>Male</v>
      </c>
      <c r="K2" s="4">
        <f ca="1">YEAR(TODAY())-YEAR(_xlfn.XLOOKUP(Fatturato[[#This Row],[Seller Code]],Dipendenti[Code],Dipendenti[Birth],TODAY(),0,1))</f>
        <v>33</v>
      </c>
      <c r="L2" t="str">
        <f>_xlfn.XLOOKUP(Fatturato[[#This Row],[Seller Code]],Dipendenti[Code],Dipendenti[Experience]," ",0,1)</f>
        <v>Lead/Manager</v>
      </c>
      <c r="M2" t="str">
        <f>_xlfn.XLOOKUP(Fatturato[[#This Row],[ID Product]],Prodotti[ID Product],Prodotti[Product Name]," ",0,1)</f>
        <v>StatFlow Precision</v>
      </c>
      <c r="N2" t="str">
        <f>_xlfn.XLOOKUP(Fatturato[[#This Row],[ID Product]],Prodotti[ID Product],Prodotti[Category]," ",0,1)</f>
        <v>Communication Protection</v>
      </c>
      <c r="O2" s="2">
        <f>Fatturato[[#This Row],[Quantity Sold]]* _xlfn.XLOOKUP(Fatturato[[#This Row],[ID Product]],Prodotti[ID Product],Prodotti[Selling Price],0,0,1)</f>
        <v>203040</v>
      </c>
      <c r="P2" s="6" t="str">
        <f>REPT("|",(Fatturato[[#This Row],[Tot_Fattura]]/MAX(O:O))*100)</f>
        <v>|||||||||||||||||||||||||||||||||||||||||||||||||||||||||||||||||</v>
      </c>
    </row>
    <row r="3" spans="1:16" x14ac:dyDescent="0.25">
      <c r="A3" t="s">
        <v>260</v>
      </c>
      <c r="B3" t="s">
        <v>247</v>
      </c>
      <c r="C3" t="s">
        <v>476</v>
      </c>
      <c r="D3" t="s">
        <v>227</v>
      </c>
      <c r="E3" s="3">
        <v>228</v>
      </c>
      <c r="F3" s="1">
        <v>44244</v>
      </c>
      <c r="G3" t="str">
        <f>_xlfn.XLOOKUP(Fatturato[[#This Row],[ID Client]],Clienti[ID Client],Clienti[Company Name]," ",0,1)</f>
        <v>TechGuard Innovations</v>
      </c>
      <c r="H3" t="str">
        <f>_xlfn.XLOOKUP(Fatturato[[#This Row],[ID Client]],Clienti[ID Client],Clienti[Field],0,1)</f>
        <v>Construction</v>
      </c>
      <c r="I3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3" t="str">
        <f>_xlfn.XLOOKUP(Fatturato[[#This Row],[Seller Code]],Dipendenti[Code],Dipendenti[Gender]," ",0,1)</f>
        <v>Female</v>
      </c>
      <c r="K3" s="3">
        <f ca="1">YEAR(TODAY())-YEAR(_xlfn.XLOOKUP(Fatturato[[#This Row],[Seller Code]],Dipendenti[Code],Dipendenti[Birth],TODAY(),0,1))</f>
        <v>33</v>
      </c>
      <c r="L3" t="str">
        <f>_xlfn.XLOOKUP(Fatturato[[#This Row],[Seller Code]],Dipendenti[Code],Dipendenti[Experience]," ",0,1)</f>
        <v>Senior</v>
      </c>
      <c r="M3" t="str">
        <f>_xlfn.XLOOKUP(Fatturato[[#This Row],[ID Product]],Prodotti[ID Product],Prodotti[Product Name]," ",0,1)</f>
        <v>DataPulse Dynamics</v>
      </c>
      <c r="N3" t="str">
        <f>_xlfn.XLOOKUP(Fatturato[[#This Row],[ID Product]],Prodotti[ID Product],Prodotti[Category]," ",0,1)</f>
        <v>Analytics and Statistics</v>
      </c>
      <c r="O3" s="2">
        <f>Fatturato[[#This Row],[Quantity Sold]]* _xlfn.XLOOKUP(Fatturato[[#This Row],[ID Product]],Prodotti[ID Product],Prodotti[Selling Price],0,0,1)</f>
        <v>104424</v>
      </c>
      <c r="P3" s="6" t="str">
        <f>REPT("|",(Fatturato[[#This Row],[Tot_Fattura]]/MAX(O:O))*100)</f>
        <v>|||||||||||||||||||||||||||||||||</v>
      </c>
    </row>
    <row r="4" spans="1:16" x14ac:dyDescent="0.25">
      <c r="A4" t="s">
        <v>262</v>
      </c>
      <c r="B4" t="s">
        <v>547</v>
      </c>
      <c r="C4" t="s">
        <v>476</v>
      </c>
      <c r="D4" t="s">
        <v>285</v>
      </c>
      <c r="E4" s="3">
        <v>43</v>
      </c>
      <c r="F4" s="1">
        <v>45092</v>
      </c>
      <c r="G4" t="str">
        <f>_xlfn.XLOOKUP(Fatturato[[#This Row],[ID Client]],Clienti[ID Client],Clienti[Company Name]," ",0,1)</f>
        <v>DataLink Tech</v>
      </c>
      <c r="H4" t="str">
        <f>_xlfn.XLOOKUP(Fatturato[[#This Row],[ID Client]],Clienti[ID Client],Clienti[Field],0,1)</f>
        <v>Design</v>
      </c>
      <c r="I4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4" t="str">
        <f>_xlfn.XLOOKUP(Fatturato[[#This Row],[Seller Code]],Dipendenti[Code],Dipendenti[Gender]," ",0,1)</f>
        <v>Female</v>
      </c>
      <c r="K4" s="3">
        <f ca="1">YEAR(TODAY())-YEAR(_xlfn.XLOOKUP(Fatturato[[#This Row],[Seller Code]],Dipendenti[Code],Dipendenti[Birth],TODAY(),0,1))</f>
        <v>33</v>
      </c>
      <c r="L4" t="str">
        <f>_xlfn.XLOOKUP(Fatturato[[#This Row],[Seller Code]],Dipendenti[Code],Dipendenti[Experience]," ",0,1)</f>
        <v>Senior</v>
      </c>
      <c r="M4" t="str">
        <f>_xlfn.XLOOKUP(Fatturato[[#This Row],[ID Product]],Prodotti[ID Product],Prodotti[Product Name]," ",0,1)</f>
        <v>SyncHarbor Dynamics</v>
      </c>
      <c r="N4" t="str">
        <f>_xlfn.XLOOKUP(Fatturato[[#This Row],[ID Product]],Prodotti[ID Product],Prodotti[Category]," ",0,1)</f>
        <v>Information Sync and Management</v>
      </c>
      <c r="O4" s="2">
        <f>Fatturato[[#This Row],[Quantity Sold]]* _xlfn.XLOOKUP(Fatturato[[#This Row],[ID Product]],Prodotti[ID Product],Prodotti[Selling Price],0,0,1)</f>
        <v>2623</v>
      </c>
      <c r="P4" s="6" t="str">
        <f>REPT("|",(Fatturato[[#This Row],[Tot_Fattura]]/MAX(O:O))*100)</f>
        <v/>
      </c>
    </row>
    <row r="5" spans="1:16" x14ac:dyDescent="0.25">
      <c r="A5" t="s">
        <v>263</v>
      </c>
      <c r="B5" t="s">
        <v>556</v>
      </c>
      <c r="C5" t="s">
        <v>436</v>
      </c>
      <c r="D5" t="s">
        <v>268</v>
      </c>
      <c r="E5" s="3">
        <v>432</v>
      </c>
      <c r="F5" s="1">
        <v>44932</v>
      </c>
      <c r="G5" t="str">
        <f>_xlfn.XLOOKUP(Fatturato[[#This Row],[ID Client]],Clienti[ID Client],Clienti[Company Name]," ",0,1)</f>
        <v>CloudElite Innovations</v>
      </c>
      <c r="H5" t="str">
        <f>_xlfn.XLOOKUP(Fatturato[[#This Row],[ID Client]],Clienti[ID Client],Clienti[Field],0,1)</f>
        <v>Construction</v>
      </c>
      <c r="I5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5" t="str">
        <f>_xlfn.XLOOKUP(Fatturato[[#This Row],[Seller Code]],Dipendenti[Code],Dipendenti[Gender]," ",0,1)</f>
        <v>Female</v>
      </c>
      <c r="K5" s="3">
        <f ca="1">YEAR(TODAY())-YEAR(_xlfn.XLOOKUP(Fatturato[[#This Row],[Seller Code]],Dipendenti[Code],Dipendenti[Birth],TODAY(),0,1))</f>
        <v>67</v>
      </c>
      <c r="L5" t="str">
        <f>_xlfn.XLOOKUP(Fatturato[[#This Row],[Seller Code]],Dipendenti[Code],Dipendenti[Experience]," ",0,1)</f>
        <v>Senior</v>
      </c>
      <c r="M5" t="str">
        <f>_xlfn.XLOOKUP(Fatturato[[#This Row],[ID Product]],Prodotti[ID Product],Prodotti[Product Name]," ",0,1)</f>
        <v>CipherHarbor Guardian</v>
      </c>
      <c r="N5" t="str">
        <f>_xlfn.XLOOKUP(Fatturato[[#This Row],[ID Product]],Prodotti[ID Product],Prodotti[Category]," ",0,1)</f>
        <v>Data Security</v>
      </c>
      <c r="O5" s="2">
        <f>Fatturato[[#This Row],[Quantity Sold]]* _xlfn.XLOOKUP(Fatturato[[#This Row],[ID Product]],Prodotti[ID Product],Prodotti[Selling Price],0,0,1)</f>
        <v>25056</v>
      </c>
      <c r="P5" s="6" t="str">
        <f>REPT("|",(Fatturato[[#This Row],[Tot_Fattura]]/MAX(O:O))*100)</f>
        <v>||||||||</v>
      </c>
    </row>
    <row r="6" spans="1:16" x14ac:dyDescent="0.25">
      <c r="A6" t="s">
        <v>566</v>
      </c>
      <c r="B6" t="s">
        <v>236</v>
      </c>
      <c r="C6" t="s">
        <v>370</v>
      </c>
      <c r="D6" t="s">
        <v>282</v>
      </c>
      <c r="E6" s="3">
        <v>376</v>
      </c>
      <c r="F6" s="1">
        <v>44408</v>
      </c>
      <c r="G6" t="str">
        <f>_xlfn.XLOOKUP(Fatturato[[#This Row],[ID Client]],Clienti[ID Client],Clienti[Company Name]," ",0,1)</f>
        <v>TechLink Dynamics</v>
      </c>
      <c r="H6" t="str">
        <f>_xlfn.XLOOKUP(Fatturato[[#This Row],[ID Client]],Clienti[ID Client],Clienti[Field],0,1)</f>
        <v>Renewable Energy</v>
      </c>
      <c r="I6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6" t="str">
        <f>_xlfn.XLOOKUP(Fatturato[[#This Row],[Seller Code]],Dipendenti[Code],Dipendenti[Gender]," ",0,1)</f>
        <v>Female</v>
      </c>
      <c r="K6" s="3">
        <f ca="1">YEAR(TODAY())-YEAR(_xlfn.XLOOKUP(Fatturato[[#This Row],[Seller Code]],Dipendenti[Code],Dipendenti[Birth],TODAY(),0,1))</f>
        <v>48</v>
      </c>
      <c r="L6" t="str">
        <f>_xlfn.XLOOKUP(Fatturato[[#This Row],[Seller Code]],Dipendenti[Code],Dipendenti[Experience]," ",0,1)</f>
        <v>Intermediate</v>
      </c>
      <c r="M6" t="str">
        <f>_xlfn.XLOOKUP(Fatturato[[#This Row],[ID Product]],Prodotti[ID Product],Prodotti[Product Name]," ",0,1)</f>
        <v>SyncGuard Proxima</v>
      </c>
      <c r="N6" t="str">
        <f>_xlfn.XLOOKUP(Fatturato[[#This Row],[ID Product]],Prodotti[ID Product],Prodotti[Category]," ",0,1)</f>
        <v>Communication Protection</v>
      </c>
      <c r="O6" s="2">
        <f>Fatturato[[#This Row],[Quantity Sold]]* _xlfn.XLOOKUP(Fatturato[[#This Row],[ID Product]],Prodotti[ID Product],Prodotti[Selling Price],0,0,1)</f>
        <v>180104</v>
      </c>
      <c r="P6" s="6" t="str">
        <f>REPT("|",(Fatturato[[#This Row],[Tot_Fattura]]/MAX(O:O))*100)</f>
        <v>|||||||||||||||||||||||||||||||||||||||||||||||||||||||||</v>
      </c>
    </row>
    <row r="7" spans="1:16" x14ac:dyDescent="0.25">
      <c r="A7" t="s">
        <v>569</v>
      </c>
      <c r="B7" t="s">
        <v>552</v>
      </c>
      <c r="C7" t="s">
        <v>511</v>
      </c>
      <c r="D7" t="s">
        <v>285</v>
      </c>
      <c r="E7" s="3">
        <v>403</v>
      </c>
      <c r="F7" s="1">
        <v>44562</v>
      </c>
      <c r="G7" t="str">
        <f>_xlfn.XLOOKUP(Fatturato[[#This Row],[ID Client]],Clienti[ID Client],Clienti[Company Name]," ",0,1)</f>
        <v>DataLink Tech</v>
      </c>
      <c r="H7" t="str">
        <f>_xlfn.XLOOKUP(Fatturato[[#This Row],[ID Client]],Clienti[ID Client],Clienti[Field],0,1)</f>
        <v>Design</v>
      </c>
      <c r="I7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7" t="str">
        <f>_xlfn.XLOOKUP(Fatturato[[#This Row],[Seller Code]],Dipendenti[Code],Dipendenti[Gender]," ",0,1)</f>
        <v>Female</v>
      </c>
      <c r="K7" s="3">
        <f ca="1">YEAR(TODAY())-YEAR(_xlfn.XLOOKUP(Fatturato[[#This Row],[Seller Code]],Dipendenti[Code],Dipendenti[Birth],TODAY(),0,1))</f>
        <v>56</v>
      </c>
      <c r="L7" t="str">
        <f>_xlfn.XLOOKUP(Fatturato[[#This Row],[Seller Code]],Dipendenti[Code],Dipendenti[Experience]," ",0,1)</f>
        <v>Junior</v>
      </c>
      <c r="M7" t="str">
        <f>_xlfn.XLOOKUP(Fatturato[[#This Row],[ID Product]],Prodotti[ID Product],Prodotti[Product Name]," ",0,1)</f>
        <v>InfoVault Nexus</v>
      </c>
      <c r="N7" t="str">
        <f>_xlfn.XLOOKUP(Fatturato[[#This Row],[ID Product]],Prodotti[ID Product],Prodotti[Category]," ",0,1)</f>
        <v>Analytics and Statistics</v>
      </c>
      <c r="O7" s="2">
        <f>Fatturato[[#This Row],[Quantity Sold]]* _xlfn.XLOOKUP(Fatturato[[#This Row],[ID Product]],Prodotti[ID Product],Prodotti[Selling Price],0,0,1)</f>
        <v>60047</v>
      </c>
      <c r="P7" s="6" t="str">
        <f>REPT("|",(Fatturato[[#This Row],[Tot_Fattura]]/MAX(O:O))*100)</f>
        <v>|||||||||||||||||||</v>
      </c>
    </row>
    <row r="8" spans="1:16" x14ac:dyDescent="0.25">
      <c r="A8" t="s">
        <v>571</v>
      </c>
      <c r="B8" t="s">
        <v>245</v>
      </c>
      <c r="C8" t="s">
        <v>399</v>
      </c>
      <c r="D8" t="s">
        <v>268</v>
      </c>
      <c r="E8" s="3">
        <v>111</v>
      </c>
      <c r="F8" s="1">
        <v>44727</v>
      </c>
      <c r="G8" t="str">
        <f>_xlfn.XLOOKUP(Fatturato[[#This Row],[ID Client]],Clienti[ID Client],Clienti[Company Name]," ",0,1)</f>
        <v>CloudElite Innovations</v>
      </c>
      <c r="H8" t="str">
        <f>_xlfn.XLOOKUP(Fatturato[[#This Row],[ID Client]],Clienti[ID Client],Clienti[Field],0,1)</f>
        <v>Construction</v>
      </c>
      <c r="I8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8" t="str">
        <f>_xlfn.XLOOKUP(Fatturato[[#This Row],[Seller Code]],Dipendenti[Code],Dipendenti[Gender]," ",0,1)</f>
        <v>Male</v>
      </c>
      <c r="K8" s="3">
        <f ca="1">YEAR(TODAY())-YEAR(_xlfn.XLOOKUP(Fatturato[[#This Row],[Seller Code]],Dipendenti[Code],Dipendenti[Birth],TODAY(),0,1))</f>
        <v>69</v>
      </c>
      <c r="L8" t="str">
        <f>_xlfn.XLOOKUP(Fatturato[[#This Row],[Seller Code]],Dipendenti[Code],Dipendenti[Experience]," ",0,1)</f>
        <v>Lead/Manager</v>
      </c>
      <c r="M8" t="str">
        <f>_xlfn.XLOOKUP(Fatturato[[#This Row],[ID Product]],Prodotti[ID Product],Prodotti[Product Name]," ",0,1)</f>
        <v>InfoShield Horizon</v>
      </c>
      <c r="N8" t="str">
        <f>_xlfn.XLOOKUP(Fatturato[[#This Row],[ID Product]],Prodotti[ID Product],Prodotti[Category]," ",0,1)</f>
        <v>Communication Protection</v>
      </c>
      <c r="O8" s="2">
        <f>Fatturato[[#This Row],[Quantity Sold]]* _xlfn.XLOOKUP(Fatturato[[#This Row],[ID Product]],Prodotti[ID Product],Prodotti[Selling Price],0,0,1)</f>
        <v>25530</v>
      </c>
      <c r="P8" s="6" t="str">
        <f>REPT("|",(Fatturato[[#This Row],[Tot_Fattura]]/MAX(O:O))*100)</f>
        <v>||||||||</v>
      </c>
    </row>
    <row r="9" spans="1:16" x14ac:dyDescent="0.25">
      <c r="A9" t="s">
        <v>572</v>
      </c>
      <c r="B9" t="s">
        <v>247</v>
      </c>
      <c r="C9" t="s">
        <v>431</v>
      </c>
      <c r="D9" t="s">
        <v>227</v>
      </c>
      <c r="E9" s="3">
        <v>390</v>
      </c>
      <c r="F9" s="1">
        <v>43985</v>
      </c>
      <c r="G9" t="str">
        <f>_xlfn.XLOOKUP(Fatturato[[#This Row],[ID Client]],Clienti[ID Client],Clienti[Company Name]," ",0,1)</f>
        <v>TechGuard Innovations</v>
      </c>
      <c r="H9" t="str">
        <f>_xlfn.XLOOKUP(Fatturato[[#This Row],[ID Client]],Clienti[ID Client],Clienti[Field],0,1)</f>
        <v>Construction</v>
      </c>
      <c r="I9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9" t="str">
        <f>_xlfn.XLOOKUP(Fatturato[[#This Row],[Seller Code]],Dipendenti[Code],Dipendenti[Gender]," ",0,1)</f>
        <v>Female</v>
      </c>
      <c r="K9" s="3">
        <f ca="1">YEAR(TODAY())-YEAR(_xlfn.XLOOKUP(Fatturato[[#This Row],[Seller Code]],Dipendenti[Code],Dipendenti[Birth],TODAY(),0,1))</f>
        <v>43</v>
      </c>
      <c r="L9" t="str">
        <f>_xlfn.XLOOKUP(Fatturato[[#This Row],[Seller Code]],Dipendenti[Code],Dipendenti[Experience]," ",0,1)</f>
        <v>Lead/Manager</v>
      </c>
      <c r="M9" t="str">
        <f>_xlfn.XLOOKUP(Fatturato[[#This Row],[ID Product]],Prodotti[ID Product],Prodotti[Product Name]," ",0,1)</f>
        <v>DataPulse Dynamics</v>
      </c>
      <c r="N9" t="str">
        <f>_xlfn.XLOOKUP(Fatturato[[#This Row],[ID Product]],Prodotti[ID Product],Prodotti[Category]," ",0,1)</f>
        <v>Analytics and Statistics</v>
      </c>
      <c r="O9" s="2">
        <f>Fatturato[[#This Row],[Quantity Sold]]* _xlfn.XLOOKUP(Fatturato[[#This Row],[ID Product]],Prodotti[ID Product],Prodotti[Selling Price],0,0,1)</f>
        <v>178620</v>
      </c>
      <c r="P9" s="6" t="str">
        <f>REPT("|",(Fatturato[[#This Row],[Tot_Fattura]]/MAX(O:O))*100)</f>
        <v>|||||||||||||||||||||||||||||||||||||||||||||||||||||||||</v>
      </c>
    </row>
    <row r="10" spans="1:16" x14ac:dyDescent="0.25">
      <c r="A10" t="s">
        <v>573</v>
      </c>
      <c r="B10" t="s">
        <v>561</v>
      </c>
      <c r="C10" t="s">
        <v>404</v>
      </c>
      <c r="D10" t="s">
        <v>282</v>
      </c>
      <c r="E10" s="3">
        <v>210</v>
      </c>
      <c r="F10" s="1">
        <v>44990</v>
      </c>
      <c r="G10" t="str">
        <f>_xlfn.XLOOKUP(Fatturato[[#This Row],[ID Client]],Clienti[ID Client],Clienti[Company Name]," ",0,1)</f>
        <v>TechLink Dynamics</v>
      </c>
      <c r="H10" t="str">
        <f>_xlfn.XLOOKUP(Fatturato[[#This Row],[ID Client]],Clienti[ID Client],Clienti[Field],0,1)</f>
        <v>Renewable Energy</v>
      </c>
      <c r="I10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10" t="str">
        <f>_xlfn.XLOOKUP(Fatturato[[#This Row],[Seller Code]],Dipendenti[Code],Dipendenti[Gender]," ",0,1)</f>
        <v>Female</v>
      </c>
      <c r="K10" s="3">
        <f ca="1">YEAR(TODAY())-YEAR(_xlfn.XLOOKUP(Fatturato[[#This Row],[Seller Code]],Dipendenti[Code],Dipendenti[Birth],TODAY(),0,1))</f>
        <v>66</v>
      </c>
      <c r="L10" t="str">
        <f>_xlfn.XLOOKUP(Fatturato[[#This Row],[Seller Code]],Dipendenti[Code],Dipendenti[Experience]," ",0,1)</f>
        <v>Junior</v>
      </c>
      <c r="M10" t="str">
        <f>_xlfn.XLOOKUP(Fatturato[[#This Row],[ID Product]],Prodotti[ID Product],Prodotti[Product Name]," ",0,1)</f>
        <v>DataForge Nexus</v>
      </c>
      <c r="N10" t="str">
        <f>_xlfn.XLOOKUP(Fatturato[[#This Row],[ID Product]],Prodotti[ID Product],Prodotti[Category]," ",0,1)</f>
        <v>Data Security</v>
      </c>
      <c r="O10" s="2">
        <f>Fatturato[[#This Row],[Quantity Sold]]* _xlfn.XLOOKUP(Fatturato[[#This Row],[ID Product]],Prodotti[ID Product],Prodotti[Selling Price],0,0,1)</f>
        <v>64260</v>
      </c>
      <c r="P10" s="6" t="str">
        <f>REPT("|",(Fatturato[[#This Row],[Tot_Fattura]]/MAX(O:O))*100)</f>
        <v>||||||||||||||||||||</v>
      </c>
    </row>
    <row r="11" spans="1:16" x14ac:dyDescent="0.25">
      <c r="A11" t="s">
        <v>574</v>
      </c>
      <c r="B11" t="s">
        <v>562</v>
      </c>
      <c r="C11" t="s">
        <v>482</v>
      </c>
      <c r="D11" t="s">
        <v>227</v>
      </c>
      <c r="E11" s="3">
        <v>231</v>
      </c>
      <c r="F11" s="1">
        <v>44769</v>
      </c>
      <c r="G11" t="str">
        <f>_xlfn.XLOOKUP(Fatturato[[#This Row],[ID Client]],Clienti[ID Client],Clienti[Company Name]," ",0,1)</f>
        <v>TechGuard Innovations</v>
      </c>
      <c r="H11" t="str">
        <f>_xlfn.XLOOKUP(Fatturato[[#This Row],[ID Client]],Clienti[ID Client],Clienti[Field],0,1)</f>
        <v>Construction</v>
      </c>
      <c r="I11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11" t="str">
        <f>_xlfn.XLOOKUP(Fatturato[[#This Row],[Seller Code]],Dipendenti[Code],Dipendenti[Gender]," ",0,1)</f>
        <v>Male</v>
      </c>
      <c r="K11" s="3">
        <f ca="1">YEAR(TODAY())-YEAR(_xlfn.XLOOKUP(Fatturato[[#This Row],[Seller Code]],Dipendenti[Code],Dipendenti[Birth],TODAY(),0,1))</f>
        <v>58</v>
      </c>
      <c r="L11" t="str">
        <f>_xlfn.XLOOKUP(Fatturato[[#This Row],[Seller Code]],Dipendenti[Code],Dipendenti[Experience]," ",0,1)</f>
        <v>Intermediate</v>
      </c>
      <c r="M11" t="str">
        <f>_xlfn.XLOOKUP(Fatturato[[#This Row],[ID Product]],Prodotti[ID Product],Prodotti[Product Name]," ",0,1)</f>
        <v>Quantum Insight</v>
      </c>
      <c r="N11" t="str">
        <f>_xlfn.XLOOKUP(Fatturato[[#This Row],[ID Product]],Prodotti[ID Product],Prodotti[Category]," ",0,1)</f>
        <v>Information Sync and Management</v>
      </c>
      <c r="O11" s="2">
        <f>Fatturato[[#This Row],[Quantity Sold]]* _xlfn.XLOOKUP(Fatturato[[#This Row],[ID Product]],Prodotti[ID Product],Prodotti[Selling Price],0,0,1)</f>
        <v>99330</v>
      </c>
      <c r="P11" s="6" t="str">
        <f>REPT("|",(Fatturato[[#This Row],[Tot_Fattura]]/MAX(O:O))*100)</f>
        <v>|||||||||||||||||||||||||||||||</v>
      </c>
    </row>
    <row r="12" spans="1:16" x14ac:dyDescent="0.25">
      <c r="A12" t="s">
        <v>576</v>
      </c>
      <c r="B12" t="s">
        <v>544</v>
      </c>
      <c r="C12" t="s">
        <v>416</v>
      </c>
      <c r="D12" t="s">
        <v>265</v>
      </c>
      <c r="E12" s="3">
        <v>319</v>
      </c>
      <c r="F12" s="1">
        <v>44362</v>
      </c>
      <c r="G12" t="str">
        <f>_xlfn.XLOOKUP(Fatturato[[#This Row],[ID Client]],Clienti[ID Client],Clienti[Company Name]," ",0,1)</f>
        <v>InfoForge Solutions</v>
      </c>
      <c r="H12" t="str">
        <f>_xlfn.XLOOKUP(Fatturato[[#This Row],[ID Client]],Clienti[ID Client],Clienti[Field],0,1)</f>
        <v>Insurance</v>
      </c>
      <c r="I12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12" t="str">
        <f>_xlfn.XLOOKUP(Fatturato[[#This Row],[Seller Code]],Dipendenti[Code],Dipendenti[Gender]," ",0,1)</f>
        <v>Male</v>
      </c>
      <c r="K12" s="3">
        <f ca="1">YEAR(TODAY())-YEAR(_xlfn.XLOOKUP(Fatturato[[#This Row],[Seller Code]],Dipendenti[Code],Dipendenti[Birth],TODAY(),0,1))</f>
        <v>59</v>
      </c>
      <c r="L12" t="str">
        <f>_xlfn.XLOOKUP(Fatturato[[#This Row],[Seller Code]],Dipendenti[Code],Dipendenti[Experience]," ",0,1)</f>
        <v>Senior</v>
      </c>
      <c r="M12" t="str">
        <f>_xlfn.XLOOKUP(Fatturato[[#This Row],[ID Product]],Prodotti[ID Product],Prodotti[Product Name]," ",0,1)</f>
        <v>Statistica Proxima</v>
      </c>
      <c r="N12" t="str">
        <f>_xlfn.XLOOKUP(Fatturato[[#This Row],[ID Product]],Prodotti[ID Product],Prodotti[Category]," ",0,1)</f>
        <v>Cloud Computing and Data Security</v>
      </c>
      <c r="O12" s="2">
        <f>Fatturato[[#This Row],[Quantity Sold]]* _xlfn.XLOOKUP(Fatturato[[#This Row],[ID Product]],Prodotti[ID Product],Prodotti[Selling Price],0,0,1)</f>
        <v>119306</v>
      </c>
      <c r="P12" s="6" t="str">
        <f>REPT("|",(Fatturato[[#This Row],[Tot_Fattura]]/MAX(O:O))*100)</f>
        <v>||||||||||||||||||||||||||||||||||||||</v>
      </c>
    </row>
    <row r="13" spans="1:16" x14ac:dyDescent="0.25">
      <c r="A13" t="s">
        <v>579</v>
      </c>
      <c r="B13" t="s">
        <v>554</v>
      </c>
      <c r="C13" t="s">
        <v>498</v>
      </c>
      <c r="D13" t="s">
        <v>268</v>
      </c>
      <c r="E13" s="3">
        <v>317</v>
      </c>
      <c r="F13" s="1">
        <v>44994</v>
      </c>
      <c r="G13" t="str">
        <f>_xlfn.XLOOKUP(Fatturato[[#This Row],[ID Client]],Clienti[ID Client],Clienti[Company Name]," ",0,1)</f>
        <v>CloudElite Innovations</v>
      </c>
      <c r="H13" t="str">
        <f>_xlfn.XLOOKUP(Fatturato[[#This Row],[ID Client]],Clienti[ID Client],Clienti[Field],0,1)</f>
        <v>Construction</v>
      </c>
      <c r="I13" t="str">
        <f>_xlfn.CONCAT(_xlfn.XLOOKUP(Fatturato[[#This Row],[Seller Code]],Dipendenti[Code],Dipendenti[Name]," ",0,1)," ",_xlfn.XLOOKUP(Fatturato[[#This Row],[Seller Code]],Dipendenti[Code],Dipendenti[Surname]," ",0,1))</f>
        <v>Scarlett Thomas</v>
      </c>
      <c r="J13" t="str">
        <f>_xlfn.XLOOKUP(Fatturato[[#This Row],[Seller Code]],Dipendenti[Code],Dipendenti[Gender]," ",0,1)</f>
        <v>Female</v>
      </c>
      <c r="K13" s="3">
        <f ca="1">YEAR(TODAY())-YEAR(_xlfn.XLOOKUP(Fatturato[[#This Row],[Seller Code]],Dipendenti[Code],Dipendenti[Birth],TODAY(),0,1))</f>
        <v>44</v>
      </c>
      <c r="L13" t="str">
        <f>_xlfn.XLOOKUP(Fatturato[[#This Row],[Seller Code]],Dipendenti[Code],Dipendenti[Experience]," ",0,1)</f>
        <v>Intermediate</v>
      </c>
      <c r="M13" t="str">
        <f>_xlfn.XLOOKUP(Fatturato[[#This Row],[ID Product]],Prodotti[ID Product],Prodotti[Product Name]," ",0,1)</f>
        <v>CloudGuardian Pro</v>
      </c>
      <c r="N13" t="str">
        <f>_xlfn.XLOOKUP(Fatturato[[#This Row],[ID Product]],Prodotti[ID Product],Prodotti[Category]," ",0,1)</f>
        <v>Analytics and Statistics</v>
      </c>
      <c r="O13" s="2">
        <f>Fatturato[[#This Row],[Quantity Sold]]* _xlfn.XLOOKUP(Fatturato[[#This Row],[ID Product]],Prodotti[ID Product],Prodotti[Selling Price],0,0,1)</f>
        <v>204148</v>
      </c>
      <c r="P13" s="6" t="str">
        <f>REPT("|",(Fatturato[[#This Row],[Tot_Fattura]]/MAX(O:O))*100)</f>
        <v>|||||||||||||||||||||||||||||||||||||||||||||||||||||||||||||||||</v>
      </c>
    </row>
    <row r="14" spans="1:16" x14ac:dyDescent="0.25">
      <c r="A14" t="s">
        <v>581</v>
      </c>
      <c r="B14" t="s">
        <v>540</v>
      </c>
      <c r="C14" t="s">
        <v>399</v>
      </c>
      <c r="D14" t="s">
        <v>227</v>
      </c>
      <c r="E14" s="3">
        <v>247</v>
      </c>
      <c r="F14" s="1">
        <v>43943</v>
      </c>
      <c r="G14" t="str">
        <f>_xlfn.XLOOKUP(Fatturato[[#This Row],[ID Client]],Clienti[ID Client],Clienti[Company Name]," ",0,1)</f>
        <v>TechGuard Innovations</v>
      </c>
      <c r="H14" t="str">
        <f>_xlfn.XLOOKUP(Fatturato[[#This Row],[ID Client]],Clienti[ID Client],Clienti[Field],0,1)</f>
        <v>Construction</v>
      </c>
      <c r="I14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14" t="str">
        <f>_xlfn.XLOOKUP(Fatturato[[#This Row],[Seller Code]],Dipendenti[Code],Dipendenti[Gender]," ",0,1)</f>
        <v>Male</v>
      </c>
      <c r="K14" s="3">
        <f ca="1">YEAR(TODAY())-YEAR(_xlfn.XLOOKUP(Fatturato[[#This Row],[Seller Code]],Dipendenti[Code],Dipendenti[Birth],TODAY(),0,1))</f>
        <v>69</v>
      </c>
      <c r="L14" t="str">
        <f>_xlfn.XLOOKUP(Fatturato[[#This Row],[Seller Code]],Dipendenti[Code],Dipendenti[Experience]," ",0,1)</f>
        <v>Lead/Manager</v>
      </c>
      <c r="M14" t="str">
        <f>_xlfn.XLOOKUP(Fatturato[[#This Row],[ID Product]],Prodotti[ID Product],Prodotti[Product Name]," ",0,1)</f>
        <v>DataForge Analytics</v>
      </c>
      <c r="N14" t="str">
        <f>_xlfn.XLOOKUP(Fatturato[[#This Row],[ID Product]],Prodotti[ID Product],Prodotti[Category]," ",0,1)</f>
        <v>Cloud Computing and Data Security</v>
      </c>
      <c r="O14" s="2">
        <f>Fatturato[[#This Row],[Quantity Sold]]* _xlfn.XLOOKUP(Fatturato[[#This Row],[ID Product]],Prodotti[ID Product],Prodotti[Selling Price],0,0,1)</f>
        <v>128934</v>
      </c>
      <c r="P14" s="6" t="str">
        <f>REPT("|",(Fatturato[[#This Row],[Tot_Fattura]]/MAX(O:O))*100)</f>
        <v>|||||||||||||||||||||||||||||||||||||||||</v>
      </c>
    </row>
    <row r="15" spans="1:16" x14ac:dyDescent="0.25">
      <c r="A15" t="s">
        <v>583</v>
      </c>
      <c r="B15" t="s">
        <v>543</v>
      </c>
      <c r="C15" t="s">
        <v>296</v>
      </c>
      <c r="D15" t="s">
        <v>282</v>
      </c>
      <c r="E15" s="3">
        <v>284</v>
      </c>
      <c r="F15" s="1">
        <v>44376</v>
      </c>
      <c r="G15" t="str">
        <f>_xlfn.XLOOKUP(Fatturato[[#This Row],[ID Client]],Clienti[ID Client],Clienti[Company Name]," ",0,1)</f>
        <v>TechLink Dynamics</v>
      </c>
      <c r="H15" t="str">
        <f>_xlfn.XLOOKUP(Fatturato[[#This Row],[ID Client]],Clienti[ID Client],Clienti[Field],0,1)</f>
        <v>Renewable Energy</v>
      </c>
      <c r="I15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15" t="str">
        <f>_xlfn.XLOOKUP(Fatturato[[#This Row],[Seller Code]],Dipendenti[Code],Dipendenti[Gender]," ",0,1)</f>
        <v>Female</v>
      </c>
      <c r="K15" s="3">
        <f ca="1">YEAR(TODAY())-YEAR(_xlfn.XLOOKUP(Fatturato[[#This Row],[Seller Code]],Dipendenti[Code],Dipendenti[Birth],TODAY(),0,1))</f>
        <v>30</v>
      </c>
      <c r="L15" t="str">
        <f>_xlfn.XLOOKUP(Fatturato[[#This Row],[Seller Code]],Dipendenti[Code],Dipendenti[Experience]," ",0,1)</f>
        <v>Intermediate</v>
      </c>
      <c r="M15" t="str">
        <f>_xlfn.XLOOKUP(Fatturato[[#This Row],[ID Product]],Prodotti[ID Product],Prodotti[Product Name]," ",0,1)</f>
        <v>InfoSync Dynamics</v>
      </c>
      <c r="N15" t="str">
        <f>_xlfn.XLOOKUP(Fatturato[[#This Row],[ID Product]],Prodotti[ID Product],Prodotti[Category]," ",0,1)</f>
        <v>Information Sync and Management</v>
      </c>
      <c r="O15" s="2">
        <f>Fatturato[[#This Row],[Quantity Sold]]* _xlfn.XLOOKUP(Fatturato[[#This Row],[ID Product]],Prodotti[ID Product],Prodotti[Selling Price],0,0,1)</f>
        <v>28968</v>
      </c>
      <c r="P15" s="6" t="str">
        <f>REPT("|",(Fatturato[[#This Row],[Tot_Fattura]]/MAX(O:O))*100)</f>
        <v>|||||||||</v>
      </c>
    </row>
    <row r="16" spans="1:16" x14ac:dyDescent="0.25">
      <c r="A16" t="s">
        <v>586</v>
      </c>
      <c r="B16" t="s">
        <v>543</v>
      </c>
      <c r="C16" t="s">
        <v>404</v>
      </c>
      <c r="D16" t="s">
        <v>279</v>
      </c>
      <c r="E16" s="3">
        <v>129</v>
      </c>
      <c r="F16" s="1">
        <v>44826</v>
      </c>
      <c r="G16" t="str">
        <f>_xlfn.XLOOKUP(Fatturato[[#This Row],[ID Client]],Clienti[ID Client],Clienti[Company Name]," ",0,1)</f>
        <v>InnoTech Enterprises</v>
      </c>
      <c r="H16" t="str">
        <f>_xlfn.XLOOKUP(Fatturato[[#This Row],[ID Client]],Clienti[ID Client],Clienti[Field],0,1)</f>
        <v>Hardware</v>
      </c>
      <c r="I16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16" t="str">
        <f>_xlfn.XLOOKUP(Fatturato[[#This Row],[Seller Code]],Dipendenti[Code],Dipendenti[Gender]," ",0,1)</f>
        <v>Female</v>
      </c>
      <c r="K16" s="3">
        <f ca="1">YEAR(TODAY())-YEAR(_xlfn.XLOOKUP(Fatturato[[#This Row],[Seller Code]],Dipendenti[Code],Dipendenti[Birth],TODAY(),0,1))</f>
        <v>66</v>
      </c>
      <c r="L16" t="str">
        <f>_xlfn.XLOOKUP(Fatturato[[#This Row],[Seller Code]],Dipendenti[Code],Dipendenti[Experience]," ",0,1)</f>
        <v>Junior</v>
      </c>
      <c r="M16" t="str">
        <f>_xlfn.XLOOKUP(Fatturato[[#This Row],[ID Product]],Prodotti[ID Product],Prodotti[Product Name]," ",0,1)</f>
        <v>InfoSync Dynamics</v>
      </c>
      <c r="N16" t="str">
        <f>_xlfn.XLOOKUP(Fatturato[[#This Row],[ID Product]],Prodotti[ID Product],Prodotti[Category]," ",0,1)</f>
        <v>Information Sync and Management</v>
      </c>
      <c r="O16" s="2">
        <f>Fatturato[[#This Row],[Quantity Sold]]* _xlfn.XLOOKUP(Fatturato[[#This Row],[ID Product]],Prodotti[ID Product],Prodotti[Selling Price],0,0,1)</f>
        <v>13158</v>
      </c>
      <c r="P16" s="6" t="str">
        <f>REPT("|",(Fatturato[[#This Row],[Tot_Fattura]]/MAX(O:O))*100)</f>
        <v>||||</v>
      </c>
    </row>
    <row r="17" spans="1:16" x14ac:dyDescent="0.25">
      <c r="A17" t="s">
        <v>587</v>
      </c>
      <c r="B17" t="s">
        <v>556</v>
      </c>
      <c r="C17" t="s">
        <v>399</v>
      </c>
      <c r="D17" t="s">
        <v>275</v>
      </c>
      <c r="E17" s="3">
        <v>366</v>
      </c>
      <c r="F17" s="1">
        <v>44317</v>
      </c>
      <c r="G17" t="str">
        <f>_xlfn.XLOOKUP(Fatturato[[#This Row],[ID Client]],Clienti[ID Client],Clienti[Company Name]," ",0,1)</f>
        <v>CipherLink Corp.</v>
      </c>
      <c r="H17" t="str">
        <f>_xlfn.XLOOKUP(Fatturato[[#This Row],[ID Client]],Clienti[ID Client],Clienti[Field],0,1)</f>
        <v>Marketing</v>
      </c>
      <c r="I17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17" t="str">
        <f>_xlfn.XLOOKUP(Fatturato[[#This Row],[Seller Code]],Dipendenti[Code],Dipendenti[Gender]," ",0,1)</f>
        <v>Male</v>
      </c>
      <c r="K17" s="3">
        <f ca="1">YEAR(TODAY())-YEAR(_xlfn.XLOOKUP(Fatturato[[#This Row],[Seller Code]],Dipendenti[Code],Dipendenti[Birth],TODAY(),0,1))</f>
        <v>69</v>
      </c>
      <c r="L17" t="str">
        <f>_xlfn.XLOOKUP(Fatturato[[#This Row],[Seller Code]],Dipendenti[Code],Dipendenti[Experience]," ",0,1)</f>
        <v>Lead/Manager</v>
      </c>
      <c r="M17" t="str">
        <f>_xlfn.XLOOKUP(Fatturato[[#This Row],[ID Product]],Prodotti[ID Product],Prodotti[Product Name]," ",0,1)</f>
        <v>CipherHarbor Guardian</v>
      </c>
      <c r="N17" t="str">
        <f>_xlfn.XLOOKUP(Fatturato[[#This Row],[ID Product]],Prodotti[ID Product],Prodotti[Category]," ",0,1)</f>
        <v>Data Security</v>
      </c>
      <c r="O17" s="2">
        <f>Fatturato[[#This Row],[Quantity Sold]]* _xlfn.XLOOKUP(Fatturato[[#This Row],[ID Product]],Prodotti[ID Product],Prodotti[Selling Price],0,0,1)</f>
        <v>21228</v>
      </c>
      <c r="P17" s="6" t="str">
        <f>REPT("|",(Fatturato[[#This Row],[Tot_Fattura]]/MAX(O:O))*100)</f>
        <v>||||||</v>
      </c>
    </row>
    <row r="18" spans="1:16" x14ac:dyDescent="0.25">
      <c r="A18" t="s">
        <v>589</v>
      </c>
      <c r="B18" t="s">
        <v>541</v>
      </c>
      <c r="C18" t="s">
        <v>476</v>
      </c>
      <c r="D18" t="s">
        <v>268</v>
      </c>
      <c r="E18" s="3">
        <v>189</v>
      </c>
      <c r="F18" s="1">
        <v>44980</v>
      </c>
      <c r="G18" t="str">
        <f>_xlfn.XLOOKUP(Fatturato[[#This Row],[ID Client]],Clienti[ID Client],Clienti[Company Name]," ",0,1)</f>
        <v>CloudElite Innovations</v>
      </c>
      <c r="H18" t="str">
        <f>_xlfn.XLOOKUP(Fatturato[[#This Row],[ID Client]],Clienti[ID Client],Clienti[Field],0,1)</f>
        <v>Construction</v>
      </c>
      <c r="I18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8" t="str">
        <f>_xlfn.XLOOKUP(Fatturato[[#This Row],[Seller Code]],Dipendenti[Code],Dipendenti[Gender]," ",0,1)</f>
        <v>Female</v>
      </c>
      <c r="K18" s="3">
        <f ca="1">YEAR(TODAY())-YEAR(_xlfn.XLOOKUP(Fatturato[[#This Row],[Seller Code]],Dipendenti[Code],Dipendenti[Birth],TODAY(),0,1))</f>
        <v>33</v>
      </c>
      <c r="L18" t="str">
        <f>_xlfn.XLOOKUP(Fatturato[[#This Row],[Seller Code]],Dipendenti[Code],Dipendenti[Experience]," ",0,1)</f>
        <v>Senior</v>
      </c>
      <c r="M18" t="str">
        <f>_xlfn.XLOOKUP(Fatturato[[#This Row],[ID Product]],Prodotti[ID Product],Prodotti[Product Name]," ",0,1)</f>
        <v>StatMatrix Fusion</v>
      </c>
      <c r="N18" t="str">
        <f>_xlfn.XLOOKUP(Fatturato[[#This Row],[ID Product]],Prodotti[ID Product],Prodotti[Category]," ",0,1)</f>
        <v>Information Sync and Management</v>
      </c>
      <c r="O18" s="2">
        <f>Fatturato[[#This Row],[Quantity Sold]]* _xlfn.XLOOKUP(Fatturato[[#This Row],[ID Product]],Prodotti[ID Product],Prodotti[Selling Price],0,0,1)</f>
        <v>57645</v>
      </c>
      <c r="P18" s="6" t="str">
        <f>REPT("|",(Fatturato[[#This Row],[Tot_Fattura]]/MAX(O:O))*100)</f>
        <v>||||||||||||||||||</v>
      </c>
    </row>
    <row r="19" spans="1:16" x14ac:dyDescent="0.25">
      <c r="A19" t="s">
        <v>591</v>
      </c>
      <c r="B19" t="s">
        <v>564</v>
      </c>
      <c r="C19" t="s">
        <v>471</v>
      </c>
      <c r="D19" t="s">
        <v>275</v>
      </c>
      <c r="E19" s="3">
        <v>172</v>
      </c>
      <c r="F19" s="1">
        <v>44478</v>
      </c>
      <c r="G19" t="str">
        <f>_xlfn.XLOOKUP(Fatturato[[#This Row],[ID Client]],Clienti[ID Client],Clienti[Company Name]," ",0,1)</f>
        <v>CipherLink Corp.</v>
      </c>
      <c r="H19" t="str">
        <f>_xlfn.XLOOKUP(Fatturato[[#This Row],[ID Client]],Clienti[ID Client],Clienti[Field],0,1)</f>
        <v>Marketing</v>
      </c>
      <c r="I19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19" t="str">
        <f>_xlfn.XLOOKUP(Fatturato[[#This Row],[Seller Code]],Dipendenti[Code],Dipendenti[Gender]," ",0,1)</f>
        <v>Male</v>
      </c>
      <c r="K19" s="3">
        <f ca="1">YEAR(TODAY())-YEAR(_xlfn.XLOOKUP(Fatturato[[#This Row],[Seller Code]],Dipendenti[Code],Dipendenti[Birth],TODAY(),0,1))</f>
        <v>57</v>
      </c>
      <c r="L19" t="str">
        <f>_xlfn.XLOOKUP(Fatturato[[#This Row],[Seller Code]],Dipendenti[Code],Dipendenti[Experience]," ",0,1)</f>
        <v>Senior</v>
      </c>
      <c r="M19" t="str">
        <f>_xlfn.XLOOKUP(Fatturato[[#This Row],[ID Product]],Prodotti[ID Product],Prodotti[Product Name]," ",0,1)</f>
        <v>CipherPulse Proxima</v>
      </c>
      <c r="N19" t="str">
        <f>_xlfn.XLOOKUP(Fatturato[[#This Row],[ID Product]],Prodotti[ID Product],Prodotti[Category]," ",0,1)</f>
        <v>Analytics and Statistics</v>
      </c>
      <c r="O19" s="2">
        <f>Fatturato[[#This Row],[Quantity Sold]]* _xlfn.XLOOKUP(Fatturato[[#This Row],[ID Product]],Prodotti[ID Product],Prodotti[Selling Price],0,0,1)</f>
        <v>36120</v>
      </c>
      <c r="P19" s="6" t="str">
        <f>REPT("|",(Fatturato[[#This Row],[Tot_Fattura]]/MAX(O:O))*100)</f>
        <v>|||||||||||</v>
      </c>
    </row>
    <row r="20" spans="1:16" x14ac:dyDescent="0.25">
      <c r="A20" t="s">
        <v>593</v>
      </c>
      <c r="B20" t="s">
        <v>236</v>
      </c>
      <c r="C20" t="s">
        <v>296</v>
      </c>
      <c r="D20" t="s">
        <v>279</v>
      </c>
      <c r="E20" s="3">
        <v>266</v>
      </c>
      <c r="F20" s="1">
        <v>44823</v>
      </c>
      <c r="G20" t="str">
        <f>_xlfn.XLOOKUP(Fatturato[[#This Row],[ID Client]],Clienti[ID Client],Clienti[Company Name]," ",0,1)</f>
        <v>InnoTech Enterprises</v>
      </c>
      <c r="H20" t="str">
        <f>_xlfn.XLOOKUP(Fatturato[[#This Row],[ID Client]],Clienti[ID Client],Clienti[Field],0,1)</f>
        <v>Hardware</v>
      </c>
      <c r="I20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20" t="str">
        <f>_xlfn.XLOOKUP(Fatturato[[#This Row],[Seller Code]],Dipendenti[Code],Dipendenti[Gender]," ",0,1)</f>
        <v>Female</v>
      </c>
      <c r="K20" s="3">
        <f ca="1">YEAR(TODAY())-YEAR(_xlfn.XLOOKUP(Fatturato[[#This Row],[Seller Code]],Dipendenti[Code],Dipendenti[Birth],TODAY(),0,1))</f>
        <v>30</v>
      </c>
      <c r="L20" t="str">
        <f>_xlfn.XLOOKUP(Fatturato[[#This Row],[Seller Code]],Dipendenti[Code],Dipendenti[Experience]," ",0,1)</f>
        <v>Intermediate</v>
      </c>
      <c r="M20" t="str">
        <f>_xlfn.XLOOKUP(Fatturato[[#This Row],[ID Product]],Prodotti[ID Product],Prodotti[Product Name]," ",0,1)</f>
        <v>SyncGuard Proxima</v>
      </c>
      <c r="N20" t="str">
        <f>_xlfn.XLOOKUP(Fatturato[[#This Row],[ID Product]],Prodotti[ID Product],Prodotti[Category]," ",0,1)</f>
        <v>Communication Protection</v>
      </c>
      <c r="O20" s="2">
        <f>Fatturato[[#This Row],[Quantity Sold]]* _xlfn.XLOOKUP(Fatturato[[#This Row],[ID Product]],Prodotti[ID Product],Prodotti[Selling Price],0,0,1)</f>
        <v>127414</v>
      </c>
      <c r="P20" s="6" t="str">
        <f>REPT("|",(Fatturato[[#This Row],[Tot_Fattura]]/MAX(O:O))*100)</f>
        <v>||||||||||||||||||||||||||||||||||||||||</v>
      </c>
    </row>
    <row r="21" spans="1:16" x14ac:dyDescent="0.25">
      <c r="A21" t="s">
        <v>594</v>
      </c>
      <c r="B21" t="s">
        <v>236</v>
      </c>
      <c r="C21" t="s">
        <v>308</v>
      </c>
      <c r="D21" t="s">
        <v>268</v>
      </c>
      <c r="E21" s="3">
        <v>290</v>
      </c>
      <c r="F21" s="1">
        <v>44086</v>
      </c>
      <c r="G21" t="str">
        <f>_xlfn.XLOOKUP(Fatturato[[#This Row],[ID Client]],Clienti[ID Client],Clienti[Company Name]," ",0,1)</f>
        <v>CloudElite Innovations</v>
      </c>
      <c r="H21" t="str">
        <f>_xlfn.XLOOKUP(Fatturato[[#This Row],[ID Client]],Clienti[ID Client],Clienti[Field],0,1)</f>
        <v>Construction</v>
      </c>
      <c r="I21" t="str">
        <f>_xlfn.CONCAT(_xlfn.XLOOKUP(Fatturato[[#This Row],[Seller Code]],Dipendenti[Code],Dipendenti[Name]," ",0,1)," ",_xlfn.XLOOKUP(Fatturato[[#This Row],[Seller Code]],Dipendenti[Code],Dipendenti[Surname]," ",0,1))</f>
        <v>Ella Smith</v>
      </c>
      <c r="J21" t="str">
        <f>_xlfn.XLOOKUP(Fatturato[[#This Row],[Seller Code]],Dipendenti[Code],Dipendenti[Gender]," ",0,1)</f>
        <v>Female</v>
      </c>
      <c r="K21" s="3">
        <f ca="1">YEAR(TODAY())-YEAR(_xlfn.XLOOKUP(Fatturato[[#This Row],[Seller Code]],Dipendenti[Code],Dipendenti[Birth],TODAY(),0,1))</f>
        <v>28</v>
      </c>
      <c r="L21" t="str">
        <f>_xlfn.XLOOKUP(Fatturato[[#This Row],[Seller Code]],Dipendenti[Code],Dipendenti[Experience]," ",0,1)</f>
        <v>Intermediate</v>
      </c>
      <c r="M21" t="str">
        <f>_xlfn.XLOOKUP(Fatturato[[#This Row],[ID Product]],Prodotti[ID Product],Prodotti[Product Name]," ",0,1)</f>
        <v>SyncGuard Proxima</v>
      </c>
      <c r="N21" t="str">
        <f>_xlfn.XLOOKUP(Fatturato[[#This Row],[ID Product]],Prodotti[ID Product],Prodotti[Category]," ",0,1)</f>
        <v>Communication Protection</v>
      </c>
      <c r="O21" s="2">
        <f>Fatturato[[#This Row],[Quantity Sold]]* _xlfn.XLOOKUP(Fatturato[[#This Row],[ID Product]],Prodotti[ID Product],Prodotti[Selling Price],0,0,1)</f>
        <v>138910</v>
      </c>
      <c r="P21" s="6" t="str">
        <f>REPT("|",(Fatturato[[#This Row],[Tot_Fattura]]/MAX(O:O))*100)</f>
        <v>||||||||||||||||||||||||||||||||||||||||||||</v>
      </c>
    </row>
    <row r="22" spans="1:16" x14ac:dyDescent="0.25">
      <c r="A22" t="s">
        <v>595</v>
      </c>
      <c r="B22" t="s">
        <v>544</v>
      </c>
      <c r="C22" t="s">
        <v>431</v>
      </c>
      <c r="D22" t="s">
        <v>268</v>
      </c>
      <c r="E22" s="3">
        <v>314</v>
      </c>
      <c r="F22" s="1">
        <v>44643</v>
      </c>
      <c r="G22" t="str">
        <f>_xlfn.XLOOKUP(Fatturato[[#This Row],[ID Client]],Clienti[ID Client],Clienti[Company Name]," ",0,1)</f>
        <v>CloudElite Innovations</v>
      </c>
      <c r="H22" t="str">
        <f>_xlfn.XLOOKUP(Fatturato[[#This Row],[ID Client]],Clienti[ID Client],Clienti[Field],0,1)</f>
        <v>Construction</v>
      </c>
      <c r="I22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2" t="str">
        <f>_xlfn.XLOOKUP(Fatturato[[#This Row],[Seller Code]],Dipendenti[Code],Dipendenti[Gender]," ",0,1)</f>
        <v>Female</v>
      </c>
      <c r="K22" s="3">
        <f ca="1">YEAR(TODAY())-YEAR(_xlfn.XLOOKUP(Fatturato[[#This Row],[Seller Code]],Dipendenti[Code],Dipendenti[Birth],TODAY(),0,1))</f>
        <v>43</v>
      </c>
      <c r="L22" t="str">
        <f>_xlfn.XLOOKUP(Fatturato[[#This Row],[Seller Code]],Dipendenti[Code],Dipendenti[Experience]," ",0,1)</f>
        <v>Lead/Manager</v>
      </c>
      <c r="M22" t="str">
        <f>_xlfn.XLOOKUP(Fatturato[[#This Row],[ID Product]],Prodotti[ID Product],Prodotti[Product Name]," ",0,1)</f>
        <v>Statistica Proxima</v>
      </c>
      <c r="N22" t="str">
        <f>_xlfn.XLOOKUP(Fatturato[[#This Row],[ID Product]],Prodotti[ID Product],Prodotti[Category]," ",0,1)</f>
        <v>Cloud Computing and Data Security</v>
      </c>
      <c r="O22" s="2">
        <f>Fatturato[[#This Row],[Quantity Sold]]* _xlfn.XLOOKUP(Fatturato[[#This Row],[ID Product]],Prodotti[ID Product],Prodotti[Selling Price],0,0,1)</f>
        <v>117436</v>
      </c>
      <c r="P22" s="6" t="str">
        <f>REPT("|",(Fatturato[[#This Row],[Tot_Fattura]]/MAX(O:O))*100)</f>
        <v>|||||||||||||||||||||||||||||||||||||</v>
      </c>
    </row>
    <row r="23" spans="1:16" x14ac:dyDescent="0.25">
      <c r="A23" t="s">
        <v>596</v>
      </c>
      <c r="B23" t="s">
        <v>541</v>
      </c>
      <c r="C23" t="s">
        <v>470</v>
      </c>
      <c r="D23" t="s">
        <v>268</v>
      </c>
      <c r="E23" s="3">
        <v>254</v>
      </c>
      <c r="F23" s="1">
        <v>44843</v>
      </c>
      <c r="G23" t="str">
        <f>_xlfn.XLOOKUP(Fatturato[[#This Row],[ID Client]],Clienti[ID Client],Clienti[Company Name]," ",0,1)</f>
        <v>CloudElite Innovations</v>
      </c>
      <c r="H23" t="str">
        <f>_xlfn.XLOOKUP(Fatturato[[#This Row],[ID Client]],Clienti[ID Client],Clienti[Field],0,1)</f>
        <v>Construction</v>
      </c>
      <c r="I23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23" t="str">
        <f>_xlfn.XLOOKUP(Fatturato[[#This Row],[Seller Code]],Dipendenti[Code],Dipendenti[Gender]," ",0,1)</f>
        <v>Female</v>
      </c>
      <c r="K23" s="3">
        <f ca="1">YEAR(TODAY())-YEAR(_xlfn.XLOOKUP(Fatturato[[#This Row],[Seller Code]],Dipendenti[Code],Dipendenti[Birth],TODAY(),0,1))</f>
        <v>39</v>
      </c>
      <c r="L23" t="str">
        <f>_xlfn.XLOOKUP(Fatturato[[#This Row],[Seller Code]],Dipendenti[Code],Dipendenti[Experience]," ",0,1)</f>
        <v>Intermediate</v>
      </c>
      <c r="M23" t="str">
        <f>_xlfn.XLOOKUP(Fatturato[[#This Row],[ID Product]],Prodotti[ID Product],Prodotti[Product Name]," ",0,1)</f>
        <v>StatMatrix Fusion</v>
      </c>
      <c r="N23" t="str">
        <f>_xlfn.XLOOKUP(Fatturato[[#This Row],[ID Product]],Prodotti[ID Product],Prodotti[Category]," ",0,1)</f>
        <v>Information Sync and Management</v>
      </c>
      <c r="O23" s="2">
        <f>Fatturato[[#This Row],[Quantity Sold]]* _xlfn.XLOOKUP(Fatturato[[#This Row],[ID Product]],Prodotti[ID Product],Prodotti[Selling Price],0,0,1)</f>
        <v>77470</v>
      </c>
      <c r="P23" s="6" t="str">
        <f>REPT("|",(Fatturato[[#This Row],[Tot_Fattura]]/MAX(O:O))*100)</f>
        <v>||||||||||||||||||||||||</v>
      </c>
    </row>
    <row r="24" spans="1:16" x14ac:dyDescent="0.25">
      <c r="A24" t="s">
        <v>597</v>
      </c>
      <c r="B24" t="s">
        <v>245</v>
      </c>
      <c r="C24" t="s">
        <v>416</v>
      </c>
      <c r="D24" t="s">
        <v>275</v>
      </c>
      <c r="E24" s="3">
        <v>300</v>
      </c>
      <c r="F24" s="1">
        <v>45110</v>
      </c>
      <c r="G24" t="str">
        <f>_xlfn.XLOOKUP(Fatturato[[#This Row],[ID Client]],Clienti[ID Client],Clienti[Company Name]," ",0,1)</f>
        <v>CipherLink Corp.</v>
      </c>
      <c r="H24" t="str">
        <f>_xlfn.XLOOKUP(Fatturato[[#This Row],[ID Client]],Clienti[ID Client],Clienti[Field],0,1)</f>
        <v>Marketing</v>
      </c>
      <c r="I24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4" t="str">
        <f>_xlfn.XLOOKUP(Fatturato[[#This Row],[Seller Code]],Dipendenti[Code],Dipendenti[Gender]," ",0,1)</f>
        <v>Male</v>
      </c>
      <c r="K24" s="3">
        <f ca="1">YEAR(TODAY())-YEAR(_xlfn.XLOOKUP(Fatturato[[#This Row],[Seller Code]],Dipendenti[Code],Dipendenti[Birth],TODAY(),0,1))</f>
        <v>59</v>
      </c>
      <c r="L24" t="str">
        <f>_xlfn.XLOOKUP(Fatturato[[#This Row],[Seller Code]],Dipendenti[Code],Dipendenti[Experience]," ",0,1)</f>
        <v>Senior</v>
      </c>
      <c r="M24" t="str">
        <f>_xlfn.XLOOKUP(Fatturato[[#This Row],[ID Product]],Prodotti[ID Product],Prodotti[Product Name]," ",0,1)</f>
        <v>InfoShield Horizon</v>
      </c>
      <c r="N24" t="str">
        <f>_xlfn.XLOOKUP(Fatturato[[#This Row],[ID Product]],Prodotti[ID Product],Prodotti[Category]," ",0,1)</f>
        <v>Communication Protection</v>
      </c>
      <c r="O24" s="2">
        <f>Fatturato[[#This Row],[Quantity Sold]]* _xlfn.XLOOKUP(Fatturato[[#This Row],[ID Product]],Prodotti[ID Product],Prodotti[Selling Price],0,0,1)</f>
        <v>69000</v>
      </c>
      <c r="P24" s="6" t="str">
        <f>REPT("|",(Fatturato[[#This Row],[Tot_Fattura]]/MAX(O:O))*100)</f>
        <v>||||||||||||||||||||||</v>
      </c>
    </row>
    <row r="25" spans="1:16" x14ac:dyDescent="0.25">
      <c r="A25" t="s">
        <v>598</v>
      </c>
      <c r="B25" t="s">
        <v>541</v>
      </c>
      <c r="C25" t="s">
        <v>444</v>
      </c>
      <c r="D25" t="s">
        <v>282</v>
      </c>
      <c r="E25" s="3">
        <v>404</v>
      </c>
      <c r="F25" s="1">
        <v>44485</v>
      </c>
      <c r="G25" t="str">
        <f>_xlfn.XLOOKUP(Fatturato[[#This Row],[ID Client]],Clienti[ID Client],Clienti[Company Name]," ",0,1)</f>
        <v>TechLink Dynamics</v>
      </c>
      <c r="H25" t="str">
        <f>_xlfn.XLOOKUP(Fatturato[[#This Row],[ID Client]],Clienti[ID Client],Clienti[Field],0,1)</f>
        <v>Renewable Energy</v>
      </c>
      <c r="I25" t="str">
        <f>_xlfn.CONCAT(_xlfn.XLOOKUP(Fatturato[[#This Row],[Seller Code]],Dipendenti[Code],Dipendenti[Name]," ",0,1)," ",_xlfn.XLOOKUP(Fatturato[[#This Row],[Seller Code]],Dipendenti[Code],Dipendenti[Surname]," ",0,1))</f>
        <v>Ethan Taylor</v>
      </c>
      <c r="J25" t="str">
        <f>_xlfn.XLOOKUP(Fatturato[[#This Row],[Seller Code]],Dipendenti[Code],Dipendenti[Gender]," ",0,1)</f>
        <v>Male</v>
      </c>
      <c r="K25" s="3">
        <f ca="1">YEAR(TODAY())-YEAR(_xlfn.XLOOKUP(Fatturato[[#This Row],[Seller Code]],Dipendenti[Code],Dipendenti[Birth],TODAY(),0,1))</f>
        <v>54</v>
      </c>
      <c r="L25" t="str">
        <f>_xlfn.XLOOKUP(Fatturato[[#This Row],[Seller Code]],Dipendenti[Code],Dipendenti[Experience]," ",0,1)</f>
        <v>Intermediate</v>
      </c>
      <c r="M25" t="str">
        <f>_xlfn.XLOOKUP(Fatturato[[#This Row],[ID Product]],Prodotti[ID Product],Prodotti[Product Name]," ",0,1)</f>
        <v>StatMatrix Fusion</v>
      </c>
      <c r="N25" t="str">
        <f>_xlfn.XLOOKUP(Fatturato[[#This Row],[ID Product]],Prodotti[ID Product],Prodotti[Category]," ",0,1)</f>
        <v>Information Sync and Management</v>
      </c>
      <c r="O25" s="2">
        <f>Fatturato[[#This Row],[Quantity Sold]]* _xlfn.XLOOKUP(Fatturato[[#This Row],[ID Product]],Prodotti[ID Product],Prodotti[Selling Price],0,0,1)</f>
        <v>123220</v>
      </c>
      <c r="P25" s="6" t="str">
        <f>REPT("|",(Fatturato[[#This Row],[Tot_Fattura]]/MAX(O:O))*100)</f>
        <v>|||||||||||||||||||||||||||||||||||||||</v>
      </c>
    </row>
    <row r="26" spans="1:16" x14ac:dyDescent="0.25">
      <c r="A26" t="s">
        <v>599</v>
      </c>
      <c r="B26" t="s">
        <v>562</v>
      </c>
      <c r="C26" t="s">
        <v>498</v>
      </c>
      <c r="D26" t="s">
        <v>227</v>
      </c>
      <c r="E26" s="3">
        <v>402</v>
      </c>
      <c r="F26" s="1">
        <v>44935</v>
      </c>
      <c r="G26" t="str">
        <f>_xlfn.XLOOKUP(Fatturato[[#This Row],[ID Client]],Clienti[ID Client],Clienti[Company Name]," ",0,1)</f>
        <v>TechGuard Innovations</v>
      </c>
      <c r="H26" t="str">
        <f>_xlfn.XLOOKUP(Fatturato[[#This Row],[ID Client]],Clienti[ID Client],Clienti[Field],0,1)</f>
        <v>Construction</v>
      </c>
      <c r="I26" t="str">
        <f>_xlfn.CONCAT(_xlfn.XLOOKUP(Fatturato[[#This Row],[Seller Code]],Dipendenti[Code],Dipendenti[Name]," ",0,1)," ",_xlfn.XLOOKUP(Fatturato[[#This Row],[Seller Code]],Dipendenti[Code],Dipendenti[Surname]," ",0,1))</f>
        <v>Scarlett Thomas</v>
      </c>
      <c r="J26" t="str">
        <f>_xlfn.XLOOKUP(Fatturato[[#This Row],[Seller Code]],Dipendenti[Code],Dipendenti[Gender]," ",0,1)</f>
        <v>Female</v>
      </c>
      <c r="K26" s="3">
        <f ca="1">YEAR(TODAY())-YEAR(_xlfn.XLOOKUP(Fatturato[[#This Row],[Seller Code]],Dipendenti[Code],Dipendenti[Birth],TODAY(),0,1))</f>
        <v>44</v>
      </c>
      <c r="L26" t="str">
        <f>_xlfn.XLOOKUP(Fatturato[[#This Row],[Seller Code]],Dipendenti[Code],Dipendenti[Experience]," ",0,1)</f>
        <v>Intermediate</v>
      </c>
      <c r="M26" t="str">
        <f>_xlfn.XLOOKUP(Fatturato[[#This Row],[ID Product]],Prodotti[ID Product],Prodotti[Product Name]," ",0,1)</f>
        <v>Quantum Insight</v>
      </c>
      <c r="N26" t="str">
        <f>_xlfn.XLOOKUP(Fatturato[[#This Row],[ID Product]],Prodotti[ID Product],Prodotti[Category]," ",0,1)</f>
        <v>Information Sync and Management</v>
      </c>
      <c r="O26" s="2">
        <f>Fatturato[[#This Row],[Quantity Sold]]* _xlfn.XLOOKUP(Fatturato[[#This Row],[ID Product]],Prodotti[ID Product],Prodotti[Selling Price],0,0,1)</f>
        <v>172860</v>
      </c>
      <c r="P26" s="6" t="str">
        <f>REPT("|",(Fatturato[[#This Row],[Tot_Fattura]]/MAX(O:O))*100)</f>
        <v>|||||||||||||||||||||||||||||||||||||||||||||||||||||||</v>
      </c>
    </row>
    <row r="27" spans="1:16" x14ac:dyDescent="0.25">
      <c r="A27" t="s">
        <v>600</v>
      </c>
      <c r="B27" t="s">
        <v>248</v>
      </c>
      <c r="C27" t="s">
        <v>478</v>
      </c>
      <c r="D27" t="s">
        <v>268</v>
      </c>
      <c r="E27" s="3">
        <v>356</v>
      </c>
      <c r="F27" s="1">
        <v>44673</v>
      </c>
      <c r="G27" t="str">
        <f>_xlfn.XLOOKUP(Fatturato[[#This Row],[ID Client]],Clienti[ID Client],Clienti[Company Name]," ",0,1)</f>
        <v>CloudElite Innovations</v>
      </c>
      <c r="H27" t="str">
        <f>_xlfn.XLOOKUP(Fatturato[[#This Row],[ID Client]],Clienti[ID Client],Clienti[Field],0,1)</f>
        <v>Construction</v>
      </c>
      <c r="I27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27" t="str">
        <f>_xlfn.XLOOKUP(Fatturato[[#This Row],[Seller Code]],Dipendenti[Code],Dipendenti[Gender]," ",0,1)</f>
        <v>Male</v>
      </c>
      <c r="K27" s="3">
        <f ca="1">YEAR(TODAY())-YEAR(_xlfn.XLOOKUP(Fatturato[[#This Row],[Seller Code]],Dipendenti[Code],Dipendenti[Birth],TODAY(),0,1))</f>
        <v>42</v>
      </c>
      <c r="L27" t="str">
        <f>_xlfn.XLOOKUP(Fatturato[[#This Row],[Seller Code]],Dipendenti[Code],Dipendenti[Experience]," ",0,1)</f>
        <v>Lead/Manager</v>
      </c>
      <c r="M27" t="str">
        <f>_xlfn.XLOOKUP(Fatturato[[#This Row],[ID Product]],Prodotti[ID Product],Prodotti[Product Name]," ",0,1)</f>
        <v>DataLink Precision</v>
      </c>
      <c r="N27" t="str">
        <f>_xlfn.XLOOKUP(Fatturato[[#This Row],[ID Product]],Prodotti[ID Product],Prodotti[Category]," ",0,1)</f>
        <v>Information Sync and Management</v>
      </c>
      <c r="O27" s="2">
        <f>Fatturato[[#This Row],[Quantity Sold]]* _xlfn.XLOOKUP(Fatturato[[#This Row],[ID Product]],Prodotti[ID Product],Prodotti[Selling Price],0,0,1)</f>
        <v>94340</v>
      </c>
      <c r="P27" s="6" t="str">
        <f>REPT("|",(Fatturato[[#This Row],[Tot_Fattura]]/MAX(O:O))*100)</f>
        <v>||||||||||||||||||||||||||||||</v>
      </c>
    </row>
    <row r="28" spans="1:16" x14ac:dyDescent="0.25">
      <c r="A28" t="s">
        <v>602</v>
      </c>
      <c r="B28" t="s">
        <v>554</v>
      </c>
      <c r="C28" t="s">
        <v>476</v>
      </c>
      <c r="D28" t="s">
        <v>268</v>
      </c>
      <c r="E28" s="3">
        <v>379</v>
      </c>
      <c r="F28" s="1">
        <v>43875</v>
      </c>
      <c r="G28" t="str">
        <f>_xlfn.XLOOKUP(Fatturato[[#This Row],[ID Client]],Clienti[ID Client],Clienti[Company Name]," ",0,1)</f>
        <v>CloudElite Innovations</v>
      </c>
      <c r="H28" t="str">
        <f>_xlfn.XLOOKUP(Fatturato[[#This Row],[ID Client]],Clienti[ID Client],Clienti[Field],0,1)</f>
        <v>Construction</v>
      </c>
      <c r="I28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28" t="str">
        <f>_xlfn.XLOOKUP(Fatturato[[#This Row],[Seller Code]],Dipendenti[Code],Dipendenti[Gender]," ",0,1)</f>
        <v>Female</v>
      </c>
      <c r="K28" s="3">
        <f ca="1">YEAR(TODAY())-YEAR(_xlfn.XLOOKUP(Fatturato[[#This Row],[Seller Code]],Dipendenti[Code],Dipendenti[Birth],TODAY(),0,1))</f>
        <v>33</v>
      </c>
      <c r="L28" t="str">
        <f>_xlfn.XLOOKUP(Fatturato[[#This Row],[Seller Code]],Dipendenti[Code],Dipendenti[Experience]," ",0,1)</f>
        <v>Senior</v>
      </c>
      <c r="M28" t="str">
        <f>_xlfn.XLOOKUP(Fatturato[[#This Row],[ID Product]],Prodotti[ID Product],Prodotti[Product Name]," ",0,1)</f>
        <v>CloudGuardian Pro</v>
      </c>
      <c r="N28" t="str">
        <f>_xlfn.XLOOKUP(Fatturato[[#This Row],[ID Product]],Prodotti[ID Product],Prodotti[Category]," ",0,1)</f>
        <v>Analytics and Statistics</v>
      </c>
      <c r="O28" s="2">
        <f>Fatturato[[#This Row],[Quantity Sold]]* _xlfn.XLOOKUP(Fatturato[[#This Row],[ID Product]],Prodotti[ID Product],Prodotti[Selling Price],0,0,1)</f>
        <v>244076</v>
      </c>
      <c r="P28" s="6" t="str">
        <f>REPT("|",(Fatturato[[#This Row],[Tot_Fattura]]/MAX(O:O))*100)</f>
        <v>||||||||||||||||||||||||||||||||||||||||||||||||||||||||||||||||||||||||||||||</v>
      </c>
    </row>
    <row r="29" spans="1:16" x14ac:dyDescent="0.25">
      <c r="A29" t="s">
        <v>603</v>
      </c>
      <c r="B29" t="s">
        <v>552</v>
      </c>
      <c r="C29" t="s">
        <v>470</v>
      </c>
      <c r="D29" t="s">
        <v>275</v>
      </c>
      <c r="E29" s="3">
        <v>314</v>
      </c>
      <c r="F29" s="1">
        <v>44894</v>
      </c>
      <c r="G29" t="str">
        <f>_xlfn.XLOOKUP(Fatturato[[#This Row],[ID Client]],Clienti[ID Client],Clienti[Company Name]," ",0,1)</f>
        <v>CipherLink Corp.</v>
      </c>
      <c r="H29" t="str">
        <f>_xlfn.XLOOKUP(Fatturato[[#This Row],[ID Client]],Clienti[ID Client],Clienti[Field],0,1)</f>
        <v>Marketing</v>
      </c>
      <c r="I29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29" t="str">
        <f>_xlfn.XLOOKUP(Fatturato[[#This Row],[Seller Code]],Dipendenti[Code],Dipendenti[Gender]," ",0,1)</f>
        <v>Female</v>
      </c>
      <c r="K29" s="3">
        <f ca="1">YEAR(TODAY())-YEAR(_xlfn.XLOOKUP(Fatturato[[#This Row],[Seller Code]],Dipendenti[Code],Dipendenti[Birth],TODAY(),0,1))</f>
        <v>39</v>
      </c>
      <c r="L29" t="str">
        <f>_xlfn.XLOOKUP(Fatturato[[#This Row],[Seller Code]],Dipendenti[Code],Dipendenti[Experience]," ",0,1)</f>
        <v>Intermediate</v>
      </c>
      <c r="M29" t="str">
        <f>_xlfn.XLOOKUP(Fatturato[[#This Row],[ID Product]],Prodotti[ID Product],Prodotti[Product Name]," ",0,1)</f>
        <v>InfoVault Nexus</v>
      </c>
      <c r="N29" t="str">
        <f>_xlfn.XLOOKUP(Fatturato[[#This Row],[ID Product]],Prodotti[ID Product],Prodotti[Category]," ",0,1)</f>
        <v>Analytics and Statistics</v>
      </c>
      <c r="O29" s="2">
        <f>Fatturato[[#This Row],[Quantity Sold]]* _xlfn.XLOOKUP(Fatturato[[#This Row],[ID Product]],Prodotti[ID Product],Prodotti[Selling Price],0,0,1)</f>
        <v>46786</v>
      </c>
      <c r="P29" s="6" t="str">
        <f>REPT("|",(Fatturato[[#This Row],[Tot_Fattura]]/MAX(O:O))*100)</f>
        <v>|||||||||||||||</v>
      </c>
    </row>
    <row r="30" spans="1:16" x14ac:dyDescent="0.25">
      <c r="A30" t="s">
        <v>604</v>
      </c>
      <c r="B30" t="s">
        <v>543</v>
      </c>
      <c r="C30" t="s">
        <v>370</v>
      </c>
      <c r="D30" t="s">
        <v>227</v>
      </c>
      <c r="E30" s="3">
        <v>73</v>
      </c>
      <c r="F30" s="1">
        <v>44219</v>
      </c>
      <c r="G30" t="str">
        <f>_xlfn.XLOOKUP(Fatturato[[#This Row],[ID Client]],Clienti[ID Client],Clienti[Company Name]," ",0,1)</f>
        <v>TechGuard Innovations</v>
      </c>
      <c r="H30" t="str">
        <f>_xlfn.XLOOKUP(Fatturato[[#This Row],[ID Client]],Clienti[ID Client],Clienti[Field],0,1)</f>
        <v>Construction</v>
      </c>
      <c r="I30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30" t="str">
        <f>_xlfn.XLOOKUP(Fatturato[[#This Row],[Seller Code]],Dipendenti[Code],Dipendenti[Gender]," ",0,1)</f>
        <v>Female</v>
      </c>
      <c r="K30" s="3">
        <f ca="1">YEAR(TODAY())-YEAR(_xlfn.XLOOKUP(Fatturato[[#This Row],[Seller Code]],Dipendenti[Code],Dipendenti[Birth],TODAY(),0,1))</f>
        <v>48</v>
      </c>
      <c r="L30" t="str">
        <f>_xlfn.XLOOKUP(Fatturato[[#This Row],[Seller Code]],Dipendenti[Code],Dipendenti[Experience]," ",0,1)</f>
        <v>Intermediate</v>
      </c>
      <c r="M30" t="str">
        <f>_xlfn.XLOOKUP(Fatturato[[#This Row],[ID Product]],Prodotti[ID Product],Prodotti[Product Name]," ",0,1)</f>
        <v>InfoSync Dynamics</v>
      </c>
      <c r="N30" t="str">
        <f>_xlfn.XLOOKUP(Fatturato[[#This Row],[ID Product]],Prodotti[ID Product],Prodotti[Category]," ",0,1)</f>
        <v>Information Sync and Management</v>
      </c>
      <c r="O30" s="2">
        <f>Fatturato[[#This Row],[Quantity Sold]]* _xlfn.XLOOKUP(Fatturato[[#This Row],[ID Product]],Prodotti[ID Product],Prodotti[Selling Price],0,0,1)</f>
        <v>7446</v>
      </c>
      <c r="P30" s="6" t="str">
        <f>REPT("|",(Fatturato[[#This Row],[Tot_Fattura]]/MAX(O:O))*100)</f>
        <v>||</v>
      </c>
    </row>
    <row r="31" spans="1:16" x14ac:dyDescent="0.25">
      <c r="A31" t="s">
        <v>605</v>
      </c>
      <c r="B31" t="s">
        <v>550</v>
      </c>
      <c r="C31" t="s">
        <v>476</v>
      </c>
      <c r="D31" t="s">
        <v>285</v>
      </c>
      <c r="E31" s="3">
        <v>93</v>
      </c>
      <c r="F31" s="1">
        <v>44585</v>
      </c>
      <c r="G31" t="str">
        <f>_xlfn.XLOOKUP(Fatturato[[#This Row],[ID Client]],Clienti[ID Client],Clienti[Company Name]," ",0,1)</f>
        <v>DataLink Tech</v>
      </c>
      <c r="H31" t="str">
        <f>_xlfn.XLOOKUP(Fatturato[[#This Row],[ID Client]],Clienti[ID Client],Clienti[Field],0,1)</f>
        <v>Design</v>
      </c>
      <c r="I31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31" t="str">
        <f>_xlfn.XLOOKUP(Fatturato[[#This Row],[Seller Code]],Dipendenti[Code],Dipendenti[Gender]," ",0,1)</f>
        <v>Female</v>
      </c>
      <c r="K31" s="3">
        <f ca="1">YEAR(TODAY())-YEAR(_xlfn.XLOOKUP(Fatturato[[#This Row],[Seller Code]],Dipendenti[Code],Dipendenti[Birth],TODAY(),0,1))</f>
        <v>33</v>
      </c>
      <c r="L31" t="str">
        <f>_xlfn.XLOOKUP(Fatturato[[#This Row],[Seller Code]],Dipendenti[Code],Dipendenti[Experience]," ",0,1)</f>
        <v>Senior</v>
      </c>
      <c r="M31" t="str">
        <f>_xlfn.XLOOKUP(Fatturato[[#This Row],[ID Product]],Prodotti[ID Product],Prodotti[Product Name]," ",0,1)</f>
        <v>QuantumHarbor Guardian</v>
      </c>
      <c r="N31" t="str">
        <f>_xlfn.XLOOKUP(Fatturato[[#This Row],[ID Product]],Prodotti[ID Product],Prodotti[Category]," ",0,1)</f>
        <v>Information Sync and Management</v>
      </c>
      <c r="O31" s="2">
        <f>Fatturato[[#This Row],[Quantity Sold]]* _xlfn.XLOOKUP(Fatturato[[#This Row],[ID Product]],Prodotti[ID Product],Prodotti[Selling Price],0,0,1)</f>
        <v>63333</v>
      </c>
      <c r="P31" s="6" t="str">
        <f>REPT("|",(Fatturato[[#This Row],[Tot_Fattura]]/MAX(O:O))*100)</f>
        <v>||||||||||||||||||||</v>
      </c>
    </row>
    <row r="32" spans="1:16" x14ac:dyDescent="0.25">
      <c r="A32" t="s">
        <v>606</v>
      </c>
      <c r="B32" t="s">
        <v>546</v>
      </c>
      <c r="C32" t="s">
        <v>478</v>
      </c>
      <c r="D32" t="s">
        <v>265</v>
      </c>
      <c r="E32" s="3">
        <v>340</v>
      </c>
      <c r="F32" s="1">
        <v>43912</v>
      </c>
      <c r="G32" t="str">
        <f>_xlfn.XLOOKUP(Fatturato[[#This Row],[ID Client]],Clienti[ID Client],Clienti[Company Name]," ",0,1)</f>
        <v>InfoForge Solutions</v>
      </c>
      <c r="H32" t="str">
        <f>_xlfn.XLOOKUP(Fatturato[[#This Row],[ID Client]],Clienti[ID Client],Clienti[Field],0,1)</f>
        <v>Insurance</v>
      </c>
      <c r="I32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32" t="str">
        <f>_xlfn.XLOOKUP(Fatturato[[#This Row],[Seller Code]],Dipendenti[Code],Dipendenti[Gender]," ",0,1)</f>
        <v>Male</v>
      </c>
      <c r="K32" s="3">
        <f ca="1">YEAR(TODAY())-YEAR(_xlfn.XLOOKUP(Fatturato[[#This Row],[Seller Code]],Dipendenti[Code],Dipendenti[Birth],TODAY(),0,1))</f>
        <v>42</v>
      </c>
      <c r="L32" t="str">
        <f>_xlfn.XLOOKUP(Fatturato[[#This Row],[Seller Code]],Dipendenti[Code],Dipendenti[Experience]," ",0,1)</f>
        <v>Lead/Manager</v>
      </c>
      <c r="M32" t="str">
        <f>_xlfn.XLOOKUP(Fatturato[[#This Row],[ID Product]],Prodotti[ID Product],Prodotti[Product Name]," ",0,1)</f>
        <v>Analytix Pro Plus</v>
      </c>
      <c r="N32" t="str">
        <f>_xlfn.XLOOKUP(Fatturato[[#This Row],[ID Product]],Prodotti[ID Product],Prodotti[Category]," ",0,1)</f>
        <v>Analytics and Statistics</v>
      </c>
      <c r="O32" s="2">
        <f>Fatturato[[#This Row],[Quantity Sold]]* _xlfn.XLOOKUP(Fatturato[[#This Row],[ID Product]],Prodotti[ID Product],Prodotti[Selling Price],0,0,1)</f>
        <v>76160</v>
      </c>
      <c r="P32" s="6" t="str">
        <f>REPT("|",(Fatturato[[#This Row],[Tot_Fattura]]/MAX(O:O))*100)</f>
        <v>||||||||||||||||||||||||</v>
      </c>
    </row>
    <row r="33" spans="1:16" x14ac:dyDescent="0.25">
      <c r="A33" t="s">
        <v>607</v>
      </c>
      <c r="B33" t="s">
        <v>247</v>
      </c>
      <c r="C33" t="s">
        <v>517</v>
      </c>
      <c r="D33" t="s">
        <v>227</v>
      </c>
      <c r="E33" s="3">
        <v>32</v>
      </c>
      <c r="F33" s="1">
        <v>44734</v>
      </c>
      <c r="G33" t="str">
        <f>_xlfn.XLOOKUP(Fatturato[[#This Row],[ID Client]],Clienti[ID Client],Clienti[Company Name]," ",0,1)</f>
        <v>TechGuard Innovations</v>
      </c>
      <c r="H33" t="str">
        <f>_xlfn.XLOOKUP(Fatturato[[#This Row],[ID Client]],Clienti[ID Client],Clienti[Field],0,1)</f>
        <v>Construction</v>
      </c>
      <c r="I33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33" t="str">
        <f>_xlfn.XLOOKUP(Fatturato[[#This Row],[Seller Code]],Dipendenti[Code],Dipendenti[Gender]," ",0,1)</f>
        <v>Male</v>
      </c>
      <c r="K33" s="3">
        <f ca="1">YEAR(TODAY())-YEAR(_xlfn.XLOOKUP(Fatturato[[#This Row],[Seller Code]],Dipendenti[Code],Dipendenti[Birth],TODAY(),0,1))</f>
        <v>26</v>
      </c>
      <c r="L33" t="str">
        <f>_xlfn.XLOOKUP(Fatturato[[#This Row],[Seller Code]],Dipendenti[Code],Dipendenti[Experience]," ",0,1)</f>
        <v>Senior</v>
      </c>
      <c r="M33" t="str">
        <f>_xlfn.XLOOKUP(Fatturato[[#This Row],[ID Product]],Prodotti[ID Product],Prodotti[Product Name]," ",0,1)</f>
        <v>DataPulse Dynamics</v>
      </c>
      <c r="N33" t="str">
        <f>_xlfn.XLOOKUP(Fatturato[[#This Row],[ID Product]],Prodotti[ID Product],Prodotti[Category]," ",0,1)</f>
        <v>Analytics and Statistics</v>
      </c>
      <c r="O33" s="2">
        <f>Fatturato[[#This Row],[Quantity Sold]]* _xlfn.XLOOKUP(Fatturato[[#This Row],[ID Product]],Prodotti[ID Product],Prodotti[Selling Price],0,0,1)</f>
        <v>14656</v>
      </c>
      <c r="P33" s="6" t="str">
        <f>REPT("|",(Fatturato[[#This Row],[Tot_Fattura]]/MAX(O:O))*100)</f>
        <v>||||</v>
      </c>
    </row>
    <row r="34" spans="1:16" x14ac:dyDescent="0.25">
      <c r="A34" t="s">
        <v>609</v>
      </c>
      <c r="B34" t="s">
        <v>552</v>
      </c>
      <c r="C34" t="s">
        <v>382</v>
      </c>
      <c r="D34" t="s">
        <v>227</v>
      </c>
      <c r="E34" s="3">
        <v>84</v>
      </c>
      <c r="F34" s="1">
        <v>45096</v>
      </c>
      <c r="G34" t="str">
        <f>_xlfn.XLOOKUP(Fatturato[[#This Row],[ID Client]],Clienti[ID Client],Clienti[Company Name]," ",0,1)</f>
        <v>TechGuard Innovations</v>
      </c>
      <c r="H34" t="str">
        <f>_xlfn.XLOOKUP(Fatturato[[#This Row],[ID Client]],Clienti[ID Client],Clienti[Field],0,1)</f>
        <v>Construction</v>
      </c>
      <c r="I34" t="str">
        <f>_xlfn.CONCAT(_xlfn.XLOOKUP(Fatturato[[#This Row],[Seller Code]],Dipendenti[Code],Dipendenti[Name]," ",0,1)," ",_xlfn.XLOOKUP(Fatturato[[#This Row],[Seller Code]],Dipendenti[Code],Dipendenti[Surname]," ",0,1))</f>
        <v>Isabella Martinez</v>
      </c>
      <c r="J34" t="str">
        <f>_xlfn.XLOOKUP(Fatturato[[#This Row],[Seller Code]],Dipendenti[Code],Dipendenti[Gender]," ",0,1)</f>
        <v>Female</v>
      </c>
      <c r="K34" s="3">
        <f ca="1">YEAR(TODAY())-YEAR(_xlfn.XLOOKUP(Fatturato[[#This Row],[Seller Code]],Dipendenti[Code],Dipendenti[Birth],TODAY(),0,1))</f>
        <v>34</v>
      </c>
      <c r="L34" t="str">
        <f>_xlfn.XLOOKUP(Fatturato[[#This Row],[Seller Code]],Dipendenti[Code],Dipendenti[Experience]," ",0,1)</f>
        <v>Intermediate</v>
      </c>
      <c r="M34" t="str">
        <f>_xlfn.XLOOKUP(Fatturato[[#This Row],[ID Product]],Prodotti[ID Product],Prodotti[Product Name]," ",0,1)</f>
        <v>InfoVault Nexus</v>
      </c>
      <c r="N34" t="str">
        <f>_xlfn.XLOOKUP(Fatturato[[#This Row],[ID Product]],Prodotti[ID Product],Prodotti[Category]," ",0,1)</f>
        <v>Analytics and Statistics</v>
      </c>
      <c r="O34" s="2">
        <f>Fatturato[[#This Row],[Quantity Sold]]* _xlfn.XLOOKUP(Fatturato[[#This Row],[ID Product]],Prodotti[ID Product],Prodotti[Selling Price],0,0,1)</f>
        <v>12516</v>
      </c>
      <c r="P34" s="6" t="str">
        <f>REPT("|",(Fatturato[[#This Row],[Tot_Fattura]]/MAX(O:O))*100)</f>
        <v>||||</v>
      </c>
    </row>
    <row r="35" spans="1:16" x14ac:dyDescent="0.25">
      <c r="A35" t="s">
        <v>611</v>
      </c>
      <c r="B35" t="s">
        <v>564</v>
      </c>
      <c r="C35" t="s">
        <v>536</v>
      </c>
      <c r="D35" t="s">
        <v>268</v>
      </c>
      <c r="E35" s="3">
        <v>446</v>
      </c>
      <c r="F35" s="1">
        <v>43881</v>
      </c>
      <c r="G35" t="str">
        <f>_xlfn.XLOOKUP(Fatturato[[#This Row],[ID Client]],Clienti[ID Client],Clienti[Company Name]," ",0,1)</f>
        <v>CloudElite Innovations</v>
      </c>
      <c r="H35" t="str">
        <f>_xlfn.XLOOKUP(Fatturato[[#This Row],[ID Client]],Clienti[ID Client],Clienti[Field],0,1)</f>
        <v>Construction</v>
      </c>
      <c r="I35" t="str">
        <f>_xlfn.CONCAT(_xlfn.XLOOKUP(Fatturato[[#This Row],[Seller Code]],Dipendenti[Code],Dipendenti[Name]," ",0,1)," ",_xlfn.XLOOKUP(Fatturato[[#This Row],[Seller Code]],Dipendenti[Code],Dipendenti[Surname]," ",0,1))</f>
        <v>Gianna Garcia</v>
      </c>
      <c r="J35" t="str">
        <f>_xlfn.XLOOKUP(Fatturato[[#This Row],[Seller Code]],Dipendenti[Code],Dipendenti[Gender]," ",0,1)</f>
        <v>Female</v>
      </c>
      <c r="K35" s="3">
        <f ca="1">YEAR(TODAY())-YEAR(_xlfn.XLOOKUP(Fatturato[[#This Row],[Seller Code]],Dipendenti[Code],Dipendenti[Birth],TODAY(),0,1))</f>
        <v>38</v>
      </c>
      <c r="L35" t="str">
        <f>_xlfn.XLOOKUP(Fatturato[[#This Row],[Seller Code]],Dipendenti[Code],Dipendenti[Experience]," ",0,1)</f>
        <v>Senior</v>
      </c>
      <c r="M35" t="str">
        <f>_xlfn.XLOOKUP(Fatturato[[#This Row],[ID Product]],Prodotti[ID Product],Prodotti[Product Name]," ",0,1)</f>
        <v>CipherPulse Proxima</v>
      </c>
      <c r="N35" t="str">
        <f>_xlfn.XLOOKUP(Fatturato[[#This Row],[ID Product]],Prodotti[ID Product],Prodotti[Category]," ",0,1)</f>
        <v>Analytics and Statistics</v>
      </c>
      <c r="O35" s="2">
        <f>Fatturato[[#This Row],[Quantity Sold]]* _xlfn.XLOOKUP(Fatturato[[#This Row],[ID Product]],Prodotti[ID Product],Prodotti[Selling Price],0,0,1)</f>
        <v>93660</v>
      </c>
      <c r="P35" s="6" t="str">
        <f>REPT("|",(Fatturato[[#This Row],[Tot_Fattura]]/MAX(O:O))*100)</f>
        <v>||||||||||||||||||||||||||||||</v>
      </c>
    </row>
    <row r="36" spans="1:16" x14ac:dyDescent="0.25">
      <c r="A36" t="s">
        <v>612</v>
      </c>
      <c r="B36" t="s">
        <v>236</v>
      </c>
      <c r="C36" t="s">
        <v>379</v>
      </c>
      <c r="D36" t="s">
        <v>265</v>
      </c>
      <c r="E36" s="3">
        <v>479</v>
      </c>
      <c r="F36" s="1">
        <v>44864</v>
      </c>
      <c r="G36" t="str">
        <f>_xlfn.XLOOKUP(Fatturato[[#This Row],[ID Client]],Clienti[ID Client],Clienti[Company Name]," ",0,1)</f>
        <v>InfoForge Solutions</v>
      </c>
      <c r="H36" t="str">
        <f>_xlfn.XLOOKUP(Fatturato[[#This Row],[ID Client]],Clienti[ID Client],Clienti[Field],0,1)</f>
        <v>Insurance</v>
      </c>
      <c r="I36" t="str">
        <f>_xlfn.CONCAT(_xlfn.XLOOKUP(Fatturato[[#This Row],[Seller Code]],Dipendenti[Code],Dipendenti[Name]," ",0,1)," ",_xlfn.XLOOKUP(Fatturato[[#This Row],[Seller Code]],Dipendenti[Code],Dipendenti[Surname]," ",0,1))</f>
        <v>Ava Walker</v>
      </c>
      <c r="J36" t="str">
        <f>_xlfn.XLOOKUP(Fatturato[[#This Row],[Seller Code]],Dipendenti[Code],Dipendenti[Gender]," ",0,1)</f>
        <v>Female</v>
      </c>
      <c r="K36" s="3">
        <f ca="1">YEAR(TODAY())-YEAR(_xlfn.XLOOKUP(Fatturato[[#This Row],[Seller Code]],Dipendenti[Code],Dipendenti[Birth],TODAY(),0,1))</f>
        <v>56</v>
      </c>
      <c r="L36" t="str">
        <f>_xlfn.XLOOKUP(Fatturato[[#This Row],[Seller Code]],Dipendenti[Code],Dipendenti[Experience]," ",0,1)</f>
        <v>Lead/Manager</v>
      </c>
      <c r="M36" t="str">
        <f>_xlfn.XLOOKUP(Fatturato[[#This Row],[ID Product]],Prodotti[ID Product],Prodotti[Product Name]," ",0,1)</f>
        <v>SyncGuard Proxima</v>
      </c>
      <c r="N36" t="str">
        <f>_xlfn.XLOOKUP(Fatturato[[#This Row],[ID Product]],Prodotti[ID Product],Prodotti[Category]," ",0,1)</f>
        <v>Communication Protection</v>
      </c>
      <c r="O36" s="2">
        <f>Fatturato[[#This Row],[Quantity Sold]]* _xlfn.XLOOKUP(Fatturato[[#This Row],[ID Product]],Prodotti[ID Product],Prodotti[Selling Price],0,0,1)</f>
        <v>229441</v>
      </c>
      <c r="P36" s="6" t="str">
        <f>REPT("|",(Fatturato[[#This Row],[Tot_Fattura]]/MAX(O:O))*100)</f>
        <v>|||||||||||||||||||||||||||||||||||||||||||||||||||||||||||||||||||||||||</v>
      </c>
    </row>
    <row r="37" spans="1:16" x14ac:dyDescent="0.25">
      <c r="A37" t="s">
        <v>613</v>
      </c>
      <c r="B37" t="s">
        <v>556</v>
      </c>
      <c r="C37" t="s">
        <v>323</v>
      </c>
      <c r="D37" t="s">
        <v>227</v>
      </c>
      <c r="E37" s="3">
        <v>72</v>
      </c>
      <c r="F37" s="1">
        <v>43846</v>
      </c>
      <c r="G37" t="str">
        <f>_xlfn.XLOOKUP(Fatturato[[#This Row],[ID Client]],Clienti[ID Client],Clienti[Company Name]," ",0,1)</f>
        <v>TechGuard Innovations</v>
      </c>
      <c r="H37" t="str">
        <f>_xlfn.XLOOKUP(Fatturato[[#This Row],[ID Client]],Clienti[ID Client],Clienti[Field],0,1)</f>
        <v>Construction</v>
      </c>
      <c r="I37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37" t="str">
        <f>_xlfn.XLOOKUP(Fatturato[[#This Row],[Seller Code]],Dipendenti[Code],Dipendenti[Gender]," ",0,1)</f>
        <v>Female</v>
      </c>
      <c r="K37" s="3">
        <f ca="1">YEAR(TODAY())-YEAR(_xlfn.XLOOKUP(Fatturato[[#This Row],[Seller Code]],Dipendenti[Code],Dipendenti[Birth],TODAY(),0,1))</f>
        <v>29</v>
      </c>
      <c r="L37" t="str">
        <f>_xlfn.XLOOKUP(Fatturato[[#This Row],[Seller Code]],Dipendenti[Code],Dipendenti[Experience]," ",0,1)</f>
        <v>Junior</v>
      </c>
      <c r="M37" t="str">
        <f>_xlfn.XLOOKUP(Fatturato[[#This Row],[ID Product]],Prodotti[ID Product],Prodotti[Product Name]," ",0,1)</f>
        <v>CipherHarbor Guardian</v>
      </c>
      <c r="N37" t="str">
        <f>_xlfn.XLOOKUP(Fatturato[[#This Row],[ID Product]],Prodotti[ID Product],Prodotti[Category]," ",0,1)</f>
        <v>Data Security</v>
      </c>
      <c r="O37" s="2">
        <f>Fatturato[[#This Row],[Quantity Sold]]* _xlfn.XLOOKUP(Fatturato[[#This Row],[ID Product]],Prodotti[ID Product],Prodotti[Selling Price],0,0,1)</f>
        <v>4176</v>
      </c>
      <c r="P37" s="6" t="str">
        <f>REPT("|",(Fatturato[[#This Row],[Tot_Fattura]]/MAX(O:O))*100)</f>
        <v>|</v>
      </c>
    </row>
    <row r="38" spans="1:16" x14ac:dyDescent="0.25">
      <c r="A38" t="s">
        <v>615</v>
      </c>
      <c r="B38" t="s">
        <v>547</v>
      </c>
      <c r="C38" t="s">
        <v>385</v>
      </c>
      <c r="D38" t="s">
        <v>279</v>
      </c>
      <c r="E38" s="3">
        <v>207</v>
      </c>
      <c r="F38" s="1">
        <v>43907</v>
      </c>
      <c r="G38" t="str">
        <f>_xlfn.XLOOKUP(Fatturato[[#This Row],[ID Client]],Clienti[ID Client],Clienti[Company Name]," ",0,1)</f>
        <v>InnoTech Enterprises</v>
      </c>
      <c r="H38" t="str">
        <f>_xlfn.XLOOKUP(Fatturato[[#This Row],[ID Client]],Clienti[ID Client],Clienti[Field],0,1)</f>
        <v>Hardware</v>
      </c>
      <c r="I38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38" t="str">
        <f>_xlfn.XLOOKUP(Fatturato[[#This Row],[Seller Code]],Dipendenti[Code],Dipendenti[Gender]," ",0,1)</f>
        <v>Male</v>
      </c>
      <c r="K38" s="3">
        <f ca="1">YEAR(TODAY())-YEAR(_xlfn.XLOOKUP(Fatturato[[#This Row],[Seller Code]],Dipendenti[Code],Dipendenti[Birth],TODAY(),0,1))</f>
        <v>42</v>
      </c>
      <c r="L38" t="str">
        <f>_xlfn.XLOOKUP(Fatturato[[#This Row],[Seller Code]],Dipendenti[Code],Dipendenti[Experience]," ",0,1)</f>
        <v>Lead/Manager</v>
      </c>
      <c r="M38" t="str">
        <f>_xlfn.XLOOKUP(Fatturato[[#This Row],[ID Product]],Prodotti[ID Product],Prodotti[Product Name]," ",0,1)</f>
        <v>SyncHarbor Dynamics</v>
      </c>
      <c r="N38" t="str">
        <f>_xlfn.XLOOKUP(Fatturato[[#This Row],[ID Product]],Prodotti[ID Product],Prodotti[Category]," ",0,1)</f>
        <v>Information Sync and Management</v>
      </c>
      <c r="O38" s="2">
        <f>Fatturato[[#This Row],[Quantity Sold]]* _xlfn.XLOOKUP(Fatturato[[#This Row],[ID Product]],Prodotti[ID Product],Prodotti[Selling Price],0,0,1)</f>
        <v>12627</v>
      </c>
      <c r="P38" s="6" t="str">
        <f>REPT("|",(Fatturato[[#This Row],[Tot_Fattura]]/MAX(O:O))*100)</f>
        <v>||||</v>
      </c>
    </row>
    <row r="39" spans="1:16" x14ac:dyDescent="0.25">
      <c r="A39" t="s">
        <v>616</v>
      </c>
      <c r="B39" t="s">
        <v>564</v>
      </c>
      <c r="C39" t="s">
        <v>323</v>
      </c>
      <c r="D39" t="s">
        <v>227</v>
      </c>
      <c r="E39" s="3">
        <v>260</v>
      </c>
      <c r="F39" s="1">
        <v>44240</v>
      </c>
      <c r="G39" t="str">
        <f>_xlfn.XLOOKUP(Fatturato[[#This Row],[ID Client]],Clienti[ID Client],Clienti[Company Name]," ",0,1)</f>
        <v>TechGuard Innovations</v>
      </c>
      <c r="H39" t="str">
        <f>_xlfn.XLOOKUP(Fatturato[[#This Row],[ID Client]],Clienti[ID Client],Clienti[Field],0,1)</f>
        <v>Construction</v>
      </c>
      <c r="I39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39" t="str">
        <f>_xlfn.XLOOKUP(Fatturato[[#This Row],[Seller Code]],Dipendenti[Code],Dipendenti[Gender]," ",0,1)</f>
        <v>Female</v>
      </c>
      <c r="K39" s="3">
        <f ca="1">YEAR(TODAY())-YEAR(_xlfn.XLOOKUP(Fatturato[[#This Row],[Seller Code]],Dipendenti[Code],Dipendenti[Birth],TODAY(),0,1))</f>
        <v>29</v>
      </c>
      <c r="L39" t="str">
        <f>_xlfn.XLOOKUP(Fatturato[[#This Row],[Seller Code]],Dipendenti[Code],Dipendenti[Experience]," ",0,1)</f>
        <v>Junior</v>
      </c>
      <c r="M39" t="str">
        <f>_xlfn.XLOOKUP(Fatturato[[#This Row],[ID Product]],Prodotti[ID Product],Prodotti[Product Name]," ",0,1)</f>
        <v>CipherPulse Proxima</v>
      </c>
      <c r="N39" t="str">
        <f>_xlfn.XLOOKUP(Fatturato[[#This Row],[ID Product]],Prodotti[ID Product],Prodotti[Category]," ",0,1)</f>
        <v>Analytics and Statistics</v>
      </c>
      <c r="O39" s="2">
        <f>Fatturato[[#This Row],[Quantity Sold]]* _xlfn.XLOOKUP(Fatturato[[#This Row],[ID Product]],Prodotti[ID Product],Prodotti[Selling Price],0,0,1)</f>
        <v>54600</v>
      </c>
      <c r="P39" s="6" t="str">
        <f>REPT("|",(Fatturato[[#This Row],[Tot_Fattura]]/MAX(O:O))*100)</f>
        <v>|||||||||||||||||</v>
      </c>
    </row>
    <row r="40" spans="1:16" x14ac:dyDescent="0.25">
      <c r="A40" t="s">
        <v>617</v>
      </c>
      <c r="B40" t="s">
        <v>248</v>
      </c>
      <c r="C40" t="s">
        <v>517</v>
      </c>
      <c r="D40" t="s">
        <v>265</v>
      </c>
      <c r="E40" s="3">
        <v>169</v>
      </c>
      <c r="F40" s="1">
        <v>44335</v>
      </c>
      <c r="G40" t="str">
        <f>_xlfn.XLOOKUP(Fatturato[[#This Row],[ID Client]],Clienti[ID Client],Clienti[Company Name]," ",0,1)</f>
        <v>InfoForge Solutions</v>
      </c>
      <c r="H40" t="str">
        <f>_xlfn.XLOOKUP(Fatturato[[#This Row],[ID Client]],Clienti[ID Client],Clienti[Field],0,1)</f>
        <v>Insurance</v>
      </c>
      <c r="I40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40" t="str">
        <f>_xlfn.XLOOKUP(Fatturato[[#This Row],[Seller Code]],Dipendenti[Code],Dipendenti[Gender]," ",0,1)</f>
        <v>Male</v>
      </c>
      <c r="K40" s="3">
        <f ca="1">YEAR(TODAY())-YEAR(_xlfn.XLOOKUP(Fatturato[[#This Row],[Seller Code]],Dipendenti[Code],Dipendenti[Birth],TODAY(),0,1))</f>
        <v>26</v>
      </c>
      <c r="L40" t="str">
        <f>_xlfn.XLOOKUP(Fatturato[[#This Row],[Seller Code]],Dipendenti[Code],Dipendenti[Experience]," ",0,1)</f>
        <v>Senior</v>
      </c>
      <c r="M40" t="str">
        <f>_xlfn.XLOOKUP(Fatturato[[#This Row],[ID Product]],Prodotti[ID Product],Prodotti[Product Name]," ",0,1)</f>
        <v>DataLink Precision</v>
      </c>
      <c r="N40" t="str">
        <f>_xlfn.XLOOKUP(Fatturato[[#This Row],[ID Product]],Prodotti[ID Product],Prodotti[Category]," ",0,1)</f>
        <v>Information Sync and Management</v>
      </c>
      <c r="O40" s="2">
        <f>Fatturato[[#This Row],[Quantity Sold]]* _xlfn.XLOOKUP(Fatturato[[#This Row],[ID Product]],Prodotti[ID Product],Prodotti[Selling Price],0,0,1)</f>
        <v>44785</v>
      </c>
      <c r="P40" s="6" t="str">
        <f>REPT("|",(Fatturato[[#This Row],[Tot_Fattura]]/MAX(O:O))*100)</f>
        <v>||||||||||||||</v>
      </c>
    </row>
    <row r="41" spans="1:16" x14ac:dyDescent="0.25">
      <c r="A41" t="s">
        <v>619</v>
      </c>
      <c r="B41" t="s">
        <v>245</v>
      </c>
      <c r="C41" t="s">
        <v>491</v>
      </c>
      <c r="D41" t="s">
        <v>285</v>
      </c>
      <c r="E41" s="3">
        <v>163</v>
      </c>
      <c r="F41" s="1">
        <v>45122</v>
      </c>
      <c r="G41" t="str">
        <f>_xlfn.XLOOKUP(Fatturato[[#This Row],[ID Client]],Clienti[ID Client],Clienti[Company Name]," ",0,1)</f>
        <v>DataLink Tech</v>
      </c>
      <c r="H41" t="str">
        <f>_xlfn.XLOOKUP(Fatturato[[#This Row],[ID Client]],Clienti[ID Client],Clienti[Field],0,1)</f>
        <v>Design</v>
      </c>
      <c r="I41" t="str">
        <f>_xlfn.CONCAT(_xlfn.XLOOKUP(Fatturato[[#This Row],[Seller Code]],Dipendenti[Code],Dipendenti[Name]," ",0,1)," ",_xlfn.XLOOKUP(Fatturato[[#This Row],[Seller Code]],Dipendenti[Code],Dipendenti[Surname]," ",0,1))</f>
        <v>Evans Miller</v>
      </c>
      <c r="J41" t="str">
        <f>_xlfn.XLOOKUP(Fatturato[[#This Row],[Seller Code]],Dipendenti[Code],Dipendenti[Gender]," ",0,1)</f>
        <v>Male</v>
      </c>
      <c r="K41" s="3">
        <f ca="1">YEAR(TODAY())-YEAR(_xlfn.XLOOKUP(Fatturato[[#This Row],[Seller Code]],Dipendenti[Code],Dipendenti[Birth],TODAY(),0,1))</f>
        <v>35</v>
      </c>
      <c r="L41" t="str">
        <f>_xlfn.XLOOKUP(Fatturato[[#This Row],[Seller Code]],Dipendenti[Code],Dipendenti[Experience]," ",0,1)</f>
        <v>Intermediate</v>
      </c>
      <c r="M41" t="str">
        <f>_xlfn.XLOOKUP(Fatturato[[#This Row],[ID Product]],Prodotti[ID Product],Prodotti[Product Name]," ",0,1)</f>
        <v>InfoShield Horizon</v>
      </c>
      <c r="N41" t="str">
        <f>_xlfn.XLOOKUP(Fatturato[[#This Row],[ID Product]],Prodotti[ID Product],Prodotti[Category]," ",0,1)</f>
        <v>Communication Protection</v>
      </c>
      <c r="O41" s="2">
        <f>Fatturato[[#This Row],[Quantity Sold]]* _xlfn.XLOOKUP(Fatturato[[#This Row],[ID Product]],Prodotti[ID Product],Prodotti[Selling Price],0,0,1)</f>
        <v>37490</v>
      </c>
      <c r="P41" s="6" t="str">
        <f>REPT("|",(Fatturato[[#This Row],[Tot_Fattura]]/MAX(O:O))*100)</f>
        <v>||||||||||||</v>
      </c>
    </row>
    <row r="42" spans="1:16" x14ac:dyDescent="0.25">
      <c r="A42" t="s">
        <v>620</v>
      </c>
      <c r="B42" t="s">
        <v>540</v>
      </c>
      <c r="C42" t="s">
        <v>416</v>
      </c>
      <c r="D42" t="s">
        <v>279</v>
      </c>
      <c r="E42" s="3">
        <v>300</v>
      </c>
      <c r="F42" s="1">
        <v>44282</v>
      </c>
      <c r="G42" t="str">
        <f>_xlfn.XLOOKUP(Fatturato[[#This Row],[ID Client]],Clienti[ID Client],Clienti[Company Name]," ",0,1)</f>
        <v>InnoTech Enterprises</v>
      </c>
      <c r="H42" t="str">
        <f>_xlfn.XLOOKUP(Fatturato[[#This Row],[ID Client]],Clienti[ID Client],Clienti[Field],0,1)</f>
        <v>Hardware</v>
      </c>
      <c r="I42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42" t="str">
        <f>_xlfn.XLOOKUP(Fatturato[[#This Row],[Seller Code]],Dipendenti[Code],Dipendenti[Gender]," ",0,1)</f>
        <v>Male</v>
      </c>
      <c r="K42" s="3">
        <f ca="1">YEAR(TODAY())-YEAR(_xlfn.XLOOKUP(Fatturato[[#This Row],[Seller Code]],Dipendenti[Code],Dipendenti[Birth],TODAY(),0,1))</f>
        <v>59</v>
      </c>
      <c r="L42" t="str">
        <f>_xlfn.XLOOKUP(Fatturato[[#This Row],[Seller Code]],Dipendenti[Code],Dipendenti[Experience]," ",0,1)</f>
        <v>Senior</v>
      </c>
      <c r="M42" t="str">
        <f>_xlfn.XLOOKUP(Fatturato[[#This Row],[ID Product]],Prodotti[ID Product],Prodotti[Product Name]," ",0,1)</f>
        <v>DataForge Analytics</v>
      </c>
      <c r="N42" t="str">
        <f>_xlfn.XLOOKUP(Fatturato[[#This Row],[ID Product]],Prodotti[ID Product],Prodotti[Category]," ",0,1)</f>
        <v>Cloud Computing and Data Security</v>
      </c>
      <c r="O42" s="2">
        <f>Fatturato[[#This Row],[Quantity Sold]]* _xlfn.XLOOKUP(Fatturato[[#This Row],[ID Product]],Prodotti[ID Product],Prodotti[Selling Price],0,0,1)</f>
        <v>156600</v>
      </c>
      <c r="P42" s="6" t="str">
        <f>REPT("|",(Fatturato[[#This Row],[Tot_Fattura]]/MAX(O:O))*100)</f>
        <v>||||||||||||||||||||||||||||||||||||||||||||||||||</v>
      </c>
    </row>
    <row r="43" spans="1:16" x14ac:dyDescent="0.25">
      <c r="A43" t="s">
        <v>621</v>
      </c>
      <c r="B43" t="s">
        <v>543</v>
      </c>
      <c r="C43" t="s">
        <v>303</v>
      </c>
      <c r="D43" t="s">
        <v>282</v>
      </c>
      <c r="E43" s="3">
        <v>39</v>
      </c>
      <c r="F43" s="1">
        <v>43894</v>
      </c>
      <c r="G43" t="str">
        <f>_xlfn.XLOOKUP(Fatturato[[#This Row],[ID Client]],Clienti[ID Client],Clienti[Company Name]," ",0,1)</f>
        <v>TechLink Dynamics</v>
      </c>
      <c r="H43" t="str">
        <f>_xlfn.XLOOKUP(Fatturato[[#This Row],[ID Client]],Clienti[ID Client],Clienti[Field],0,1)</f>
        <v>Renewable Energy</v>
      </c>
      <c r="I43" t="str">
        <f>_xlfn.CONCAT(_xlfn.XLOOKUP(Fatturato[[#This Row],[Seller Code]],Dipendenti[Code],Dipendenti[Name]," ",0,1)," ",_xlfn.XLOOKUP(Fatturato[[#This Row],[Seller Code]],Dipendenti[Code],Dipendenti[Surname]," ",0,1))</f>
        <v>Isabella Roberts</v>
      </c>
      <c r="J43" t="str">
        <f>_xlfn.XLOOKUP(Fatturato[[#This Row],[Seller Code]],Dipendenti[Code],Dipendenti[Gender]," ",0,1)</f>
        <v>Female</v>
      </c>
      <c r="K43" s="3">
        <f ca="1">YEAR(TODAY())-YEAR(_xlfn.XLOOKUP(Fatturato[[#This Row],[Seller Code]],Dipendenti[Code],Dipendenti[Birth],TODAY(),0,1))</f>
        <v>30</v>
      </c>
      <c r="L43" t="str">
        <f>_xlfn.XLOOKUP(Fatturato[[#This Row],[Seller Code]],Dipendenti[Code],Dipendenti[Experience]," ",0,1)</f>
        <v>Intermediate</v>
      </c>
      <c r="M43" t="str">
        <f>_xlfn.XLOOKUP(Fatturato[[#This Row],[ID Product]],Prodotti[ID Product],Prodotti[Product Name]," ",0,1)</f>
        <v>InfoSync Dynamics</v>
      </c>
      <c r="N43" t="str">
        <f>_xlfn.XLOOKUP(Fatturato[[#This Row],[ID Product]],Prodotti[ID Product],Prodotti[Category]," ",0,1)</f>
        <v>Information Sync and Management</v>
      </c>
      <c r="O43" s="2">
        <f>Fatturato[[#This Row],[Quantity Sold]]* _xlfn.XLOOKUP(Fatturato[[#This Row],[ID Product]],Prodotti[ID Product],Prodotti[Selling Price],0,0,1)</f>
        <v>3978</v>
      </c>
      <c r="P43" s="6" t="str">
        <f>REPT("|",(Fatturato[[#This Row],[Tot_Fattura]]/MAX(O:O))*100)</f>
        <v>|</v>
      </c>
    </row>
    <row r="44" spans="1:16" x14ac:dyDescent="0.25">
      <c r="A44" t="s">
        <v>622</v>
      </c>
      <c r="B44" t="s">
        <v>552</v>
      </c>
      <c r="C44" t="s">
        <v>370</v>
      </c>
      <c r="D44" t="s">
        <v>279</v>
      </c>
      <c r="E44" s="3">
        <v>444</v>
      </c>
      <c r="F44" s="1">
        <v>45067</v>
      </c>
      <c r="G44" t="str">
        <f>_xlfn.XLOOKUP(Fatturato[[#This Row],[ID Client]],Clienti[ID Client],Clienti[Company Name]," ",0,1)</f>
        <v>InnoTech Enterprises</v>
      </c>
      <c r="H44" t="str">
        <f>_xlfn.XLOOKUP(Fatturato[[#This Row],[ID Client]],Clienti[ID Client],Clienti[Field],0,1)</f>
        <v>Hardware</v>
      </c>
      <c r="I44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44" t="str">
        <f>_xlfn.XLOOKUP(Fatturato[[#This Row],[Seller Code]],Dipendenti[Code],Dipendenti[Gender]," ",0,1)</f>
        <v>Female</v>
      </c>
      <c r="K44" s="3">
        <f ca="1">YEAR(TODAY())-YEAR(_xlfn.XLOOKUP(Fatturato[[#This Row],[Seller Code]],Dipendenti[Code],Dipendenti[Birth],TODAY(),0,1))</f>
        <v>48</v>
      </c>
      <c r="L44" t="str">
        <f>_xlfn.XLOOKUP(Fatturato[[#This Row],[Seller Code]],Dipendenti[Code],Dipendenti[Experience]," ",0,1)</f>
        <v>Intermediate</v>
      </c>
      <c r="M44" t="str">
        <f>_xlfn.XLOOKUP(Fatturato[[#This Row],[ID Product]],Prodotti[ID Product],Prodotti[Product Name]," ",0,1)</f>
        <v>InfoVault Nexus</v>
      </c>
      <c r="N44" t="str">
        <f>_xlfn.XLOOKUP(Fatturato[[#This Row],[ID Product]],Prodotti[ID Product],Prodotti[Category]," ",0,1)</f>
        <v>Analytics and Statistics</v>
      </c>
      <c r="O44" s="2">
        <f>Fatturato[[#This Row],[Quantity Sold]]* _xlfn.XLOOKUP(Fatturato[[#This Row],[ID Product]],Prodotti[ID Product],Prodotti[Selling Price],0,0,1)</f>
        <v>66156</v>
      </c>
      <c r="P44" s="6" t="str">
        <f>REPT("|",(Fatturato[[#This Row],[Tot_Fattura]]/MAX(O:O))*100)</f>
        <v>|||||||||||||||||||||</v>
      </c>
    </row>
    <row r="45" spans="1:16" x14ac:dyDescent="0.25">
      <c r="A45" t="s">
        <v>623</v>
      </c>
      <c r="B45" t="s">
        <v>540</v>
      </c>
      <c r="C45" t="s">
        <v>370</v>
      </c>
      <c r="D45" t="s">
        <v>265</v>
      </c>
      <c r="E45" s="3">
        <v>377</v>
      </c>
      <c r="F45" s="1">
        <v>44207</v>
      </c>
      <c r="G45" t="str">
        <f>_xlfn.XLOOKUP(Fatturato[[#This Row],[ID Client]],Clienti[ID Client],Clienti[Company Name]," ",0,1)</f>
        <v>InfoForge Solutions</v>
      </c>
      <c r="H45" t="str">
        <f>_xlfn.XLOOKUP(Fatturato[[#This Row],[ID Client]],Clienti[ID Client],Clienti[Field],0,1)</f>
        <v>Insurance</v>
      </c>
      <c r="I45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45" t="str">
        <f>_xlfn.XLOOKUP(Fatturato[[#This Row],[Seller Code]],Dipendenti[Code],Dipendenti[Gender]," ",0,1)</f>
        <v>Female</v>
      </c>
      <c r="K45" s="3">
        <f ca="1">YEAR(TODAY())-YEAR(_xlfn.XLOOKUP(Fatturato[[#This Row],[Seller Code]],Dipendenti[Code],Dipendenti[Birth],TODAY(),0,1))</f>
        <v>48</v>
      </c>
      <c r="L45" t="str">
        <f>_xlfn.XLOOKUP(Fatturato[[#This Row],[Seller Code]],Dipendenti[Code],Dipendenti[Experience]," ",0,1)</f>
        <v>Intermediate</v>
      </c>
      <c r="M45" t="str">
        <f>_xlfn.XLOOKUP(Fatturato[[#This Row],[ID Product]],Prodotti[ID Product],Prodotti[Product Name]," ",0,1)</f>
        <v>DataForge Analytics</v>
      </c>
      <c r="N45" t="str">
        <f>_xlfn.XLOOKUP(Fatturato[[#This Row],[ID Product]],Prodotti[ID Product],Prodotti[Category]," ",0,1)</f>
        <v>Cloud Computing and Data Security</v>
      </c>
      <c r="O45" s="2">
        <f>Fatturato[[#This Row],[Quantity Sold]]* _xlfn.XLOOKUP(Fatturato[[#This Row],[ID Product]],Prodotti[ID Product],Prodotti[Selling Price],0,0,1)</f>
        <v>196794</v>
      </c>
      <c r="P45" s="6" t="str">
        <f>REPT("|",(Fatturato[[#This Row],[Tot_Fattura]]/MAX(O:O))*100)</f>
        <v>|||||||||||||||||||||||||||||||||||||||||||||||||||||||||||||||</v>
      </c>
    </row>
    <row r="46" spans="1:16" x14ac:dyDescent="0.25">
      <c r="A46" t="s">
        <v>624</v>
      </c>
      <c r="B46" t="s">
        <v>561</v>
      </c>
      <c r="C46" t="s">
        <v>296</v>
      </c>
      <c r="D46" t="s">
        <v>265</v>
      </c>
      <c r="E46" s="3">
        <v>418</v>
      </c>
      <c r="F46" s="1">
        <v>44118</v>
      </c>
      <c r="G46" t="str">
        <f>_xlfn.XLOOKUP(Fatturato[[#This Row],[ID Client]],Clienti[ID Client],Clienti[Company Name]," ",0,1)</f>
        <v>InfoForge Solutions</v>
      </c>
      <c r="H46" t="str">
        <f>_xlfn.XLOOKUP(Fatturato[[#This Row],[ID Client]],Clienti[ID Client],Clienti[Field],0,1)</f>
        <v>Insurance</v>
      </c>
      <c r="I46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46" t="str">
        <f>_xlfn.XLOOKUP(Fatturato[[#This Row],[Seller Code]],Dipendenti[Code],Dipendenti[Gender]," ",0,1)</f>
        <v>Female</v>
      </c>
      <c r="K46" s="3">
        <f ca="1">YEAR(TODAY())-YEAR(_xlfn.XLOOKUP(Fatturato[[#This Row],[Seller Code]],Dipendenti[Code],Dipendenti[Birth],TODAY(),0,1))</f>
        <v>30</v>
      </c>
      <c r="L46" t="str">
        <f>_xlfn.XLOOKUP(Fatturato[[#This Row],[Seller Code]],Dipendenti[Code],Dipendenti[Experience]," ",0,1)</f>
        <v>Intermediate</v>
      </c>
      <c r="M46" t="str">
        <f>_xlfn.XLOOKUP(Fatturato[[#This Row],[ID Product]],Prodotti[ID Product],Prodotti[Product Name]," ",0,1)</f>
        <v>DataForge Nexus</v>
      </c>
      <c r="N46" t="str">
        <f>_xlfn.XLOOKUP(Fatturato[[#This Row],[ID Product]],Prodotti[ID Product],Prodotti[Category]," ",0,1)</f>
        <v>Data Security</v>
      </c>
      <c r="O46" s="2">
        <f>Fatturato[[#This Row],[Quantity Sold]]* _xlfn.XLOOKUP(Fatturato[[#This Row],[ID Product]],Prodotti[ID Product],Prodotti[Selling Price],0,0,1)</f>
        <v>127908</v>
      </c>
      <c r="P46" s="6" t="str">
        <f>REPT("|",(Fatturato[[#This Row],[Tot_Fattura]]/MAX(O:O))*100)</f>
        <v>|||||||||||||||||||||||||||||||||||||||||</v>
      </c>
    </row>
    <row r="47" spans="1:16" x14ac:dyDescent="0.25">
      <c r="A47" t="s">
        <v>625</v>
      </c>
      <c r="B47" t="s">
        <v>547</v>
      </c>
      <c r="C47" t="s">
        <v>355</v>
      </c>
      <c r="D47" t="s">
        <v>282</v>
      </c>
      <c r="E47" s="3">
        <v>252</v>
      </c>
      <c r="F47" s="1">
        <v>44867</v>
      </c>
      <c r="G47" t="str">
        <f>_xlfn.XLOOKUP(Fatturato[[#This Row],[ID Client]],Clienti[ID Client],Clienti[Company Name]," ",0,1)</f>
        <v>TechLink Dynamics</v>
      </c>
      <c r="H47" t="str">
        <f>_xlfn.XLOOKUP(Fatturato[[#This Row],[ID Client]],Clienti[ID Client],Clienti[Field],0,1)</f>
        <v>Renewable Energy</v>
      </c>
      <c r="I47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47" t="str">
        <f>_xlfn.XLOOKUP(Fatturato[[#This Row],[Seller Code]],Dipendenti[Code],Dipendenti[Gender]," ",0,1)</f>
        <v>Female</v>
      </c>
      <c r="K47" s="3">
        <f ca="1">YEAR(TODAY())-YEAR(_xlfn.XLOOKUP(Fatturato[[#This Row],[Seller Code]],Dipendenti[Code],Dipendenti[Birth],TODAY(),0,1))</f>
        <v>72</v>
      </c>
      <c r="L47" t="str">
        <f>_xlfn.XLOOKUP(Fatturato[[#This Row],[Seller Code]],Dipendenti[Code],Dipendenti[Experience]," ",0,1)</f>
        <v>Intermediate</v>
      </c>
      <c r="M47" t="str">
        <f>_xlfn.XLOOKUP(Fatturato[[#This Row],[ID Product]],Prodotti[ID Product],Prodotti[Product Name]," ",0,1)</f>
        <v>SyncHarbor Dynamics</v>
      </c>
      <c r="N47" t="str">
        <f>_xlfn.XLOOKUP(Fatturato[[#This Row],[ID Product]],Prodotti[ID Product],Prodotti[Category]," ",0,1)</f>
        <v>Information Sync and Management</v>
      </c>
      <c r="O47" s="2">
        <f>Fatturato[[#This Row],[Quantity Sold]]* _xlfn.XLOOKUP(Fatturato[[#This Row],[ID Product]],Prodotti[ID Product],Prodotti[Selling Price],0,0,1)</f>
        <v>15372</v>
      </c>
      <c r="P47" s="6" t="str">
        <f>REPT("|",(Fatturato[[#This Row],[Tot_Fattura]]/MAX(O:O))*100)</f>
        <v>||||</v>
      </c>
    </row>
    <row r="48" spans="1:16" x14ac:dyDescent="0.25">
      <c r="A48" t="s">
        <v>626</v>
      </c>
      <c r="B48" t="s">
        <v>248</v>
      </c>
      <c r="C48" t="s">
        <v>478</v>
      </c>
      <c r="D48" t="s">
        <v>279</v>
      </c>
      <c r="E48" s="3">
        <v>320</v>
      </c>
      <c r="F48" s="1">
        <v>43831</v>
      </c>
      <c r="G48" t="str">
        <f>_xlfn.XLOOKUP(Fatturato[[#This Row],[ID Client]],Clienti[ID Client],Clienti[Company Name]," ",0,1)</f>
        <v>InnoTech Enterprises</v>
      </c>
      <c r="H48" t="str">
        <f>_xlfn.XLOOKUP(Fatturato[[#This Row],[ID Client]],Clienti[ID Client],Clienti[Field],0,1)</f>
        <v>Hardware</v>
      </c>
      <c r="I48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48" t="str">
        <f>_xlfn.XLOOKUP(Fatturato[[#This Row],[Seller Code]],Dipendenti[Code],Dipendenti[Gender]," ",0,1)</f>
        <v>Male</v>
      </c>
      <c r="K48" s="3">
        <f ca="1">YEAR(TODAY())-YEAR(_xlfn.XLOOKUP(Fatturato[[#This Row],[Seller Code]],Dipendenti[Code],Dipendenti[Birth],TODAY(),0,1))</f>
        <v>42</v>
      </c>
      <c r="L48" t="str">
        <f>_xlfn.XLOOKUP(Fatturato[[#This Row],[Seller Code]],Dipendenti[Code],Dipendenti[Experience]," ",0,1)</f>
        <v>Lead/Manager</v>
      </c>
      <c r="M48" t="str">
        <f>_xlfn.XLOOKUP(Fatturato[[#This Row],[ID Product]],Prodotti[ID Product],Prodotti[Product Name]," ",0,1)</f>
        <v>DataLink Precision</v>
      </c>
      <c r="N48" t="str">
        <f>_xlfn.XLOOKUP(Fatturato[[#This Row],[ID Product]],Prodotti[ID Product],Prodotti[Category]," ",0,1)</f>
        <v>Information Sync and Management</v>
      </c>
      <c r="O48" s="2">
        <f>Fatturato[[#This Row],[Quantity Sold]]* _xlfn.XLOOKUP(Fatturato[[#This Row],[ID Product]],Prodotti[ID Product],Prodotti[Selling Price],0,0,1)</f>
        <v>84800</v>
      </c>
      <c r="P48" s="6" t="str">
        <f>REPT("|",(Fatturato[[#This Row],[Tot_Fattura]]/MAX(O:O))*100)</f>
        <v>|||||||||||||||||||||||||||</v>
      </c>
    </row>
    <row r="49" spans="1:16" x14ac:dyDescent="0.25">
      <c r="A49" t="s">
        <v>627</v>
      </c>
      <c r="B49" t="s">
        <v>541</v>
      </c>
      <c r="C49" t="s">
        <v>519</v>
      </c>
      <c r="D49" t="s">
        <v>227</v>
      </c>
      <c r="E49" s="3">
        <v>221</v>
      </c>
      <c r="F49" s="1">
        <v>44364</v>
      </c>
      <c r="G49" t="str">
        <f>_xlfn.XLOOKUP(Fatturato[[#This Row],[ID Client]],Clienti[ID Client],Clienti[Company Name]," ",0,1)</f>
        <v>TechGuard Innovations</v>
      </c>
      <c r="H49" t="str">
        <f>_xlfn.XLOOKUP(Fatturato[[#This Row],[ID Client]],Clienti[ID Client],Clienti[Field],0,1)</f>
        <v>Construction</v>
      </c>
      <c r="I49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49" t="str">
        <f>_xlfn.XLOOKUP(Fatturato[[#This Row],[Seller Code]],Dipendenti[Code],Dipendenti[Gender]," ",0,1)</f>
        <v>Male</v>
      </c>
      <c r="K49" s="3">
        <f ca="1">YEAR(TODAY())-YEAR(_xlfn.XLOOKUP(Fatturato[[#This Row],[Seller Code]],Dipendenti[Code],Dipendenti[Birth],TODAY(),0,1))</f>
        <v>50</v>
      </c>
      <c r="L49" t="str">
        <f>_xlfn.XLOOKUP(Fatturato[[#This Row],[Seller Code]],Dipendenti[Code],Dipendenti[Experience]," ",0,1)</f>
        <v>Intermediate</v>
      </c>
      <c r="M49" t="str">
        <f>_xlfn.XLOOKUP(Fatturato[[#This Row],[ID Product]],Prodotti[ID Product],Prodotti[Product Name]," ",0,1)</f>
        <v>StatMatrix Fusion</v>
      </c>
      <c r="N49" t="str">
        <f>_xlfn.XLOOKUP(Fatturato[[#This Row],[ID Product]],Prodotti[ID Product],Prodotti[Category]," ",0,1)</f>
        <v>Information Sync and Management</v>
      </c>
      <c r="O49" s="2">
        <f>Fatturato[[#This Row],[Quantity Sold]]* _xlfn.XLOOKUP(Fatturato[[#This Row],[ID Product]],Prodotti[ID Product],Prodotti[Selling Price],0,0,1)</f>
        <v>67405</v>
      </c>
      <c r="P49" s="6" t="str">
        <f>REPT("|",(Fatturato[[#This Row],[Tot_Fattura]]/MAX(O:O))*100)</f>
        <v>|||||||||||||||||||||</v>
      </c>
    </row>
    <row r="50" spans="1:16" x14ac:dyDescent="0.25">
      <c r="A50" t="s">
        <v>631</v>
      </c>
      <c r="B50" t="s">
        <v>561</v>
      </c>
      <c r="C50" t="s">
        <v>323</v>
      </c>
      <c r="D50" t="s">
        <v>285</v>
      </c>
      <c r="E50" s="3">
        <v>107</v>
      </c>
      <c r="F50" s="1">
        <v>45081</v>
      </c>
      <c r="G50" t="str">
        <f>_xlfn.XLOOKUP(Fatturato[[#This Row],[ID Client]],Clienti[ID Client],Clienti[Company Name]," ",0,1)</f>
        <v>DataLink Tech</v>
      </c>
      <c r="H50" t="str">
        <f>_xlfn.XLOOKUP(Fatturato[[#This Row],[ID Client]],Clienti[ID Client],Clienti[Field],0,1)</f>
        <v>Design</v>
      </c>
      <c r="I50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50" t="str">
        <f>_xlfn.XLOOKUP(Fatturato[[#This Row],[Seller Code]],Dipendenti[Code],Dipendenti[Gender]," ",0,1)</f>
        <v>Female</v>
      </c>
      <c r="K50" s="3">
        <f ca="1">YEAR(TODAY())-YEAR(_xlfn.XLOOKUP(Fatturato[[#This Row],[Seller Code]],Dipendenti[Code],Dipendenti[Birth],TODAY(),0,1))</f>
        <v>29</v>
      </c>
      <c r="L50" t="str">
        <f>_xlfn.XLOOKUP(Fatturato[[#This Row],[Seller Code]],Dipendenti[Code],Dipendenti[Experience]," ",0,1)</f>
        <v>Junior</v>
      </c>
      <c r="M50" t="str">
        <f>_xlfn.XLOOKUP(Fatturato[[#This Row],[ID Product]],Prodotti[ID Product],Prodotti[Product Name]," ",0,1)</f>
        <v>DataForge Nexus</v>
      </c>
      <c r="N50" t="str">
        <f>_xlfn.XLOOKUP(Fatturato[[#This Row],[ID Product]],Prodotti[ID Product],Prodotti[Category]," ",0,1)</f>
        <v>Data Security</v>
      </c>
      <c r="O50" s="2">
        <f>Fatturato[[#This Row],[Quantity Sold]]* _xlfn.XLOOKUP(Fatturato[[#This Row],[ID Product]],Prodotti[ID Product],Prodotti[Selling Price],0,0,1)</f>
        <v>32742</v>
      </c>
      <c r="P50" s="6" t="str">
        <f>REPT("|",(Fatturato[[#This Row],[Tot_Fattura]]/MAX(O:O))*100)</f>
        <v>||||||||||</v>
      </c>
    </row>
    <row r="51" spans="1:16" x14ac:dyDescent="0.25">
      <c r="A51" t="s">
        <v>633</v>
      </c>
      <c r="B51" t="s">
        <v>561</v>
      </c>
      <c r="C51" t="s">
        <v>498</v>
      </c>
      <c r="D51" t="s">
        <v>265</v>
      </c>
      <c r="E51" s="3">
        <v>97</v>
      </c>
      <c r="F51" s="1">
        <v>44711</v>
      </c>
      <c r="G51" t="str">
        <f>_xlfn.XLOOKUP(Fatturato[[#This Row],[ID Client]],Clienti[ID Client],Clienti[Company Name]," ",0,1)</f>
        <v>InfoForge Solutions</v>
      </c>
      <c r="H51" t="str">
        <f>_xlfn.XLOOKUP(Fatturato[[#This Row],[ID Client]],Clienti[ID Client],Clienti[Field],0,1)</f>
        <v>Insurance</v>
      </c>
      <c r="I51" t="str">
        <f>_xlfn.CONCAT(_xlfn.XLOOKUP(Fatturato[[#This Row],[Seller Code]],Dipendenti[Code],Dipendenti[Name]," ",0,1)," ",_xlfn.XLOOKUP(Fatturato[[#This Row],[Seller Code]],Dipendenti[Code],Dipendenti[Surname]," ",0,1))</f>
        <v>Scarlett Thomas</v>
      </c>
      <c r="J51" t="str">
        <f>_xlfn.XLOOKUP(Fatturato[[#This Row],[Seller Code]],Dipendenti[Code],Dipendenti[Gender]," ",0,1)</f>
        <v>Female</v>
      </c>
      <c r="K51" s="3">
        <f ca="1">YEAR(TODAY())-YEAR(_xlfn.XLOOKUP(Fatturato[[#This Row],[Seller Code]],Dipendenti[Code],Dipendenti[Birth],TODAY(),0,1))</f>
        <v>44</v>
      </c>
      <c r="L51" t="str">
        <f>_xlfn.XLOOKUP(Fatturato[[#This Row],[Seller Code]],Dipendenti[Code],Dipendenti[Experience]," ",0,1)</f>
        <v>Intermediate</v>
      </c>
      <c r="M51" t="str">
        <f>_xlfn.XLOOKUP(Fatturato[[#This Row],[ID Product]],Prodotti[ID Product],Prodotti[Product Name]," ",0,1)</f>
        <v>DataForge Nexus</v>
      </c>
      <c r="N51" t="str">
        <f>_xlfn.XLOOKUP(Fatturato[[#This Row],[ID Product]],Prodotti[ID Product],Prodotti[Category]," ",0,1)</f>
        <v>Data Security</v>
      </c>
      <c r="O51" s="2">
        <f>Fatturato[[#This Row],[Quantity Sold]]* _xlfn.XLOOKUP(Fatturato[[#This Row],[ID Product]],Prodotti[ID Product],Prodotti[Selling Price],0,0,1)</f>
        <v>29682</v>
      </c>
      <c r="P51" s="6" t="str">
        <f>REPT("|",(Fatturato[[#This Row],[Tot_Fattura]]/MAX(O:O))*100)</f>
        <v>|||||||||</v>
      </c>
    </row>
    <row r="52" spans="1:16" x14ac:dyDescent="0.25">
      <c r="A52" t="s">
        <v>634</v>
      </c>
      <c r="B52" t="s">
        <v>556</v>
      </c>
      <c r="C52" t="s">
        <v>444</v>
      </c>
      <c r="D52" t="s">
        <v>282</v>
      </c>
      <c r="E52" s="3">
        <v>216</v>
      </c>
      <c r="F52" s="1">
        <v>44515</v>
      </c>
      <c r="G52" t="str">
        <f>_xlfn.XLOOKUP(Fatturato[[#This Row],[ID Client]],Clienti[ID Client],Clienti[Company Name]," ",0,1)</f>
        <v>TechLink Dynamics</v>
      </c>
      <c r="H52" t="str">
        <f>_xlfn.XLOOKUP(Fatturato[[#This Row],[ID Client]],Clienti[ID Client],Clienti[Field],0,1)</f>
        <v>Renewable Energy</v>
      </c>
      <c r="I52" t="str">
        <f>_xlfn.CONCAT(_xlfn.XLOOKUP(Fatturato[[#This Row],[Seller Code]],Dipendenti[Code],Dipendenti[Name]," ",0,1)," ",_xlfn.XLOOKUP(Fatturato[[#This Row],[Seller Code]],Dipendenti[Code],Dipendenti[Surname]," ",0,1))</f>
        <v>Ethan Taylor</v>
      </c>
      <c r="J52" t="str">
        <f>_xlfn.XLOOKUP(Fatturato[[#This Row],[Seller Code]],Dipendenti[Code],Dipendenti[Gender]," ",0,1)</f>
        <v>Male</v>
      </c>
      <c r="K52" s="3">
        <f ca="1">YEAR(TODAY())-YEAR(_xlfn.XLOOKUP(Fatturato[[#This Row],[Seller Code]],Dipendenti[Code],Dipendenti[Birth],TODAY(),0,1))</f>
        <v>54</v>
      </c>
      <c r="L52" t="str">
        <f>_xlfn.XLOOKUP(Fatturato[[#This Row],[Seller Code]],Dipendenti[Code],Dipendenti[Experience]," ",0,1)</f>
        <v>Intermediate</v>
      </c>
      <c r="M52" t="str">
        <f>_xlfn.XLOOKUP(Fatturato[[#This Row],[ID Product]],Prodotti[ID Product],Prodotti[Product Name]," ",0,1)</f>
        <v>CipherHarbor Guardian</v>
      </c>
      <c r="N52" t="str">
        <f>_xlfn.XLOOKUP(Fatturato[[#This Row],[ID Product]],Prodotti[ID Product],Prodotti[Category]," ",0,1)</f>
        <v>Data Security</v>
      </c>
      <c r="O52" s="2">
        <f>Fatturato[[#This Row],[Quantity Sold]]* _xlfn.XLOOKUP(Fatturato[[#This Row],[ID Product]],Prodotti[ID Product],Prodotti[Selling Price],0,0,1)</f>
        <v>12528</v>
      </c>
      <c r="P52" s="6" t="str">
        <f>REPT("|",(Fatturato[[#This Row],[Tot_Fattura]]/MAX(O:O))*100)</f>
        <v>||||</v>
      </c>
    </row>
    <row r="53" spans="1:16" x14ac:dyDescent="0.25">
      <c r="A53" t="s">
        <v>637</v>
      </c>
      <c r="B53" t="s">
        <v>552</v>
      </c>
      <c r="C53" t="s">
        <v>492</v>
      </c>
      <c r="D53" t="s">
        <v>285</v>
      </c>
      <c r="E53" s="3">
        <v>325</v>
      </c>
      <c r="F53" s="1">
        <v>44436</v>
      </c>
      <c r="G53" t="str">
        <f>_xlfn.XLOOKUP(Fatturato[[#This Row],[ID Client]],Clienti[ID Client],Clienti[Company Name]," ",0,1)</f>
        <v>DataLink Tech</v>
      </c>
      <c r="H53" t="str">
        <f>_xlfn.XLOOKUP(Fatturato[[#This Row],[ID Client]],Clienti[ID Client],Clienti[Field],0,1)</f>
        <v>Design</v>
      </c>
      <c r="I53" t="str">
        <f>_xlfn.CONCAT(_xlfn.XLOOKUP(Fatturato[[#This Row],[Seller Code]],Dipendenti[Code],Dipendenti[Name]," ",0,1)," ",_xlfn.XLOOKUP(Fatturato[[#This Row],[Seller Code]],Dipendenti[Code],Dipendenti[Surname]," ",0,1))</f>
        <v>Evelyn Garcia</v>
      </c>
      <c r="J53" t="str">
        <f>_xlfn.XLOOKUP(Fatturato[[#This Row],[Seller Code]],Dipendenti[Code],Dipendenti[Gender]," ",0,1)</f>
        <v>Female</v>
      </c>
      <c r="K53" s="3">
        <f ca="1">YEAR(TODAY())-YEAR(_xlfn.XLOOKUP(Fatturato[[#This Row],[Seller Code]],Dipendenti[Code],Dipendenti[Birth],TODAY(),0,1))</f>
        <v>72</v>
      </c>
      <c r="L53" t="str">
        <f>_xlfn.XLOOKUP(Fatturato[[#This Row],[Seller Code]],Dipendenti[Code],Dipendenti[Experience]," ",0,1)</f>
        <v>Junior</v>
      </c>
      <c r="M53" t="str">
        <f>_xlfn.XLOOKUP(Fatturato[[#This Row],[ID Product]],Prodotti[ID Product],Prodotti[Product Name]," ",0,1)</f>
        <v>InfoVault Nexus</v>
      </c>
      <c r="N53" t="str">
        <f>_xlfn.XLOOKUP(Fatturato[[#This Row],[ID Product]],Prodotti[ID Product],Prodotti[Category]," ",0,1)</f>
        <v>Analytics and Statistics</v>
      </c>
      <c r="O53" s="2">
        <f>Fatturato[[#This Row],[Quantity Sold]]* _xlfn.XLOOKUP(Fatturato[[#This Row],[ID Product]],Prodotti[ID Product],Prodotti[Selling Price],0,0,1)</f>
        <v>48425</v>
      </c>
      <c r="P53" s="6" t="str">
        <f>REPT("|",(Fatturato[[#This Row],[Tot_Fattura]]/MAX(O:O))*100)</f>
        <v>|||||||||||||||</v>
      </c>
    </row>
    <row r="54" spans="1:16" x14ac:dyDescent="0.25">
      <c r="A54" t="s">
        <v>638</v>
      </c>
      <c r="B54" t="s">
        <v>540</v>
      </c>
      <c r="C54" t="s">
        <v>471</v>
      </c>
      <c r="D54" t="s">
        <v>285</v>
      </c>
      <c r="E54" s="3">
        <v>436</v>
      </c>
      <c r="F54" s="1">
        <v>44588</v>
      </c>
      <c r="G54" t="str">
        <f>_xlfn.XLOOKUP(Fatturato[[#This Row],[ID Client]],Clienti[ID Client],Clienti[Company Name]," ",0,1)</f>
        <v>DataLink Tech</v>
      </c>
      <c r="H54" t="str">
        <f>_xlfn.XLOOKUP(Fatturato[[#This Row],[ID Client]],Clienti[ID Client],Clienti[Field],0,1)</f>
        <v>Design</v>
      </c>
      <c r="I54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54" t="str">
        <f>_xlfn.XLOOKUP(Fatturato[[#This Row],[Seller Code]],Dipendenti[Code],Dipendenti[Gender]," ",0,1)</f>
        <v>Male</v>
      </c>
      <c r="K54" s="3">
        <f ca="1">YEAR(TODAY())-YEAR(_xlfn.XLOOKUP(Fatturato[[#This Row],[Seller Code]],Dipendenti[Code],Dipendenti[Birth],TODAY(),0,1))</f>
        <v>57</v>
      </c>
      <c r="L54" t="str">
        <f>_xlfn.XLOOKUP(Fatturato[[#This Row],[Seller Code]],Dipendenti[Code],Dipendenti[Experience]," ",0,1)</f>
        <v>Senior</v>
      </c>
      <c r="M54" t="str">
        <f>_xlfn.XLOOKUP(Fatturato[[#This Row],[ID Product]],Prodotti[ID Product],Prodotti[Product Name]," ",0,1)</f>
        <v>DataForge Analytics</v>
      </c>
      <c r="N54" t="str">
        <f>_xlfn.XLOOKUP(Fatturato[[#This Row],[ID Product]],Prodotti[ID Product],Prodotti[Category]," ",0,1)</f>
        <v>Cloud Computing and Data Security</v>
      </c>
      <c r="O54" s="2">
        <f>Fatturato[[#This Row],[Quantity Sold]]* _xlfn.XLOOKUP(Fatturato[[#This Row],[ID Product]],Prodotti[ID Product],Prodotti[Selling Price],0,0,1)</f>
        <v>227592</v>
      </c>
      <c r="P54" s="6" t="str">
        <f>REPT("|",(Fatturato[[#This Row],[Tot_Fattura]]/MAX(O:O))*100)</f>
        <v>||||||||||||||||||||||||||||||||||||||||||||||||||||||||||||||||||||||||</v>
      </c>
    </row>
    <row r="55" spans="1:16" x14ac:dyDescent="0.25">
      <c r="A55" t="s">
        <v>639</v>
      </c>
      <c r="B55" t="s">
        <v>546</v>
      </c>
      <c r="C55" t="s">
        <v>399</v>
      </c>
      <c r="D55" t="s">
        <v>275</v>
      </c>
      <c r="E55" s="3">
        <v>69</v>
      </c>
      <c r="F55" s="1">
        <v>44907</v>
      </c>
      <c r="G55" t="str">
        <f>_xlfn.XLOOKUP(Fatturato[[#This Row],[ID Client]],Clienti[ID Client],Clienti[Company Name]," ",0,1)</f>
        <v>CipherLink Corp.</v>
      </c>
      <c r="H55" t="str">
        <f>_xlfn.XLOOKUP(Fatturato[[#This Row],[ID Client]],Clienti[ID Client],Clienti[Field],0,1)</f>
        <v>Marketing</v>
      </c>
      <c r="I55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55" t="str">
        <f>_xlfn.XLOOKUP(Fatturato[[#This Row],[Seller Code]],Dipendenti[Code],Dipendenti[Gender]," ",0,1)</f>
        <v>Male</v>
      </c>
      <c r="K55" s="3">
        <f ca="1">YEAR(TODAY())-YEAR(_xlfn.XLOOKUP(Fatturato[[#This Row],[Seller Code]],Dipendenti[Code],Dipendenti[Birth],TODAY(),0,1))</f>
        <v>69</v>
      </c>
      <c r="L55" t="str">
        <f>_xlfn.XLOOKUP(Fatturato[[#This Row],[Seller Code]],Dipendenti[Code],Dipendenti[Experience]," ",0,1)</f>
        <v>Lead/Manager</v>
      </c>
      <c r="M55" t="str">
        <f>_xlfn.XLOOKUP(Fatturato[[#This Row],[ID Product]],Prodotti[ID Product],Prodotti[Product Name]," ",0,1)</f>
        <v>Analytix Pro Plus</v>
      </c>
      <c r="N55" t="str">
        <f>_xlfn.XLOOKUP(Fatturato[[#This Row],[ID Product]],Prodotti[ID Product],Prodotti[Category]," ",0,1)</f>
        <v>Analytics and Statistics</v>
      </c>
      <c r="O55" s="2">
        <f>Fatturato[[#This Row],[Quantity Sold]]* _xlfn.XLOOKUP(Fatturato[[#This Row],[ID Product]],Prodotti[ID Product],Prodotti[Selling Price],0,0,1)</f>
        <v>15456</v>
      </c>
      <c r="P55" s="6" t="str">
        <f>REPT("|",(Fatturato[[#This Row],[Tot_Fattura]]/MAX(O:O))*100)</f>
        <v>||||</v>
      </c>
    </row>
    <row r="56" spans="1:16" x14ac:dyDescent="0.25">
      <c r="A56" t="s">
        <v>640</v>
      </c>
      <c r="B56" t="s">
        <v>562</v>
      </c>
      <c r="C56" t="s">
        <v>510</v>
      </c>
      <c r="D56" t="s">
        <v>265</v>
      </c>
      <c r="E56" s="3">
        <v>361</v>
      </c>
      <c r="F56" s="1">
        <v>45148</v>
      </c>
      <c r="G56" t="str">
        <f>_xlfn.XLOOKUP(Fatturato[[#This Row],[ID Client]],Clienti[ID Client],Clienti[Company Name]," ",0,1)</f>
        <v>InfoForge Solutions</v>
      </c>
      <c r="H56" t="str">
        <f>_xlfn.XLOOKUP(Fatturato[[#This Row],[ID Client]],Clienti[ID Client],Clienti[Field],0,1)</f>
        <v>Insurance</v>
      </c>
      <c r="I56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56" t="str">
        <f>_xlfn.XLOOKUP(Fatturato[[#This Row],[Seller Code]],Dipendenti[Code],Dipendenti[Gender]," ",0,1)</f>
        <v>Female</v>
      </c>
      <c r="K56" s="3">
        <f ca="1">YEAR(TODAY())-YEAR(_xlfn.XLOOKUP(Fatturato[[#This Row],[Seller Code]],Dipendenti[Code],Dipendenti[Birth],TODAY(),0,1))</f>
        <v>37</v>
      </c>
      <c r="L56" t="str">
        <f>_xlfn.XLOOKUP(Fatturato[[#This Row],[Seller Code]],Dipendenti[Code],Dipendenti[Experience]," ",0,1)</f>
        <v>Intermediate</v>
      </c>
      <c r="M56" t="str">
        <f>_xlfn.XLOOKUP(Fatturato[[#This Row],[ID Product]],Prodotti[ID Product],Prodotti[Product Name]," ",0,1)</f>
        <v>Quantum Insight</v>
      </c>
      <c r="N56" t="str">
        <f>_xlfn.XLOOKUP(Fatturato[[#This Row],[ID Product]],Prodotti[ID Product],Prodotti[Category]," ",0,1)</f>
        <v>Information Sync and Management</v>
      </c>
      <c r="O56" s="2">
        <f>Fatturato[[#This Row],[Quantity Sold]]* _xlfn.XLOOKUP(Fatturato[[#This Row],[ID Product]],Prodotti[ID Product],Prodotti[Selling Price],0,0,1)</f>
        <v>155230</v>
      </c>
      <c r="P56" s="6" t="str">
        <f>REPT("|",(Fatturato[[#This Row],[Tot_Fattura]]/MAX(O:O))*100)</f>
        <v>|||||||||||||||||||||||||||||||||||||||||||||||||</v>
      </c>
    </row>
    <row r="57" spans="1:16" x14ac:dyDescent="0.25">
      <c r="A57" t="s">
        <v>641</v>
      </c>
      <c r="B57" t="s">
        <v>562</v>
      </c>
      <c r="C57" t="s">
        <v>336</v>
      </c>
      <c r="D57" t="s">
        <v>282</v>
      </c>
      <c r="E57" s="3">
        <v>235</v>
      </c>
      <c r="F57" s="1">
        <v>44477</v>
      </c>
      <c r="G57" t="str">
        <f>_xlfn.XLOOKUP(Fatturato[[#This Row],[ID Client]],Clienti[ID Client],Clienti[Company Name]," ",0,1)</f>
        <v>TechLink Dynamics</v>
      </c>
      <c r="H57" t="str">
        <f>_xlfn.XLOOKUP(Fatturato[[#This Row],[ID Client]],Clienti[ID Client],Clienti[Field],0,1)</f>
        <v>Renewable Energy</v>
      </c>
      <c r="I57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57" t="str">
        <f>_xlfn.XLOOKUP(Fatturato[[#This Row],[Seller Code]],Dipendenti[Code],Dipendenti[Gender]," ",0,1)</f>
        <v>Female</v>
      </c>
      <c r="K57" s="3">
        <f ca="1">YEAR(TODAY())-YEAR(_xlfn.XLOOKUP(Fatturato[[#This Row],[Seller Code]],Dipendenti[Code],Dipendenti[Birth],TODAY(),0,1))</f>
        <v>59</v>
      </c>
      <c r="L57" t="str">
        <f>_xlfn.XLOOKUP(Fatturato[[#This Row],[Seller Code]],Dipendenti[Code],Dipendenti[Experience]," ",0,1)</f>
        <v>Junior</v>
      </c>
      <c r="M57" t="str">
        <f>_xlfn.XLOOKUP(Fatturato[[#This Row],[ID Product]],Prodotti[ID Product],Prodotti[Product Name]," ",0,1)</f>
        <v>Quantum Insight</v>
      </c>
      <c r="N57" t="str">
        <f>_xlfn.XLOOKUP(Fatturato[[#This Row],[ID Product]],Prodotti[ID Product],Prodotti[Category]," ",0,1)</f>
        <v>Information Sync and Management</v>
      </c>
      <c r="O57" s="2">
        <f>Fatturato[[#This Row],[Quantity Sold]]* _xlfn.XLOOKUP(Fatturato[[#This Row],[ID Product]],Prodotti[ID Product],Prodotti[Selling Price],0,0,1)</f>
        <v>101050</v>
      </c>
      <c r="P57" s="6" t="str">
        <f>REPT("|",(Fatturato[[#This Row],[Tot_Fattura]]/MAX(O:O))*100)</f>
        <v>||||||||||||||||||||||||||||||||</v>
      </c>
    </row>
    <row r="58" spans="1:16" x14ac:dyDescent="0.25">
      <c r="A58" t="s">
        <v>642</v>
      </c>
      <c r="B58" t="s">
        <v>548</v>
      </c>
      <c r="C58" t="s">
        <v>476</v>
      </c>
      <c r="D58" t="s">
        <v>282</v>
      </c>
      <c r="E58" s="3">
        <v>126</v>
      </c>
      <c r="F58" s="1">
        <v>43875</v>
      </c>
      <c r="G58" t="str">
        <f>_xlfn.XLOOKUP(Fatturato[[#This Row],[ID Client]],Clienti[ID Client],Clienti[Company Name]," ",0,1)</f>
        <v>TechLink Dynamics</v>
      </c>
      <c r="H58" t="str">
        <f>_xlfn.XLOOKUP(Fatturato[[#This Row],[ID Client]],Clienti[ID Client],Clienti[Field],0,1)</f>
        <v>Renewable Energy</v>
      </c>
      <c r="I58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58" t="str">
        <f>_xlfn.XLOOKUP(Fatturato[[#This Row],[Seller Code]],Dipendenti[Code],Dipendenti[Gender]," ",0,1)</f>
        <v>Female</v>
      </c>
      <c r="K58" s="3">
        <f ca="1">YEAR(TODAY())-YEAR(_xlfn.XLOOKUP(Fatturato[[#This Row],[Seller Code]],Dipendenti[Code],Dipendenti[Birth],TODAY(),0,1))</f>
        <v>33</v>
      </c>
      <c r="L58" t="str">
        <f>_xlfn.XLOOKUP(Fatturato[[#This Row],[Seller Code]],Dipendenti[Code],Dipendenti[Experience]," ",0,1)</f>
        <v>Senior</v>
      </c>
      <c r="M58" t="str">
        <f>_xlfn.XLOOKUP(Fatturato[[#This Row],[ID Product]],Prodotti[ID Product],Prodotti[Product Name]," ",0,1)</f>
        <v>DataHarbor Nexus</v>
      </c>
      <c r="N58" t="str">
        <f>_xlfn.XLOOKUP(Fatturato[[#This Row],[ID Product]],Prodotti[ID Product],Prodotti[Category]," ",0,1)</f>
        <v>Data Security</v>
      </c>
      <c r="O58" s="2">
        <f>Fatturato[[#This Row],[Quantity Sold]]* _xlfn.XLOOKUP(Fatturato[[#This Row],[ID Product]],Prodotti[ID Product],Prodotti[Selling Price],0,0,1)</f>
        <v>35280</v>
      </c>
      <c r="P58" s="6" t="str">
        <f>REPT("|",(Fatturato[[#This Row],[Tot_Fattura]]/MAX(O:O))*100)</f>
        <v>|||||||||||</v>
      </c>
    </row>
    <row r="59" spans="1:16" x14ac:dyDescent="0.25">
      <c r="A59" t="s">
        <v>644</v>
      </c>
      <c r="B59" t="s">
        <v>550</v>
      </c>
      <c r="C59" t="s">
        <v>476</v>
      </c>
      <c r="D59" t="s">
        <v>282</v>
      </c>
      <c r="E59" s="3">
        <v>272</v>
      </c>
      <c r="F59" s="1">
        <v>44151</v>
      </c>
      <c r="G59" t="str">
        <f>_xlfn.XLOOKUP(Fatturato[[#This Row],[ID Client]],Clienti[ID Client],Clienti[Company Name]," ",0,1)</f>
        <v>TechLink Dynamics</v>
      </c>
      <c r="H59" t="str">
        <f>_xlfn.XLOOKUP(Fatturato[[#This Row],[ID Client]],Clienti[ID Client],Clienti[Field],0,1)</f>
        <v>Renewable Energy</v>
      </c>
      <c r="I59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59" t="str">
        <f>_xlfn.XLOOKUP(Fatturato[[#This Row],[Seller Code]],Dipendenti[Code],Dipendenti[Gender]," ",0,1)</f>
        <v>Female</v>
      </c>
      <c r="K59" s="3">
        <f ca="1">YEAR(TODAY())-YEAR(_xlfn.XLOOKUP(Fatturato[[#This Row],[Seller Code]],Dipendenti[Code],Dipendenti[Birth],TODAY(),0,1))</f>
        <v>33</v>
      </c>
      <c r="L59" t="str">
        <f>_xlfn.XLOOKUP(Fatturato[[#This Row],[Seller Code]],Dipendenti[Code],Dipendenti[Experience]," ",0,1)</f>
        <v>Senior</v>
      </c>
      <c r="M59" t="str">
        <f>_xlfn.XLOOKUP(Fatturato[[#This Row],[ID Product]],Prodotti[ID Product],Prodotti[Product Name]," ",0,1)</f>
        <v>QuantumHarbor Guardian</v>
      </c>
      <c r="N59" t="str">
        <f>_xlfn.XLOOKUP(Fatturato[[#This Row],[ID Product]],Prodotti[ID Product],Prodotti[Category]," ",0,1)</f>
        <v>Information Sync and Management</v>
      </c>
      <c r="O59" s="2">
        <f>Fatturato[[#This Row],[Quantity Sold]]* _xlfn.XLOOKUP(Fatturato[[#This Row],[ID Product]],Prodotti[ID Product],Prodotti[Selling Price],0,0,1)</f>
        <v>185232</v>
      </c>
      <c r="P59" s="6" t="str">
        <f>REPT("|",(Fatturato[[#This Row],[Tot_Fattura]]/MAX(O:O))*100)</f>
        <v>|||||||||||||||||||||||||||||||||||||||||||||||||||||||||||</v>
      </c>
    </row>
    <row r="60" spans="1:16" x14ac:dyDescent="0.25">
      <c r="A60" t="s">
        <v>645</v>
      </c>
      <c r="B60" t="s">
        <v>550</v>
      </c>
      <c r="C60" t="s">
        <v>429</v>
      </c>
      <c r="D60" t="s">
        <v>265</v>
      </c>
      <c r="E60" s="3">
        <v>295</v>
      </c>
      <c r="F60" s="1">
        <v>44196</v>
      </c>
      <c r="G60" t="str">
        <f>_xlfn.XLOOKUP(Fatturato[[#This Row],[ID Client]],Clienti[ID Client],Clienti[Company Name]," ",0,1)</f>
        <v>InfoForge Solutions</v>
      </c>
      <c r="H60" t="str">
        <f>_xlfn.XLOOKUP(Fatturato[[#This Row],[ID Client]],Clienti[ID Client],Clienti[Field],0,1)</f>
        <v>Insurance</v>
      </c>
      <c r="I60" t="str">
        <f>_xlfn.CONCAT(_xlfn.XLOOKUP(Fatturato[[#This Row],[Seller Code]],Dipendenti[Code],Dipendenti[Name]," ",0,1)," ",_xlfn.XLOOKUP(Fatturato[[#This Row],[Seller Code]],Dipendenti[Code],Dipendenti[Surname]," ",0,1))</f>
        <v>Logan Clark</v>
      </c>
      <c r="J60" t="str">
        <f>_xlfn.XLOOKUP(Fatturato[[#This Row],[Seller Code]],Dipendenti[Code],Dipendenti[Gender]," ",0,1)</f>
        <v>Male</v>
      </c>
      <c r="K60" s="3">
        <f ca="1">YEAR(TODAY())-YEAR(_xlfn.XLOOKUP(Fatturato[[#This Row],[Seller Code]],Dipendenti[Code],Dipendenti[Birth],TODAY(),0,1))</f>
        <v>37</v>
      </c>
      <c r="L60" t="str">
        <f>_xlfn.XLOOKUP(Fatturato[[#This Row],[Seller Code]],Dipendenti[Code],Dipendenti[Experience]," ",0,1)</f>
        <v>Senior</v>
      </c>
      <c r="M60" t="str">
        <f>_xlfn.XLOOKUP(Fatturato[[#This Row],[ID Product]],Prodotti[ID Product],Prodotti[Product Name]," ",0,1)</f>
        <v>QuantumHarbor Guardian</v>
      </c>
      <c r="N60" t="str">
        <f>_xlfn.XLOOKUP(Fatturato[[#This Row],[ID Product]],Prodotti[ID Product],Prodotti[Category]," ",0,1)</f>
        <v>Information Sync and Management</v>
      </c>
      <c r="O60" s="2">
        <f>Fatturato[[#This Row],[Quantity Sold]]* _xlfn.XLOOKUP(Fatturato[[#This Row],[ID Product]],Prodotti[ID Product],Prodotti[Selling Price],0,0,1)</f>
        <v>200895</v>
      </c>
      <c r="P60" s="6" t="str">
        <f>REPT("|",(Fatturato[[#This Row],[Tot_Fattura]]/MAX(O:O))*100)</f>
        <v>||||||||||||||||||||||||||||||||||||||||||||||||||||||||||||||||</v>
      </c>
    </row>
    <row r="61" spans="1:16" x14ac:dyDescent="0.25">
      <c r="A61" t="s">
        <v>646</v>
      </c>
      <c r="B61" t="s">
        <v>547</v>
      </c>
      <c r="C61" t="s">
        <v>385</v>
      </c>
      <c r="D61" t="s">
        <v>275</v>
      </c>
      <c r="E61" s="3">
        <v>427</v>
      </c>
      <c r="F61" s="1">
        <v>45116</v>
      </c>
      <c r="G61" t="str">
        <f>_xlfn.XLOOKUP(Fatturato[[#This Row],[ID Client]],Clienti[ID Client],Clienti[Company Name]," ",0,1)</f>
        <v>CipherLink Corp.</v>
      </c>
      <c r="H61" t="str">
        <f>_xlfn.XLOOKUP(Fatturato[[#This Row],[ID Client]],Clienti[ID Client],Clienti[Field],0,1)</f>
        <v>Marketing</v>
      </c>
      <c r="I61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61" t="str">
        <f>_xlfn.XLOOKUP(Fatturato[[#This Row],[Seller Code]],Dipendenti[Code],Dipendenti[Gender]," ",0,1)</f>
        <v>Male</v>
      </c>
      <c r="K61" s="3">
        <f ca="1">YEAR(TODAY())-YEAR(_xlfn.XLOOKUP(Fatturato[[#This Row],[Seller Code]],Dipendenti[Code],Dipendenti[Birth],TODAY(),0,1))</f>
        <v>42</v>
      </c>
      <c r="L61" t="str">
        <f>_xlfn.XLOOKUP(Fatturato[[#This Row],[Seller Code]],Dipendenti[Code],Dipendenti[Experience]," ",0,1)</f>
        <v>Lead/Manager</v>
      </c>
      <c r="M61" t="str">
        <f>_xlfn.XLOOKUP(Fatturato[[#This Row],[ID Product]],Prodotti[ID Product],Prodotti[Product Name]," ",0,1)</f>
        <v>SyncHarbor Dynamics</v>
      </c>
      <c r="N61" t="str">
        <f>_xlfn.XLOOKUP(Fatturato[[#This Row],[ID Product]],Prodotti[ID Product],Prodotti[Category]," ",0,1)</f>
        <v>Information Sync and Management</v>
      </c>
      <c r="O61" s="2">
        <f>Fatturato[[#This Row],[Quantity Sold]]* _xlfn.XLOOKUP(Fatturato[[#This Row],[ID Product]],Prodotti[ID Product],Prodotti[Selling Price],0,0,1)</f>
        <v>26047</v>
      </c>
      <c r="P61" s="6" t="str">
        <f>REPT("|",(Fatturato[[#This Row],[Tot_Fattura]]/MAX(O:O))*100)</f>
        <v>||||||||</v>
      </c>
    </row>
    <row r="62" spans="1:16" x14ac:dyDescent="0.25">
      <c r="A62" t="s">
        <v>647</v>
      </c>
      <c r="B62" t="s">
        <v>554</v>
      </c>
      <c r="C62" t="s">
        <v>444</v>
      </c>
      <c r="D62" t="s">
        <v>268</v>
      </c>
      <c r="E62" s="3">
        <v>156</v>
      </c>
      <c r="F62" s="1">
        <v>44205</v>
      </c>
      <c r="G62" t="str">
        <f>_xlfn.XLOOKUP(Fatturato[[#This Row],[ID Client]],Clienti[ID Client],Clienti[Company Name]," ",0,1)</f>
        <v>CloudElite Innovations</v>
      </c>
      <c r="H62" t="str">
        <f>_xlfn.XLOOKUP(Fatturato[[#This Row],[ID Client]],Clienti[ID Client],Clienti[Field],0,1)</f>
        <v>Construction</v>
      </c>
      <c r="I62" t="str">
        <f>_xlfn.CONCAT(_xlfn.XLOOKUP(Fatturato[[#This Row],[Seller Code]],Dipendenti[Code],Dipendenti[Name]," ",0,1)," ",_xlfn.XLOOKUP(Fatturato[[#This Row],[Seller Code]],Dipendenti[Code],Dipendenti[Surname]," ",0,1))</f>
        <v>Ethan Taylor</v>
      </c>
      <c r="J62" t="str">
        <f>_xlfn.XLOOKUP(Fatturato[[#This Row],[Seller Code]],Dipendenti[Code],Dipendenti[Gender]," ",0,1)</f>
        <v>Male</v>
      </c>
      <c r="K62" s="3">
        <f ca="1">YEAR(TODAY())-YEAR(_xlfn.XLOOKUP(Fatturato[[#This Row],[Seller Code]],Dipendenti[Code],Dipendenti[Birth],TODAY(),0,1))</f>
        <v>54</v>
      </c>
      <c r="L62" t="str">
        <f>_xlfn.XLOOKUP(Fatturato[[#This Row],[Seller Code]],Dipendenti[Code],Dipendenti[Experience]," ",0,1)</f>
        <v>Intermediate</v>
      </c>
      <c r="M62" t="str">
        <f>_xlfn.XLOOKUP(Fatturato[[#This Row],[ID Product]],Prodotti[ID Product],Prodotti[Product Name]," ",0,1)</f>
        <v>CloudGuardian Pro</v>
      </c>
      <c r="N62" t="str">
        <f>_xlfn.XLOOKUP(Fatturato[[#This Row],[ID Product]],Prodotti[ID Product],Prodotti[Category]," ",0,1)</f>
        <v>Analytics and Statistics</v>
      </c>
      <c r="O62" s="2">
        <f>Fatturato[[#This Row],[Quantity Sold]]* _xlfn.XLOOKUP(Fatturato[[#This Row],[ID Product]],Prodotti[ID Product],Prodotti[Selling Price],0,0,1)</f>
        <v>100464</v>
      </c>
      <c r="P62" s="6" t="str">
        <f>REPT("|",(Fatturato[[#This Row],[Tot_Fattura]]/MAX(O:O))*100)</f>
        <v>||||||||||||||||||||||||||||||||</v>
      </c>
    </row>
    <row r="63" spans="1:16" x14ac:dyDescent="0.25">
      <c r="A63" t="s">
        <v>648</v>
      </c>
      <c r="B63" t="s">
        <v>561</v>
      </c>
      <c r="C63" t="s">
        <v>490</v>
      </c>
      <c r="D63" t="s">
        <v>282</v>
      </c>
      <c r="E63" s="3">
        <v>295</v>
      </c>
      <c r="F63" s="1">
        <v>44926</v>
      </c>
      <c r="G63" t="str">
        <f>_xlfn.XLOOKUP(Fatturato[[#This Row],[ID Client]],Clienti[ID Client],Clienti[Company Name]," ",0,1)</f>
        <v>TechLink Dynamics</v>
      </c>
      <c r="H63" t="str">
        <f>_xlfn.XLOOKUP(Fatturato[[#This Row],[ID Client]],Clienti[ID Client],Clienti[Field],0,1)</f>
        <v>Renewable Energy</v>
      </c>
      <c r="I63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63" t="str">
        <f>_xlfn.XLOOKUP(Fatturato[[#This Row],[Seller Code]],Dipendenti[Code],Dipendenti[Gender]," ",0,1)</f>
        <v>Female</v>
      </c>
      <c r="K63" s="3">
        <f ca="1">YEAR(TODAY())-YEAR(_xlfn.XLOOKUP(Fatturato[[#This Row],[Seller Code]],Dipendenti[Code],Dipendenti[Birth],TODAY(),0,1))</f>
        <v>26</v>
      </c>
      <c r="L63" t="str">
        <f>_xlfn.XLOOKUP(Fatturato[[#This Row],[Seller Code]],Dipendenti[Code],Dipendenti[Experience]," ",0,1)</f>
        <v>Lead/Manager</v>
      </c>
      <c r="M63" t="str">
        <f>_xlfn.XLOOKUP(Fatturato[[#This Row],[ID Product]],Prodotti[ID Product],Prodotti[Product Name]," ",0,1)</f>
        <v>DataForge Nexus</v>
      </c>
      <c r="N63" t="str">
        <f>_xlfn.XLOOKUP(Fatturato[[#This Row],[ID Product]],Prodotti[ID Product],Prodotti[Category]," ",0,1)</f>
        <v>Data Security</v>
      </c>
      <c r="O63" s="2">
        <f>Fatturato[[#This Row],[Quantity Sold]]* _xlfn.XLOOKUP(Fatturato[[#This Row],[ID Product]],Prodotti[ID Product],Prodotti[Selling Price],0,0,1)</f>
        <v>90270</v>
      </c>
      <c r="P63" s="6" t="str">
        <f>REPT("|",(Fatturato[[#This Row],[Tot_Fattura]]/MAX(O:O))*100)</f>
        <v>||||||||||||||||||||||||||||</v>
      </c>
    </row>
    <row r="64" spans="1:16" x14ac:dyDescent="0.25">
      <c r="A64" t="s">
        <v>649</v>
      </c>
      <c r="B64" t="s">
        <v>541</v>
      </c>
      <c r="C64" t="s">
        <v>296</v>
      </c>
      <c r="D64" t="s">
        <v>282</v>
      </c>
      <c r="E64" s="3">
        <v>207</v>
      </c>
      <c r="F64" s="1">
        <v>44632</v>
      </c>
      <c r="G64" t="str">
        <f>_xlfn.XLOOKUP(Fatturato[[#This Row],[ID Client]],Clienti[ID Client],Clienti[Company Name]," ",0,1)</f>
        <v>TechLink Dynamics</v>
      </c>
      <c r="H64" t="str">
        <f>_xlfn.XLOOKUP(Fatturato[[#This Row],[ID Client]],Clienti[ID Client],Clienti[Field],0,1)</f>
        <v>Renewable Energy</v>
      </c>
      <c r="I64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64" t="str">
        <f>_xlfn.XLOOKUP(Fatturato[[#This Row],[Seller Code]],Dipendenti[Code],Dipendenti[Gender]," ",0,1)</f>
        <v>Female</v>
      </c>
      <c r="K64" s="3">
        <f ca="1">YEAR(TODAY())-YEAR(_xlfn.XLOOKUP(Fatturato[[#This Row],[Seller Code]],Dipendenti[Code],Dipendenti[Birth],TODAY(),0,1))</f>
        <v>30</v>
      </c>
      <c r="L64" t="str">
        <f>_xlfn.XLOOKUP(Fatturato[[#This Row],[Seller Code]],Dipendenti[Code],Dipendenti[Experience]," ",0,1)</f>
        <v>Intermediate</v>
      </c>
      <c r="M64" t="str">
        <f>_xlfn.XLOOKUP(Fatturato[[#This Row],[ID Product]],Prodotti[ID Product],Prodotti[Product Name]," ",0,1)</f>
        <v>StatMatrix Fusion</v>
      </c>
      <c r="N64" t="str">
        <f>_xlfn.XLOOKUP(Fatturato[[#This Row],[ID Product]],Prodotti[ID Product],Prodotti[Category]," ",0,1)</f>
        <v>Information Sync and Management</v>
      </c>
      <c r="O64" s="2">
        <f>Fatturato[[#This Row],[Quantity Sold]]* _xlfn.XLOOKUP(Fatturato[[#This Row],[ID Product]],Prodotti[ID Product],Prodotti[Selling Price],0,0,1)</f>
        <v>63135</v>
      </c>
      <c r="P64" s="6" t="str">
        <f>REPT("|",(Fatturato[[#This Row],[Tot_Fattura]]/MAX(O:O))*100)</f>
        <v>||||||||||||||||||||</v>
      </c>
    </row>
    <row r="65" spans="1:16" x14ac:dyDescent="0.25">
      <c r="A65" t="s">
        <v>650</v>
      </c>
      <c r="B65" t="s">
        <v>555</v>
      </c>
      <c r="C65" t="s">
        <v>511</v>
      </c>
      <c r="D65" t="s">
        <v>285</v>
      </c>
      <c r="E65" s="3">
        <v>192</v>
      </c>
      <c r="F65" s="1">
        <v>45190</v>
      </c>
      <c r="G65" t="str">
        <f>_xlfn.XLOOKUP(Fatturato[[#This Row],[ID Client]],Clienti[ID Client],Clienti[Company Name]," ",0,1)</f>
        <v>DataLink Tech</v>
      </c>
      <c r="H65" t="str">
        <f>_xlfn.XLOOKUP(Fatturato[[#This Row],[ID Client]],Clienti[ID Client],Clienti[Field],0,1)</f>
        <v>Design</v>
      </c>
      <c r="I65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65" t="str">
        <f>_xlfn.XLOOKUP(Fatturato[[#This Row],[Seller Code]],Dipendenti[Code],Dipendenti[Gender]," ",0,1)</f>
        <v>Female</v>
      </c>
      <c r="K65" s="3">
        <f ca="1">YEAR(TODAY())-YEAR(_xlfn.XLOOKUP(Fatturato[[#This Row],[Seller Code]],Dipendenti[Code],Dipendenti[Birth],TODAY(),0,1))</f>
        <v>56</v>
      </c>
      <c r="L65" t="str">
        <f>_xlfn.XLOOKUP(Fatturato[[#This Row],[Seller Code]],Dipendenti[Code],Dipendenti[Experience]," ",0,1)</f>
        <v>Junior</v>
      </c>
      <c r="M65" t="str">
        <f>_xlfn.XLOOKUP(Fatturato[[#This Row],[ID Product]],Prodotti[ID Product],Prodotti[Product Name]," ",0,1)</f>
        <v>StatFlow Precision</v>
      </c>
      <c r="N65" t="str">
        <f>_xlfn.XLOOKUP(Fatturato[[#This Row],[ID Product]],Prodotti[ID Product],Prodotti[Category]," ",0,1)</f>
        <v>Communication Protection</v>
      </c>
      <c r="O65" s="2">
        <f>Fatturato[[#This Row],[Quantity Sold]]* _xlfn.XLOOKUP(Fatturato[[#This Row],[ID Product]],Prodotti[ID Product],Prodotti[Selling Price],0,0,1)</f>
        <v>81216</v>
      </c>
      <c r="P65" s="6" t="str">
        <f>REPT("|",(Fatturato[[#This Row],[Tot_Fattura]]/MAX(O:O))*100)</f>
        <v>||||||||||||||||||||||||||</v>
      </c>
    </row>
    <row r="66" spans="1:16" x14ac:dyDescent="0.25">
      <c r="A66" t="s">
        <v>651</v>
      </c>
      <c r="B66" t="s">
        <v>236</v>
      </c>
      <c r="C66" t="s">
        <v>385</v>
      </c>
      <c r="D66" t="s">
        <v>279</v>
      </c>
      <c r="E66" s="3">
        <v>135</v>
      </c>
      <c r="F66" s="1">
        <v>45226</v>
      </c>
      <c r="G66" t="str">
        <f>_xlfn.XLOOKUP(Fatturato[[#This Row],[ID Client]],Clienti[ID Client],Clienti[Company Name]," ",0,1)</f>
        <v>InnoTech Enterprises</v>
      </c>
      <c r="H66" t="str">
        <f>_xlfn.XLOOKUP(Fatturato[[#This Row],[ID Client]],Clienti[ID Client],Clienti[Field],0,1)</f>
        <v>Hardware</v>
      </c>
      <c r="I66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66" t="str">
        <f>_xlfn.XLOOKUP(Fatturato[[#This Row],[Seller Code]],Dipendenti[Code],Dipendenti[Gender]," ",0,1)</f>
        <v>Male</v>
      </c>
      <c r="K66" s="3">
        <f ca="1">YEAR(TODAY())-YEAR(_xlfn.XLOOKUP(Fatturato[[#This Row],[Seller Code]],Dipendenti[Code],Dipendenti[Birth],TODAY(),0,1))</f>
        <v>42</v>
      </c>
      <c r="L66" t="str">
        <f>_xlfn.XLOOKUP(Fatturato[[#This Row],[Seller Code]],Dipendenti[Code],Dipendenti[Experience]," ",0,1)</f>
        <v>Lead/Manager</v>
      </c>
      <c r="M66" t="str">
        <f>_xlfn.XLOOKUP(Fatturato[[#This Row],[ID Product]],Prodotti[ID Product],Prodotti[Product Name]," ",0,1)</f>
        <v>SyncGuard Proxima</v>
      </c>
      <c r="N66" t="str">
        <f>_xlfn.XLOOKUP(Fatturato[[#This Row],[ID Product]],Prodotti[ID Product],Prodotti[Category]," ",0,1)</f>
        <v>Communication Protection</v>
      </c>
      <c r="O66" s="2">
        <f>Fatturato[[#This Row],[Quantity Sold]]* _xlfn.XLOOKUP(Fatturato[[#This Row],[ID Product]],Prodotti[ID Product],Prodotti[Selling Price],0,0,1)</f>
        <v>64665</v>
      </c>
      <c r="P66" s="6" t="str">
        <f>REPT("|",(Fatturato[[#This Row],[Tot_Fattura]]/MAX(O:O))*100)</f>
        <v>||||||||||||||||||||</v>
      </c>
    </row>
    <row r="67" spans="1:16" x14ac:dyDescent="0.25">
      <c r="A67" t="s">
        <v>652</v>
      </c>
      <c r="B67" t="s">
        <v>562</v>
      </c>
      <c r="C67" t="s">
        <v>305</v>
      </c>
      <c r="D67" t="s">
        <v>285</v>
      </c>
      <c r="E67" s="3">
        <v>200</v>
      </c>
      <c r="F67" s="1">
        <v>44932</v>
      </c>
      <c r="G67" t="str">
        <f>_xlfn.XLOOKUP(Fatturato[[#This Row],[ID Client]],Clienti[ID Client],Clienti[Company Name]," ",0,1)</f>
        <v>DataLink Tech</v>
      </c>
      <c r="H67" t="str">
        <f>_xlfn.XLOOKUP(Fatturato[[#This Row],[ID Client]],Clienti[ID Client],Clienti[Field],0,1)</f>
        <v>Design</v>
      </c>
      <c r="I67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67" t="str">
        <f>_xlfn.XLOOKUP(Fatturato[[#This Row],[Seller Code]],Dipendenti[Code],Dipendenti[Gender]," ",0,1)</f>
        <v>Male</v>
      </c>
      <c r="K67" s="3">
        <f ca="1">YEAR(TODAY())-YEAR(_xlfn.XLOOKUP(Fatturato[[#This Row],[Seller Code]],Dipendenti[Code],Dipendenti[Birth],TODAY(),0,1))</f>
        <v>72</v>
      </c>
      <c r="L67" t="str">
        <f>_xlfn.XLOOKUP(Fatturato[[#This Row],[Seller Code]],Dipendenti[Code],Dipendenti[Experience]," ",0,1)</f>
        <v>Junior</v>
      </c>
      <c r="M67" t="str">
        <f>_xlfn.XLOOKUP(Fatturato[[#This Row],[ID Product]],Prodotti[ID Product],Prodotti[Product Name]," ",0,1)</f>
        <v>Quantum Insight</v>
      </c>
      <c r="N67" t="str">
        <f>_xlfn.XLOOKUP(Fatturato[[#This Row],[ID Product]],Prodotti[ID Product],Prodotti[Category]," ",0,1)</f>
        <v>Information Sync and Management</v>
      </c>
      <c r="O67" s="2">
        <f>Fatturato[[#This Row],[Quantity Sold]]* _xlfn.XLOOKUP(Fatturato[[#This Row],[ID Product]],Prodotti[ID Product],Prodotti[Selling Price],0,0,1)</f>
        <v>86000</v>
      </c>
      <c r="P67" s="6" t="str">
        <f>REPT("|",(Fatturato[[#This Row],[Tot_Fattura]]/MAX(O:O))*100)</f>
        <v>|||||||||||||||||||||||||||</v>
      </c>
    </row>
    <row r="68" spans="1:16" x14ac:dyDescent="0.25">
      <c r="A68" t="s">
        <v>656</v>
      </c>
      <c r="B68" t="s">
        <v>546</v>
      </c>
      <c r="C68" t="s">
        <v>409</v>
      </c>
      <c r="D68" t="s">
        <v>265</v>
      </c>
      <c r="E68" s="3">
        <v>205</v>
      </c>
      <c r="F68" s="1">
        <v>45106</v>
      </c>
      <c r="G68" t="str">
        <f>_xlfn.XLOOKUP(Fatturato[[#This Row],[ID Client]],Clienti[ID Client],Clienti[Company Name]," ",0,1)</f>
        <v>InfoForge Solutions</v>
      </c>
      <c r="H68" t="str">
        <f>_xlfn.XLOOKUP(Fatturato[[#This Row],[ID Client]],Clienti[ID Client],Clienti[Field],0,1)</f>
        <v>Insurance</v>
      </c>
      <c r="I68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68" t="str">
        <f>_xlfn.XLOOKUP(Fatturato[[#This Row],[Seller Code]],Dipendenti[Code],Dipendenti[Gender]," ",0,1)</f>
        <v>Male</v>
      </c>
      <c r="K68" s="3">
        <f ca="1">YEAR(TODAY())-YEAR(_xlfn.XLOOKUP(Fatturato[[#This Row],[Seller Code]],Dipendenti[Code],Dipendenti[Birth],TODAY(),0,1))</f>
        <v>66</v>
      </c>
      <c r="L68" t="str">
        <f>_xlfn.XLOOKUP(Fatturato[[#This Row],[Seller Code]],Dipendenti[Code],Dipendenti[Experience]," ",0,1)</f>
        <v>Lead/Manager</v>
      </c>
      <c r="M68" t="str">
        <f>_xlfn.XLOOKUP(Fatturato[[#This Row],[ID Product]],Prodotti[ID Product],Prodotti[Product Name]," ",0,1)</f>
        <v>Analytix Pro Plus</v>
      </c>
      <c r="N68" t="str">
        <f>_xlfn.XLOOKUP(Fatturato[[#This Row],[ID Product]],Prodotti[ID Product],Prodotti[Category]," ",0,1)</f>
        <v>Analytics and Statistics</v>
      </c>
      <c r="O68" s="2">
        <f>Fatturato[[#This Row],[Quantity Sold]]* _xlfn.XLOOKUP(Fatturato[[#This Row],[ID Product]],Prodotti[ID Product],Prodotti[Selling Price],0,0,1)</f>
        <v>45920</v>
      </c>
      <c r="P68" s="6" t="str">
        <f>REPT("|",(Fatturato[[#This Row],[Tot_Fattura]]/MAX(O:O))*100)</f>
        <v>||||||||||||||</v>
      </c>
    </row>
    <row r="69" spans="1:16" x14ac:dyDescent="0.25">
      <c r="A69" t="s">
        <v>657</v>
      </c>
      <c r="B69" t="s">
        <v>548</v>
      </c>
      <c r="C69" t="s">
        <v>370</v>
      </c>
      <c r="D69" t="s">
        <v>268</v>
      </c>
      <c r="E69" s="3">
        <v>23</v>
      </c>
      <c r="F69" s="1">
        <v>44862</v>
      </c>
      <c r="G69" t="str">
        <f>_xlfn.XLOOKUP(Fatturato[[#This Row],[ID Client]],Clienti[ID Client],Clienti[Company Name]," ",0,1)</f>
        <v>CloudElite Innovations</v>
      </c>
      <c r="H69" t="str">
        <f>_xlfn.XLOOKUP(Fatturato[[#This Row],[ID Client]],Clienti[ID Client],Clienti[Field],0,1)</f>
        <v>Construction</v>
      </c>
      <c r="I69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69" t="str">
        <f>_xlfn.XLOOKUP(Fatturato[[#This Row],[Seller Code]],Dipendenti[Code],Dipendenti[Gender]," ",0,1)</f>
        <v>Female</v>
      </c>
      <c r="K69" s="3">
        <f ca="1">YEAR(TODAY())-YEAR(_xlfn.XLOOKUP(Fatturato[[#This Row],[Seller Code]],Dipendenti[Code],Dipendenti[Birth],TODAY(),0,1))</f>
        <v>48</v>
      </c>
      <c r="L69" t="str">
        <f>_xlfn.XLOOKUP(Fatturato[[#This Row],[Seller Code]],Dipendenti[Code],Dipendenti[Experience]," ",0,1)</f>
        <v>Intermediate</v>
      </c>
      <c r="M69" t="str">
        <f>_xlfn.XLOOKUP(Fatturato[[#This Row],[ID Product]],Prodotti[ID Product],Prodotti[Product Name]," ",0,1)</f>
        <v>DataHarbor Nexus</v>
      </c>
      <c r="N69" t="str">
        <f>_xlfn.XLOOKUP(Fatturato[[#This Row],[ID Product]],Prodotti[ID Product],Prodotti[Category]," ",0,1)</f>
        <v>Data Security</v>
      </c>
      <c r="O69" s="2">
        <f>Fatturato[[#This Row],[Quantity Sold]]* _xlfn.XLOOKUP(Fatturato[[#This Row],[ID Product]],Prodotti[ID Product],Prodotti[Selling Price],0,0,1)</f>
        <v>6440</v>
      </c>
      <c r="P69" s="6" t="str">
        <f>REPT("|",(Fatturato[[#This Row],[Tot_Fattura]]/MAX(O:O))*100)</f>
        <v>||</v>
      </c>
    </row>
    <row r="70" spans="1:16" x14ac:dyDescent="0.25">
      <c r="A70" t="s">
        <v>658</v>
      </c>
      <c r="B70" t="s">
        <v>562</v>
      </c>
      <c r="C70" t="s">
        <v>370</v>
      </c>
      <c r="D70" t="s">
        <v>279</v>
      </c>
      <c r="E70" s="3">
        <v>216</v>
      </c>
      <c r="F70" s="1">
        <v>44738</v>
      </c>
      <c r="G70" t="str">
        <f>_xlfn.XLOOKUP(Fatturato[[#This Row],[ID Client]],Clienti[ID Client],Clienti[Company Name]," ",0,1)</f>
        <v>InnoTech Enterprises</v>
      </c>
      <c r="H70" t="str">
        <f>_xlfn.XLOOKUP(Fatturato[[#This Row],[ID Client]],Clienti[ID Client],Clienti[Field],0,1)</f>
        <v>Hardware</v>
      </c>
      <c r="I70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70" t="str">
        <f>_xlfn.XLOOKUP(Fatturato[[#This Row],[Seller Code]],Dipendenti[Code],Dipendenti[Gender]," ",0,1)</f>
        <v>Female</v>
      </c>
      <c r="K70" s="3">
        <f ca="1">YEAR(TODAY())-YEAR(_xlfn.XLOOKUP(Fatturato[[#This Row],[Seller Code]],Dipendenti[Code],Dipendenti[Birth],TODAY(),0,1))</f>
        <v>48</v>
      </c>
      <c r="L70" t="str">
        <f>_xlfn.XLOOKUP(Fatturato[[#This Row],[Seller Code]],Dipendenti[Code],Dipendenti[Experience]," ",0,1)</f>
        <v>Intermediate</v>
      </c>
      <c r="M70" t="str">
        <f>_xlfn.XLOOKUP(Fatturato[[#This Row],[ID Product]],Prodotti[ID Product],Prodotti[Product Name]," ",0,1)</f>
        <v>Quantum Insight</v>
      </c>
      <c r="N70" t="str">
        <f>_xlfn.XLOOKUP(Fatturato[[#This Row],[ID Product]],Prodotti[ID Product],Prodotti[Category]," ",0,1)</f>
        <v>Information Sync and Management</v>
      </c>
      <c r="O70" s="2">
        <f>Fatturato[[#This Row],[Quantity Sold]]* _xlfn.XLOOKUP(Fatturato[[#This Row],[ID Product]],Prodotti[ID Product],Prodotti[Selling Price],0,0,1)</f>
        <v>92880</v>
      </c>
      <c r="P70" s="6" t="str">
        <f>REPT("|",(Fatturato[[#This Row],[Tot_Fattura]]/MAX(O:O))*100)</f>
        <v>|||||||||||||||||||||||||||||</v>
      </c>
    </row>
    <row r="71" spans="1:16" x14ac:dyDescent="0.25">
      <c r="A71" t="s">
        <v>659</v>
      </c>
      <c r="B71" t="s">
        <v>541</v>
      </c>
      <c r="C71" t="s">
        <v>305</v>
      </c>
      <c r="D71" t="s">
        <v>279</v>
      </c>
      <c r="E71" s="3">
        <v>331</v>
      </c>
      <c r="F71" s="1">
        <v>44870</v>
      </c>
      <c r="G71" t="str">
        <f>_xlfn.XLOOKUP(Fatturato[[#This Row],[ID Client]],Clienti[ID Client],Clienti[Company Name]," ",0,1)</f>
        <v>InnoTech Enterprises</v>
      </c>
      <c r="H71" t="str">
        <f>_xlfn.XLOOKUP(Fatturato[[#This Row],[ID Client]],Clienti[ID Client],Clienti[Field],0,1)</f>
        <v>Hardware</v>
      </c>
      <c r="I71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71" t="str">
        <f>_xlfn.XLOOKUP(Fatturato[[#This Row],[Seller Code]],Dipendenti[Code],Dipendenti[Gender]," ",0,1)</f>
        <v>Male</v>
      </c>
      <c r="K71" s="3">
        <f ca="1">YEAR(TODAY())-YEAR(_xlfn.XLOOKUP(Fatturato[[#This Row],[Seller Code]],Dipendenti[Code],Dipendenti[Birth],TODAY(),0,1))</f>
        <v>72</v>
      </c>
      <c r="L71" t="str">
        <f>_xlfn.XLOOKUP(Fatturato[[#This Row],[Seller Code]],Dipendenti[Code],Dipendenti[Experience]," ",0,1)</f>
        <v>Junior</v>
      </c>
      <c r="M71" t="str">
        <f>_xlfn.XLOOKUP(Fatturato[[#This Row],[ID Product]],Prodotti[ID Product],Prodotti[Product Name]," ",0,1)</f>
        <v>StatMatrix Fusion</v>
      </c>
      <c r="N71" t="str">
        <f>_xlfn.XLOOKUP(Fatturato[[#This Row],[ID Product]],Prodotti[ID Product],Prodotti[Category]," ",0,1)</f>
        <v>Information Sync and Management</v>
      </c>
      <c r="O71" s="2">
        <f>Fatturato[[#This Row],[Quantity Sold]]* _xlfn.XLOOKUP(Fatturato[[#This Row],[ID Product]],Prodotti[ID Product],Prodotti[Selling Price],0,0,1)</f>
        <v>100955</v>
      </c>
      <c r="P71" s="6" t="str">
        <f>REPT("|",(Fatturato[[#This Row],[Tot_Fattura]]/MAX(O:O))*100)</f>
        <v>||||||||||||||||||||||||||||||||</v>
      </c>
    </row>
    <row r="72" spans="1:16" x14ac:dyDescent="0.25">
      <c r="A72" t="s">
        <v>661</v>
      </c>
      <c r="B72" t="s">
        <v>541</v>
      </c>
      <c r="C72" t="s">
        <v>482</v>
      </c>
      <c r="D72" t="s">
        <v>282</v>
      </c>
      <c r="E72" s="3">
        <v>155</v>
      </c>
      <c r="F72" s="1">
        <v>44490</v>
      </c>
      <c r="G72" t="str">
        <f>_xlfn.XLOOKUP(Fatturato[[#This Row],[ID Client]],Clienti[ID Client],Clienti[Company Name]," ",0,1)</f>
        <v>TechLink Dynamics</v>
      </c>
      <c r="H72" t="str">
        <f>_xlfn.XLOOKUP(Fatturato[[#This Row],[ID Client]],Clienti[ID Client],Clienti[Field],0,1)</f>
        <v>Renewable Energy</v>
      </c>
      <c r="I72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72" t="str">
        <f>_xlfn.XLOOKUP(Fatturato[[#This Row],[Seller Code]],Dipendenti[Code],Dipendenti[Gender]," ",0,1)</f>
        <v>Male</v>
      </c>
      <c r="K72" s="3">
        <f ca="1">YEAR(TODAY())-YEAR(_xlfn.XLOOKUP(Fatturato[[#This Row],[Seller Code]],Dipendenti[Code],Dipendenti[Birth],TODAY(),0,1))</f>
        <v>58</v>
      </c>
      <c r="L72" t="str">
        <f>_xlfn.XLOOKUP(Fatturato[[#This Row],[Seller Code]],Dipendenti[Code],Dipendenti[Experience]," ",0,1)</f>
        <v>Intermediate</v>
      </c>
      <c r="M72" t="str">
        <f>_xlfn.XLOOKUP(Fatturato[[#This Row],[ID Product]],Prodotti[ID Product],Prodotti[Product Name]," ",0,1)</f>
        <v>StatMatrix Fusion</v>
      </c>
      <c r="N72" t="str">
        <f>_xlfn.XLOOKUP(Fatturato[[#This Row],[ID Product]],Prodotti[ID Product],Prodotti[Category]," ",0,1)</f>
        <v>Information Sync and Management</v>
      </c>
      <c r="O72" s="2">
        <f>Fatturato[[#This Row],[Quantity Sold]]* _xlfn.XLOOKUP(Fatturato[[#This Row],[ID Product]],Prodotti[ID Product],Prodotti[Selling Price],0,0,1)</f>
        <v>47275</v>
      </c>
      <c r="P72" s="6" t="str">
        <f>REPT("|",(Fatturato[[#This Row],[Tot_Fattura]]/MAX(O:O))*100)</f>
        <v>|||||||||||||||</v>
      </c>
    </row>
    <row r="73" spans="1:16" x14ac:dyDescent="0.25">
      <c r="A73" t="s">
        <v>662</v>
      </c>
      <c r="B73" t="s">
        <v>540</v>
      </c>
      <c r="C73" t="s">
        <v>329</v>
      </c>
      <c r="D73" t="s">
        <v>279</v>
      </c>
      <c r="E73" s="3">
        <v>333</v>
      </c>
      <c r="F73" s="1">
        <v>44265</v>
      </c>
      <c r="G73" t="str">
        <f>_xlfn.XLOOKUP(Fatturato[[#This Row],[ID Client]],Clienti[ID Client],Clienti[Company Name]," ",0,1)</f>
        <v>InnoTech Enterprises</v>
      </c>
      <c r="H73" t="str">
        <f>_xlfn.XLOOKUP(Fatturato[[#This Row],[ID Client]],Clienti[ID Client],Clienti[Field],0,1)</f>
        <v>Hardware</v>
      </c>
      <c r="I73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73" t="str">
        <f>_xlfn.XLOOKUP(Fatturato[[#This Row],[Seller Code]],Dipendenti[Code],Dipendenti[Gender]," ",0,1)</f>
        <v>Male</v>
      </c>
      <c r="K73" s="3">
        <f ca="1">YEAR(TODAY())-YEAR(_xlfn.XLOOKUP(Fatturato[[#This Row],[Seller Code]],Dipendenti[Code],Dipendenti[Birth],TODAY(),0,1))</f>
        <v>41</v>
      </c>
      <c r="L73" t="str">
        <f>_xlfn.XLOOKUP(Fatturato[[#This Row],[Seller Code]],Dipendenti[Code],Dipendenti[Experience]," ",0,1)</f>
        <v>Intermediate</v>
      </c>
      <c r="M73" t="str">
        <f>_xlfn.XLOOKUP(Fatturato[[#This Row],[ID Product]],Prodotti[ID Product],Prodotti[Product Name]," ",0,1)</f>
        <v>DataForge Analytics</v>
      </c>
      <c r="N73" t="str">
        <f>_xlfn.XLOOKUP(Fatturato[[#This Row],[ID Product]],Prodotti[ID Product],Prodotti[Category]," ",0,1)</f>
        <v>Cloud Computing and Data Security</v>
      </c>
      <c r="O73" s="2">
        <f>Fatturato[[#This Row],[Quantity Sold]]* _xlfn.XLOOKUP(Fatturato[[#This Row],[ID Product]],Prodotti[ID Product],Prodotti[Selling Price],0,0,1)</f>
        <v>173826</v>
      </c>
      <c r="P73" s="6" t="str">
        <f>REPT("|",(Fatturato[[#This Row],[Tot_Fattura]]/MAX(O:O))*100)</f>
        <v>|||||||||||||||||||||||||||||||||||||||||||||||||||||||</v>
      </c>
    </row>
    <row r="74" spans="1:16" x14ac:dyDescent="0.25">
      <c r="A74" t="s">
        <v>663</v>
      </c>
      <c r="B74" t="s">
        <v>554</v>
      </c>
      <c r="C74" t="s">
        <v>519</v>
      </c>
      <c r="D74" t="s">
        <v>275</v>
      </c>
      <c r="E74" s="3">
        <v>377</v>
      </c>
      <c r="F74" s="1">
        <v>44949</v>
      </c>
      <c r="G74" t="str">
        <f>_xlfn.XLOOKUP(Fatturato[[#This Row],[ID Client]],Clienti[ID Client],Clienti[Company Name]," ",0,1)</f>
        <v>CipherLink Corp.</v>
      </c>
      <c r="H74" t="str">
        <f>_xlfn.XLOOKUP(Fatturato[[#This Row],[ID Client]],Clienti[ID Client],Clienti[Field],0,1)</f>
        <v>Marketing</v>
      </c>
      <c r="I74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74" t="str">
        <f>_xlfn.XLOOKUP(Fatturato[[#This Row],[Seller Code]],Dipendenti[Code],Dipendenti[Gender]," ",0,1)</f>
        <v>Male</v>
      </c>
      <c r="K74" s="3">
        <f ca="1">YEAR(TODAY())-YEAR(_xlfn.XLOOKUP(Fatturato[[#This Row],[Seller Code]],Dipendenti[Code],Dipendenti[Birth],TODAY(),0,1))</f>
        <v>50</v>
      </c>
      <c r="L74" t="str">
        <f>_xlfn.XLOOKUP(Fatturato[[#This Row],[Seller Code]],Dipendenti[Code],Dipendenti[Experience]," ",0,1)</f>
        <v>Intermediate</v>
      </c>
      <c r="M74" t="str">
        <f>_xlfn.XLOOKUP(Fatturato[[#This Row],[ID Product]],Prodotti[ID Product],Prodotti[Product Name]," ",0,1)</f>
        <v>CloudGuardian Pro</v>
      </c>
      <c r="N74" t="str">
        <f>_xlfn.XLOOKUP(Fatturato[[#This Row],[ID Product]],Prodotti[ID Product],Prodotti[Category]," ",0,1)</f>
        <v>Analytics and Statistics</v>
      </c>
      <c r="O74" s="2">
        <f>Fatturato[[#This Row],[Quantity Sold]]* _xlfn.XLOOKUP(Fatturato[[#This Row],[ID Product]],Prodotti[ID Product],Prodotti[Selling Price],0,0,1)</f>
        <v>242788</v>
      </c>
      <c r="P74" s="6" t="str">
        <f>REPT("|",(Fatturato[[#This Row],[Tot_Fattura]]/MAX(O:O))*100)</f>
        <v>|||||||||||||||||||||||||||||||||||||||||||||||||||||||||||||||||||||||||||||</v>
      </c>
    </row>
    <row r="75" spans="1:16" x14ac:dyDescent="0.25">
      <c r="A75" t="s">
        <v>664</v>
      </c>
      <c r="B75" t="s">
        <v>247</v>
      </c>
      <c r="C75" t="s">
        <v>490</v>
      </c>
      <c r="D75" t="s">
        <v>275</v>
      </c>
      <c r="E75" s="3">
        <v>329</v>
      </c>
      <c r="F75" s="1">
        <v>44708</v>
      </c>
      <c r="G75" t="str">
        <f>_xlfn.XLOOKUP(Fatturato[[#This Row],[ID Client]],Clienti[ID Client],Clienti[Company Name]," ",0,1)</f>
        <v>CipherLink Corp.</v>
      </c>
      <c r="H75" t="str">
        <f>_xlfn.XLOOKUP(Fatturato[[#This Row],[ID Client]],Clienti[ID Client],Clienti[Field],0,1)</f>
        <v>Marketing</v>
      </c>
      <c r="I75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75" t="str">
        <f>_xlfn.XLOOKUP(Fatturato[[#This Row],[Seller Code]],Dipendenti[Code],Dipendenti[Gender]," ",0,1)</f>
        <v>Female</v>
      </c>
      <c r="K75" s="3">
        <f ca="1">YEAR(TODAY())-YEAR(_xlfn.XLOOKUP(Fatturato[[#This Row],[Seller Code]],Dipendenti[Code],Dipendenti[Birth],TODAY(),0,1))</f>
        <v>26</v>
      </c>
      <c r="L75" t="str">
        <f>_xlfn.XLOOKUP(Fatturato[[#This Row],[Seller Code]],Dipendenti[Code],Dipendenti[Experience]," ",0,1)</f>
        <v>Lead/Manager</v>
      </c>
      <c r="M75" t="str">
        <f>_xlfn.XLOOKUP(Fatturato[[#This Row],[ID Product]],Prodotti[ID Product],Prodotti[Product Name]," ",0,1)</f>
        <v>DataPulse Dynamics</v>
      </c>
      <c r="N75" t="str">
        <f>_xlfn.XLOOKUP(Fatturato[[#This Row],[ID Product]],Prodotti[ID Product],Prodotti[Category]," ",0,1)</f>
        <v>Analytics and Statistics</v>
      </c>
      <c r="O75" s="2">
        <f>Fatturato[[#This Row],[Quantity Sold]]* _xlfn.XLOOKUP(Fatturato[[#This Row],[ID Product]],Prodotti[ID Product],Prodotti[Selling Price],0,0,1)</f>
        <v>150682</v>
      </c>
      <c r="P75" s="6" t="str">
        <f>REPT("|",(Fatturato[[#This Row],[Tot_Fattura]]/MAX(O:O))*100)</f>
        <v>||||||||||||||||||||||||||||||||||||||||||||||||</v>
      </c>
    </row>
    <row r="76" spans="1:16" x14ac:dyDescent="0.25">
      <c r="A76" t="s">
        <v>666</v>
      </c>
      <c r="B76" t="s">
        <v>550</v>
      </c>
      <c r="C76" t="s">
        <v>373</v>
      </c>
      <c r="D76" t="s">
        <v>279</v>
      </c>
      <c r="E76" s="3">
        <v>412</v>
      </c>
      <c r="F76" s="1">
        <v>43882</v>
      </c>
      <c r="G76" t="str">
        <f>_xlfn.XLOOKUP(Fatturato[[#This Row],[ID Client]],Clienti[ID Client],Clienti[Company Name]," ",0,1)</f>
        <v>InnoTech Enterprises</v>
      </c>
      <c r="H76" t="str">
        <f>_xlfn.XLOOKUP(Fatturato[[#This Row],[ID Client]],Clienti[ID Client],Clienti[Field],0,1)</f>
        <v>Hardware</v>
      </c>
      <c r="I76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76" t="str">
        <f>_xlfn.XLOOKUP(Fatturato[[#This Row],[Seller Code]],Dipendenti[Code],Dipendenti[Gender]," ",0,1)</f>
        <v>Male</v>
      </c>
      <c r="K76" s="3">
        <f ca="1">YEAR(TODAY())-YEAR(_xlfn.XLOOKUP(Fatturato[[#This Row],[Seller Code]],Dipendenti[Code],Dipendenti[Birth],TODAY(),0,1))</f>
        <v>43</v>
      </c>
      <c r="L76" t="str">
        <f>_xlfn.XLOOKUP(Fatturato[[#This Row],[Seller Code]],Dipendenti[Code],Dipendenti[Experience]," ",0,1)</f>
        <v>Intermediate</v>
      </c>
      <c r="M76" t="str">
        <f>_xlfn.XLOOKUP(Fatturato[[#This Row],[ID Product]],Prodotti[ID Product],Prodotti[Product Name]," ",0,1)</f>
        <v>QuantumHarbor Guardian</v>
      </c>
      <c r="N76" t="str">
        <f>_xlfn.XLOOKUP(Fatturato[[#This Row],[ID Product]],Prodotti[ID Product],Prodotti[Category]," ",0,1)</f>
        <v>Information Sync and Management</v>
      </c>
      <c r="O76" s="2">
        <f>Fatturato[[#This Row],[Quantity Sold]]* _xlfn.XLOOKUP(Fatturato[[#This Row],[ID Product]],Prodotti[ID Product],Prodotti[Selling Price],0,0,1)</f>
        <v>280572</v>
      </c>
      <c r="P76" s="6" t="str">
        <f>REPT("|",(Fatturato[[#This Row],[Tot_Fattura]]/MAX(O:O))*100)</f>
        <v>|||||||||||||||||||||||||||||||||||||||||||||||||||||||||||||||||||||||||||||||||||||||||</v>
      </c>
    </row>
    <row r="77" spans="1:16" x14ac:dyDescent="0.25">
      <c r="A77" t="s">
        <v>667</v>
      </c>
      <c r="B77" t="s">
        <v>544</v>
      </c>
      <c r="C77" t="s">
        <v>490</v>
      </c>
      <c r="D77" t="s">
        <v>265</v>
      </c>
      <c r="E77" s="3">
        <v>374</v>
      </c>
      <c r="F77" s="1">
        <v>44894</v>
      </c>
      <c r="G77" t="str">
        <f>_xlfn.XLOOKUP(Fatturato[[#This Row],[ID Client]],Clienti[ID Client],Clienti[Company Name]," ",0,1)</f>
        <v>InfoForge Solutions</v>
      </c>
      <c r="H77" t="str">
        <f>_xlfn.XLOOKUP(Fatturato[[#This Row],[ID Client]],Clienti[ID Client],Clienti[Field],0,1)</f>
        <v>Insurance</v>
      </c>
      <c r="I77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77" t="str">
        <f>_xlfn.XLOOKUP(Fatturato[[#This Row],[Seller Code]],Dipendenti[Code],Dipendenti[Gender]," ",0,1)</f>
        <v>Female</v>
      </c>
      <c r="K77" s="3">
        <f ca="1">YEAR(TODAY())-YEAR(_xlfn.XLOOKUP(Fatturato[[#This Row],[Seller Code]],Dipendenti[Code],Dipendenti[Birth],TODAY(),0,1))</f>
        <v>26</v>
      </c>
      <c r="L77" t="str">
        <f>_xlfn.XLOOKUP(Fatturato[[#This Row],[Seller Code]],Dipendenti[Code],Dipendenti[Experience]," ",0,1)</f>
        <v>Lead/Manager</v>
      </c>
      <c r="M77" t="str">
        <f>_xlfn.XLOOKUP(Fatturato[[#This Row],[ID Product]],Prodotti[ID Product],Prodotti[Product Name]," ",0,1)</f>
        <v>Statistica Proxima</v>
      </c>
      <c r="N77" t="str">
        <f>_xlfn.XLOOKUP(Fatturato[[#This Row],[ID Product]],Prodotti[ID Product],Prodotti[Category]," ",0,1)</f>
        <v>Cloud Computing and Data Security</v>
      </c>
      <c r="O77" s="2">
        <f>Fatturato[[#This Row],[Quantity Sold]]* _xlfn.XLOOKUP(Fatturato[[#This Row],[ID Product]],Prodotti[ID Product],Prodotti[Selling Price],0,0,1)</f>
        <v>139876</v>
      </c>
      <c r="P77" s="6" t="str">
        <f>REPT("|",(Fatturato[[#This Row],[Tot_Fattura]]/MAX(O:O))*100)</f>
        <v>||||||||||||||||||||||||||||||||||||||||||||</v>
      </c>
    </row>
    <row r="78" spans="1:16" x14ac:dyDescent="0.25">
      <c r="A78" t="s">
        <v>669</v>
      </c>
      <c r="B78" t="s">
        <v>548</v>
      </c>
      <c r="C78" t="s">
        <v>371</v>
      </c>
      <c r="D78" t="s">
        <v>265</v>
      </c>
      <c r="E78" s="3">
        <v>419</v>
      </c>
      <c r="F78" s="1">
        <v>44436</v>
      </c>
      <c r="G78" t="str">
        <f>_xlfn.XLOOKUP(Fatturato[[#This Row],[ID Client]],Clienti[ID Client],Clienti[Company Name]," ",0,1)</f>
        <v>InfoForge Solutions</v>
      </c>
      <c r="H78" t="str">
        <f>_xlfn.XLOOKUP(Fatturato[[#This Row],[ID Client]],Clienti[ID Client],Clienti[Field],0,1)</f>
        <v>Insurance</v>
      </c>
      <c r="I78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78" t="str">
        <f>_xlfn.XLOOKUP(Fatturato[[#This Row],[Seller Code]],Dipendenti[Code],Dipendenti[Gender]," ",0,1)</f>
        <v>Female</v>
      </c>
      <c r="K78" s="3">
        <f ca="1">YEAR(TODAY())-YEAR(_xlfn.XLOOKUP(Fatturato[[#This Row],[Seller Code]],Dipendenti[Code],Dipendenti[Birth],TODAY(),0,1))</f>
        <v>60</v>
      </c>
      <c r="L78" t="str">
        <f>_xlfn.XLOOKUP(Fatturato[[#This Row],[Seller Code]],Dipendenti[Code],Dipendenti[Experience]," ",0,1)</f>
        <v>Junior</v>
      </c>
      <c r="M78" t="str">
        <f>_xlfn.XLOOKUP(Fatturato[[#This Row],[ID Product]],Prodotti[ID Product],Prodotti[Product Name]," ",0,1)</f>
        <v>DataHarbor Nexus</v>
      </c>
      <c r="N78" t="str">
        <f>_xlfn.XLOOKUP(Fatturato[[#This Row],[ID Product]],Prodotti[ID Product],Prodotti[Category]," ",0,1)</f>
        <v>Data Security</v>
      </c>
      <c r="O78" s="2">
        <f>Fatturato[[#This Row],[Quantity Sold]]* _xlfn.XLOOKUP(Fatturato[[#This Row],[ID Product]],Prodotti[ID Product],Prodotti[Selling Price],0,0,1)</f>
        <v>117320</v>
      </c>
      <c r="P78" s="6" t="str">
        <f>REPT("|",(Fatturato[[#This Row],[Tot_Fattura]]/MAX(O:O))*100)</f>
        <v>|||||||||||||||||||||||||||||||||||||</v>
      </c>
    </row>
    <row r="79" spans="1:16" x14ac:dyDescent="0.25">
      <c r="A79" t="s">
        <v>671</v>
      </c>
      <c r="B79" t="s">
        <v>544</v>
      </c>
      <c r="C79" t="s">
        <v>357</v>
      </c>
      <c r="D79" t="s">
        <v>282</v>
      </c>
      <c r="E79" s="3">
        <v>20</v>
      </c>
      <c r="F79" s="1">
        <v>45044</v>
      </c>
      <c r="G79" t="str">
        <f>_xlfn.XLOOKUP(Fatturato[[#This Row],[ID Client]],Clienti[ID Client],Clienti[Company Name]," ",0,1)</f>
        <v>TechLink Dynamics</v>
      </c>
      <c r="H79" t="str">
        <f>_xlfn.XLOOKUP(Fatturato[[#This Row],[ID Client]],Clienti[ID Client],Clienti[Field],0,1)</f>
        <v>Renewable Energy</v>
      </c>
      <c r="I79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79" t="str">
        <f>_xlfn.XLOOKUP(Fatturato[[#This Row],[Seller Code]],Dipendenti[Code],Dipendenti[Gender]," ",0,1)</f>
        <v>Female</v>
      </c>
      <c r="K79" s="3">
        <f ca="1">YEAR(TODAY())-YEAR(_xlfn.XLOOKUP(Fatturato[[#This Row],[Seller Code]],Dipendenti[Code],Dipendenti[Birth],TODAY(),0,1))</f>
        <v>60</v>
      </c>
      <c r="L79" t="str">
        <f>_xlfn.XLOOKUP(Fatturato[[#This Row],[Seller Code]],Dipendenti[Code],Dipendenti[Experience]," ",0,1)</f>
        <v>Junior</v>
      </c>
      <c r="M79" t="str">
        <f>_xlfn.XLOOKUP(Fatturato[[#This Row],[ID Product]],Prodotti[ID Product],Prodotti[Product Name]," ",0,1)</f>
        <v>Statistica Proxima</v>
      </c>
      <c r="N79" t="str">
        <f>_xlfn.XLOOKUP(Fatturato[[#This Row],[ID Product]],Prodotti[ID Product],Prodotti[Category]," ",0,1)</f>
        <v>Cloud Computing and Data Security</v>
      </c>
      <c r="O79" s="2">
        <f>Fatturato[[#This Row],[Quantity Sold]]* _xlfn.XLOOKUP(Fatturato[[#This Row],[ID Product]],Prodotti[ID Product],Prodotti[Selling Price],0,0,1)</f>
        <v>7480</v>
      </c>
      <c r="P79" s="6" t="str">
        <f>REPT("|",(Fatturato[[#This Row],[Tot_Fattura]]/MAX(O:O))*100)</f>
        <v>||</v>
      </c>
    </row>
    <row r="80" spans="1:16" x14ac:dyDescent="0.25">
      <c r="A80" t="s">
        <v>672</v>
      </c>
      <c r="B80" t="s">
        <v>556</v>
      </c>
      <c r="C80" t="s">
        <v>404</v>
      </c>
      <c r="D80" t="s">
        <v>285</v>
      </c>
      <c r="E80" s="3">
        <v>381</v>
      </c>
      <c r="F80" s="1">
        <v>44553</v>
      </c>
      <c r="G80" t="str">
        <f>_xlfn.XLOOKUP(Fatturato[[#This Row],[ID Client]],Clienti[ID Client],Clienti[Company Name]," ",0,1)</f>
        <v>DataLink Tech</v>
      </c>
      <c r="H80" t="str">
        <f>_xlfn.XLOOKUP(Fatturato[[#This Row],[ID Client]],Clienti[ID Client],Clienti[Field],0,1)</f>
        <v>Design</v>
      </c>
      <c r="I80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80" t="str">
        <f>_xlfn.XLOOKUP(Fatturato[[#This Row],[Seller Code]],Dipendenti[Code],Dipendenti[Gender]," ",0,1)</f>
        <v>Female</v>
      </c>
      <c r="K80" s="3">
        <f ca="1">YEAR(TODAY())-YEAR(_xlfn.XLOOKUP(Fatturato[[#This Row],[Seller Code]],Dipendenti[Code],Dipendenti[Birth],TODAY(),0,1))</f>
        <v>66</v>
      </c>
      <c r="L80" t="str">
        <f>_xlfn.XLOOKUP(Fatturato[[#This Row],[Seller Code]],Dipendenti[Code],Dipendenti[Experience]," ",0,1)</f>
        <v>Junior</v>
      </c>
      <c r="M80" t="str">
        <f>_xlfn.XLOOKUP(Fatturato[[#This Row],[ID Product]],Prodotti[ID Product],Prodotti[Product Name]," ",0,1)</f>
        <v>CipherHarbor Guardian</v>
      </c>
      <c r="N80" t="str">
        <f>_xlfn.XLOOKUP(Fatturato[[#This Row],[ID Product]],Prodotti[ID Product],Prodotti[Category]," ",0,1)</f>
        <v>Data Security</v>
      </c>
      <c r="O80" s="2">
        <f>Fatturato[[#This Row],[Quantity Sold]]* _xlfn.XLOOKUP(Fatturato[[#This Row],[ID Product]],Prodotti[ID Product],Prodotti[Selling Price],0,0,1)</f>
        <v>22098</v>
      </c>
      <c r="P80" s="6" t="str">
        <f>REPT("|",(Fatturato[[#This Row],[Tot_Fattura]]/MAX(O:O))*100)</f>
        <v>|||||||</v>
      </c>
    </row>
    <row r="81" spans="1:16" x14ac:dyDescent="0.25">
      <c r="A81" t="s">
        <v>675</v>
      </c>
      <c r="B81" t="s">
        <v>236</v>
      </c>
      <c r="C81" t="s">
        <v>355</v>
      </c>
      <c r="D81" t="s">
        <v>282</v>
      </c>
      <c r="E81" s="3">
        <v>338</v>
      </c>
      <c r="F81" s="1">
        <v>44835</v>
      </c>
      <c r="G81" t="str">
        <f>_xlfn.XLOOKUP(Fatturato[[#This Row],[ID Client]],Clienti[ID Client],Clienti[Company Name]," ",0,1)</f>
        <v>TechLink Dynamics</v>
      </c>
      <c r="H81" t="str">
        <f>_xlfn.XLOOKUP(Fatturato[[#This Row],[ID Client]],Clienti[ID Client],Clienti[Field],0,1)</f>
        <v>Renewable Energy</v>
      </c>
      <c r="I81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81" t="str">
        <f>_xlfn.XLOOKUP(Fatturato[[#This Row],[Seller Code]],Dipendenti[Code],Dipendenti[Gender]," ",0,1)</f>
        <v>Female</v>
      </c>
      <c r="K81" s="3">
        <f ca="1">YEAR(TODAY())-YEAR(_xlfn.XLOOKUP(Fatturato[[#This Row],[Seller Code]],Dipendenti[Code],Dipendenti[Birth],TODAY(),0,1))</f>
        <v>72</v>
      </c>
      <c r="L81" t="str">
        <f>_xlfn.XLOOKUP(Fatturato[[#This Row],[Seller Code]],Dipendenti[Code],Dipendenti[Experience]," ",0,1)</f>
        <v>Intermediate</v>
      </c>
      <c r="M81" t="str">
        <f>_xlfn.XLOOKUP(Fatturato[[#This Row],[ID Product]],Prodotti[ID Product],Prodotti[Product Name]," ",0,1)</f>
        <v>SyncGuard Proxima</v>
      </c>
      <c r="N81" t="str">
        <f>_xlfn.XLOOKUP(Fatturato[[#This Row],[ID Product]],Prodotti[ID Product],Prodotti[Category]," ",0,1)</f>
        <v>Communication Protection</v>
      </c>
      <c r="O81" s="2">
        <f>Fatturato[[#This Row],[Quantity Sold]]* _xlfn.XLOOKUP(Fatturato[[#This Row],[ID Product]],Prodotti[ID Product],Prodotti[Selling Price],0,0,1)</f>
        <v>161902</v>
      </c>
      <c r="P81" s="6" t="str">
        <f>REPT("|",(Fatturato[[#This Row],[Tot_Fattura]]/MAX(O:O))*100)</f>
        <v>|||||||||||||||||||||||||||||||||||||||||||||||||||</v>
      </c>
    </row>
    <row r="82" spans="1:16" x14ac:dyDescent="0.25">
      <c r="A82" t="s">
        <v>676</v>
      </c>
      <c r="B82" t="s">
        <v>550</v>
      </c>
      <c r="C82" t="s">
        <v>471</v>
      </c>
      <c r="D82" t="s">
        <v>282</v>
      </c>
      <c r="E82" s="3">
        <v>62</v>
      </c>
      <c r="F82" s="1">
        <v>44401</v>
      </c>
      <c r="G82" t="str">
        <f>_xlfn.XLOOKUP(Fatturato[[#This Row],[ID Client]],Clienti[ID Client],Clienti[Company Name]," ",0,1)</f>
        <v>TechLink Dynamics</v>
      </c>
      <c r="H82" t="str">
        <f>_xlfn.XLOOKUP(Fatturato[[#This Row],[ID Client]],Clienti[ID Client],Clienti[Field],0,1)</f>
        <v>Renewable Energy</v>
      </c>
      <c r="I82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82" t="str">
        <f>_xlfn.XLOOKUP(Fatturato[[#This Row],[Seller Code]],Dipendenti[Code],Dipendenti[Gender]," ",0,1)</f>
        <v>Male</v>
      </c>
      <c r="K82" s="3">
        <f ca="1">YEAR(TODAY())-YEAR(_xlfn.XLOOKUP(Fatturato[[#This Row],[Seller Code]],Dipendenti[Code],Dipendenti[Birth],TODAY(),0,1))</f>
        <v>57</v>
      </c>
      <c r="L82" t="str">
        <f>_xlfn.XLOOKUP(Fatturato[[#This Row],[Seller Code]],Dipendenti[Code],Dipendenti[Experience]," ",0,1)</f>
        <v>Senior</v>
      </c>
      <c r="M82" t="str">
        <f>_xlfn.XLOOKUP(Fatturato[[#This Row],[ID Product]],Prodotti[ID Product],Prodotti[Product Name]," ",0,1)</f>
        <v>QuantumHarbor Guardian</v>
      </c>
      <c r="N82" t="str">
        <f>_xlfn.XLOOKUP(Fatturato[[#This Row],[ID Product]],Prodotti[ID Product],Prodotti[Category]," ",0,1)</f>
        <v>Information Sync and Management</v>
      </c>
      <c r="O82" s="2">
        <f>Fatturato[[#This Row],[Quantity Sold]]* _xlfn.XLOOKUP(Fatturato[[#This Row],[ID Product]],Prodotti[ID Product],Prodotti[Selling Price],0,0,1)</f>
        <v>42222</v>
      </c>
      <c r="P82" s="6" t="str">
        <f>REPT("|",(Fatturato[[#This Row],[Tot_Fattura]]/MAX(O:O))*100)</f>
        <v>|||||||||||||</v>
      </c>
    </row>
    <row r="83" spans="1:16" x14ac:dyDescent="0.25">
      <c r="A83" t="s">
        <v>677</v>
      </c>
      <c r="B83" t="s">
        <v>555</v>
      </c>
      <c r="C83" t="s">
        <v>296</v>
      </c>
      <c r="D83" t="s">
        <v>285</v>
      </c>
      <c r="E83" s="3">
        <v>272</v>
      </c>
      <c r="F83" s="1">
        <v>44027</v>
      </c>
      <c r="G83" t="str">
        <f>_xlfn.XLOOKUP(Fatturato[[#This Row],[ID Client]],Clienti[ID Client],Clienti[Company Name]," ",0,1)</f>
        <v>DataLink Tech</v>
      </c>
      <c r="H83" t="str">
        <f>_xlfn.XLOOKUP(Fatturato[[#This Row],[ID Client]],Clienti[ID Client],Clienti[Field],0,1)</f>
        <v>Design</v>
      </c>
      <c r="I83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83" t="str">
        <f>_xlfn.XLOOKUP(Fatturato[[#This Row],[Seller Code]],Dipendenti[Code],Dipendenti[Gender]," ",0,1)</f>
        <v>Female</v>
      </c>
      <c r="K83" s="3">
        <f ca="1">YEAR(TODAY())-YEAR(_xlfn.XLOOKUP(Fatturato[[#This Row],[Seller Code]],Dipendenti[Code],Dipendenti[Birth],TODAY(),0,1))</f>
        <v>30</v>
      </c>
      <c r="L83" t="str">
        <f>_xlfn.XLOOKUP(Fatturato[[#This Row],[Seller Code]],Dipendenti[Code],Dipendenti[Experience]," ",0,1)</f>
        <v>Intermediate</v>
      </c>
      <c r="M83" t="str">
        <f>_xlfn.XLOOKUP(Fatturato[[#This Row],[ID Product]],Prodotti[ID Product],Prodotti[Product Name]," ",0,1)</f>
        <v>StatFlow Precision</v>
      </c>
      <c r="N83" t="str">
        <f>_xlfn.XLOOKUP(Fatturato[[#This Row],[ID Product]],Prodotti[ID Product],Prodotti[Category]," ",0,1)</f>
        <v>Communication Protection</v>
      </c>
      <c r="O83" s="2">
        <f>Fatturato[[#This Row],[Quantity Sold]]* _xlfn.XLOOKUP(Fatturato[[#This Row],[ID Product]],Prodotti[ID Product],Prodotti[Selling Price],0,0,1)</f>
        <v>115056</v>
      </c>
      <c r="P83" s="6" t="str">
        <f>REPT("|",(Fatturato[[#This Row],[Tot_Fattura]]/MAX(O:O))*100)</f>
        <v>||||||||||||||||||||||||||||||||||||</v>
      </c>
    </row>
    <row r="84" spans="1:16" x14ac:dyDescent="0.25">
      <c r="A84" t="s">
        <v>678</v>
      </c>
      <c r="B84" t="s">
        <v>543</v>
      </c>
      <c r="C84" t="s">
        <v>329</v>
      </c>
      <c r="D84" t="s">
        <v>268</v>
      </c>
      <c r="E84" s="3">
        <v>361</v>
      </c>
      <c r="F84" s="1">
        <v>45229</v>
      </c>
      <c r="G84" t="str">
        <f>_xlfn.XLOOKUP(Fatturato[[#This Row],[ID Client]],Clienti[ID Client],Clienti[Company Name]," ",0,1)</f>
        <v>CloudElite Innovations</v>
      </c>
      <c r="H84" t="str">
        <f>_xlfn.XLOOKUP(Fatturato[[#This Row],[ID Client]],Clienti[ID Client],Clienti[Field],0,1)</f>
        <v>Construction</v>
      </c>
      <c r="I84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84" t="str">
        <f>_xlfn.XLOOKUP(Fatturato[[#This Row],[Seller Code]],Dipendenti[Code],Dipendenti[Gender]," ",0,1)</f>
        <v>Male</v>
      </c>
      <c r="K84" s="3">
        <f ca="1">YEAR(TODAY())-YEAR(_xlfn.XLOOKUP(Fatturato[[#This Row],[Seller Code]],Dipendenti[Code],Dipendenti[Birth],TODAY(),0,1))</f>
        <v>41</v>
      </c>
      <c r="L84" t="str">
        <f>_xlfn.XLOOKUP(Fatturato[[#This Row],[Seller Code]],Dipendenti[Code],Dipendenti[Experience]," ",0,1)</f>
        <v>Intermediate</v>
      </c>
      <c r="M84" t="str">
        <f>_xlfn.XLOOKUP(Fatturato[[#This Row],[ID Product]],Prodotti[ID Product],Prodotti[Product Name]," ",0,1)</f>
        <v>InfoSync Dynamics</v>
      </c>
      <c r="N84" t="str">
        <f>_xlfn.XLOOKUP(Fatturato[[#This Row],[ID Product]],Prodotti[ID Product],Prodotti[Category]," ",0,1)</f>
        <v>Information Sync and Management</v>
      </c>
      <c r="O84" s="2">
        <f>Fatturato[[#This Row],[Quantity Sold]]* _xlfn.XLOOKUP(Fatturato[[#This Row],[ID Product]],Prodotti[ID Product],Prodotti[Selling Price],0,0,1)</f>
        <v>36822</v>
      </c>
      <c r="P84" s="6" t="str">
        <f>REPT("|",(Fatturato[[#This Row],[Tot_Fattura]]/MAX(O:O))*100)</f>
        <v>|||||||||||</v>
      </c>
    </row>
    <row r="85" spans="1:16" x14ac:dyDescent="0.25">
      <c r="A85" t="s">
        <v>679</v>
      </c>
      <c r="B85" t="s">
        <v>556</v>
      </c>
      <c r="C85" t="s">
        <v>419</v>
      </c>
      <c r="D85" t="s">
        <v>268</v>
      </c>
      <c r="E85" s="3">
        <v>444</v>
      </c>
      <c r="F85" s="1">
        <v>44991</v>
      </c>
      <c r="G85" t="str">
        <f>_xlfn.XLOOKUP(Fatturato[[#This Row],[ID Client]],Clienti[ID Client],Clienti[Company Name]," ",0,1)</f>
        <v>CloudElite Innovations</v>
      </c>
      <c r="H85" t="str">
        <f>_xlfn.XLOOKUP(Fatturato[[#This Row],[ID Client]],Clienti[ID Client],Clienti[Field],0,1)</f>
        <v>Construction</v>
      </c>
      <c r="I85" t="str">
        <f>_xlfn.CONCAT(_xlfn.XLOOKUP(Fatturato[[#This Row],[Seller Code]],Dipendenti[Code],Dipendenti[Name]," ",0,1)," ",_xlfn.XLOOKUP(Fatturato[[#This Row],[Seller Code]],Dipendenti[Code],Dipendenti[Surname]," ",0,1))</f>
        <v>Jackson White</v>
      </c>
      <c r="J85" t="str">
        <f>_xlfn.XLOOKUP(Fatturato[[#This Row],[Seller Code]],Dipendenti[Code],Dipendenti[Gender]," ",0,1)</f>
        <v>Male</v>
      </c>
      <c r="K85" s="3">
        <f ca="1">YEAR(TODAY())-YEAR(_xlfn.XLOOKUP(Fatturato[[#This Row],[Seller Code]],Dipendenti[Code],Dipendenti[Birth],TODAY(),0,1))</f>
        <v>65</v>
      </c>
      <c r="L85" t="str">
        <f>_xlfn.XLOOKUP(Fatturato[[#This Row],[Seller Code]],Dipendenti[Code],Dipendenti[Experience]," ",0,1)</f>
        <v>Intermediate</v>
      </c>
      <c r="M85" t="str">
        <f>_xlfn.XLOOKUP(Fatturato[[#This Row],[ID Product]],Prodotti[ID Product],Prodotti[Product Name]," ",0,1)</f>
        <v>CipherHarbor Guardian</v>
      </c>
      <c r="N85" t="str">
        <f>_xlfn.XLOOKUP(Fatturato[[#This Row],[ID Product]],Prodotti[ID Product],Prodotti[Category]," ",0,1)</f>
        <v>Data Security</v>
      </c>
      <c r="O85" s="2">
        <f>Fatturato[[#This Row],[Quantity Sold]]* _xlfn.XLOOKUP(Fatturato[[#This Row],[ID Product]],Prodotti[ID Product],Prodotti[Selling Price],0,0,1)</f>
        <v>25752</v>
      </c>
      <c r="P85" s="6" t="str">
        <f>REPT("|",(Fatturato[[#This Row],[Tot_Fattura]]/MAX(O:O))*100)</f>
        <v>||||||||</v>
      </c>
    </row>
    <row r="86" spans="1:16" x14ac:dyDescent="0.25">
      <c r="A86" t="s">
        <v>680</v>
      </c>
      <c r="B86" t="s">
        <v>550</v>
      </c>
      <c r="C86" t="s">
        <v>425</v>
      </c>
      <c r="D86" t="s">
        <v>285</v>
      </c>
      <c r="E86" s="3">
        <v>14</v>
      </c>
      <c r="F86" s="1">
        <v>44895</v>
      </c>
      <c r="G86" t="str">
        <f>_xlfn.XLOOKUP(Fatturato[[#This Row],[ID Client]],Clienti[ID Client],Clienti[Company Name]," ",0,1)</f>
        <v>DataLink Tech</v>
      </c>
      <c r="H86" t="str">
        <f>_xlfn.XLOOKUP(Fatturato[[#This Row],[ID Client]],Clienti[ID Client],Clienti[Field],0,1)</f>
        <v>Design</v>
      </c>
      <c r="I86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86" t="str">
        <f>_xlfn.XLOOKUP(Fatturato[[#This Row],[Seller Code]],Dipendenti[Code],Dipendenti[Gender]," ",0,1)</f>
        <v>Male</v>
      </c>
      <c r="K86" s="3">
        <f ca="1">YEAR(TODAY())-YEAR(_xlfn.XLOOKUP(Fatturato[[#This Row],[Seller Code]],Dipendenti[Code],Dipendenti[Birth],TODAY(),0,1))</f>
        <v>64</v>
      </c>
      <c r="L86" t="str">
        <f>_xlfn.XLOOKUP(Fatturato[[#This Row],[Seller Code]],Dipendenti[Code],Dipendenti[Experience]," ",0,1)</f>
        <v>Senior</v>
      </c>
      <c r="M86" t="str">
        <f>_xlfn.XLOOKUP(Fatturato[[#This Row],[ID Product]],Prodotti[ID Product],Prodotti[Product Name]," ",0,1)</f>
        <v>QuantumHarbor Guardian</v>
      </c>
      <c r="N86" t="str">
        <f>_xlfn.XLOOKUP(Fatturato[[#This Row],[ID Product]],Prodotti[ID Product],Prodotti[Category]," ",0,1)</f>
        <v>Information Sync and Management</v>
      </c>
      <c r="O86" s="2">
        <f>Fatturato[[#This Row],[Quantity Sold]]* _xlfn.XLOOKUP(Fatturato[[#This Row],[ID Product]],Prodotti[ID Product],Prodotti[Selling Price],0,0,1)</f>
        <v>9534</v>
      </c>
      <c r="P86" s="6" t="str">
        <f>REPT("|",(Fatturato[[#This Row],[Tot_Fattura]]/MAX(O:O))*100)</f>
        <v>|||</v>
      </c>
    </row>
    <row r="87" spans="1:16" x14ac:dyDescent="0.25">
      <c r="A87" t="s">
        <v>681</v>
      </c>
      <c r="B87" t="s">
        <v>558</v>
      </c>
      <c r="C87" t="s">
        <v>517</v>
      </c>
      <c r="D87" t="s">
        <v>279</v>
      </c>
      <c r="E87" s="3">
        <v>307</v>
      </c>
      <c r="F87" s="1">
        <v>45136</v>
      </c>
      <c r="G87" t="str">
        <f>_xlfn.XLOOKUP(Fatturato[[#This Row],[ID Client]],Clienti[ID Client],Clienti[Company Name]," ",0,1)</f>
        <v>InnoTech Enterprises</v>
      </c>
      <c r="H87" t="str">
        <f>_xlfn.XLOOKUP(Fatturato[[#This Row],[ID Client]],Clienti[ID Client],Clienti[Field],0,1)</f>
        <v>Hardware</v>
      </c>
      <c r="I87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87" t="str">
        <f>_xlfn.XLOOKUP(Fatturato[[#This Row],[Seller Code]],Dipendenti[Code],Dipendenti[Gender]," ",0,1)</f>
        <v>Male</v>
      </c>
      <c r="K87" s="3">
        <f ca="1">YEAR(TODAY())-YEAR(_xlfn.XLOOKUP(Fatturato[[#This Row],[Seller Code]],Dipendenti[Code],Dipendenti[Birth],TODAY(),0,1))</f>
        <v>26</v>
      </c>
      <c r="L87" t="str">
        <f>_xlfn.XLOOKUP(Fatturato[[#This Row],[Seller Code]],Dipendenti[Code],Dipendenti[Experience]," ",0,1)</f>
        <v>Senior</v>
      </c>
      <c r="M87" t="str">
        <f>_xlfn.XLOOKUP(Fatturato[[#This Row],[ID Product]],Prodotti[ID Product],Prodotti[Product Name]," ",0,1)</f>
        <v>QuantumSync Pro</v>
      </c>
      <c r="N87" t="str">
        <f>_xlfn.XLOOKUP(Fatturato[[#This Row],[ID Product]],Prodotti[ID Product],Prodotti[Category]," ",0,1)</f>
        <v>Analytics and Statistics</v>
      </c>
      <c r="O87" s="2">
        <f>Fatturato[[#This Row],[Quantity Sold]]* _xlfn.XLOOKUP(Fatturato[[#This Row],[ID Product]],Prodotti[ID Product],Prodotti[Selling Price],0,0,1)</f>
        <v>42980</v>
      </c>
      <c r="P87" s="6" t="str">
        <f>REPT("|",(Fatturato[[#This Row],[Tot_Fattura]]/MAX(O:O))*100)</f>
        <v>|||||||||||||</v>
      </c>
    </row>
    <row r="88" spans="1:16" x14ac:dyDescent="0.25">
      <c r="A88" t="s">
        <v>684</v>
      </c>
      <c r="B88" t="s">
        <v>554</v>
      </c>
      <c r="C88" t="s">
        <v>404</v>
      </c>
      <c r="D88" t="s">
        <v>282</v>
      </c>
      <c r="E88" s="3">
        <v>283</v>
      </c>
      <c r="F88" s="1">
        <v>45085</v>
      </c>
      <c r="G88" t="str">
        <f>_xlfn.XLOOKUP(Fatturato[[#This Row],[ID Client]],Clienti[ID Client],Clienti[Company Name]," ",0,1)</f>
        <v>TechLink Dynamics</v>
      </c>
      <c r="H88" t="str">
        <f>_xlfn.XLOOKUP(Fatturato[[#This Row],[ID Client]],Clienti[ID Client],Clienti[Field],0,1)</f>
        <v>Renewable Energy</v>
      </c>
      <c r="I88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88" t="str">
        <f>_xlfn.XLOOKUP(Fatturato[[#This Row],[Seller Code]],Dipendenti[Code],Dipendenti[Gender]," ",0,1)</f>
        <v>Female</v>
      </c>
      <c r="K88" s="3">
        <f ca="1">YEAR(TODAY())-YEAR(_xlfn.XLOOKUP(Fatturato[[#This Row],[Seller Code]],Dipendenti[Code],Dipendenti[Birth],TODAY(),0,1))</f>
        <v>66</v>
      </c>
      <c r="L88" t="str">
        <f>_xlfn.XLOOKUP(Fatturato[[#This Row],[Seller Code]],Dipendenti[Code],Dipendenti[Experience]," ",0,1)</f>
        <v>Junior</v>
      </c>
      <c r="M88" t="str">
        <f>_xlfn.XLOOKUP(Fatturato[[#This Row],[ID Product]],Prodotti[ID Product],Prodotti[Product Name]," ",0,1)</f>
        <v>CloudGuardian Pro</v>
      </c>
      <c r="N88" t="str">
        <f>_xlfn.XLOOKUP(Fatturato[[#This Row],[ID Product]],Prodotti[ID Product],Prodotti[Category]," ",0,1)</f>
        <v>Analytics and Statistics</v>
      </c>
      <c r="O88" s="2">
        <f>Fatturato[[#This Row],[Quantity Sold]]* _xlfn.XLOOKUP(Fatturato[[#This Row],[ID Product]],Prodotti[ID Product],Prodotti[Selling Price],0,0,1)</f>
        <v>182252</v>
      </c>
      <c r="P88" s="6" t="str">
        <f>REPT("|",(Fatturato[[#This Row],[Tot_Fattura]]/MAX(O:O))*100)</f>
        <v>||||||||||||||||||||||||||||||||||||||||||||||||||||||||||</v>
      </c>
    </row>
    <row r="89" spans="1:16" x14ac:dyDescent="0.25">
      <c r="A89" t="s">
        <v>685</v>
      </c>
      <c r="B89" t="s">
        <v>248</v>
      </c>
      <c r="C89" t="s">
        <v>425</v>
      </c>
      <c r="D89" t="s">
        <v>279</v>
      </c>
      <c r="E89" s="3">
        <v>180</v>
      </c>
      <c r="F89" s="1">
        <v>44191</v>
      </c>
      <c r="G89" t="str">
        <f>_xlfn.XLOOKUP(Fatturato[[#This Row],[ID Client]],Clienti[ID Client],Clienti[Company Name]," ",0,1)</f>
        <v>InnoTech Enterprises</v>
      </c>
      <c r="H89" t="str">
        <f>_xlfn.XLOOKUP(Fatturato[[#This Row],[ID Client]],Clienti[ID Client],Clienti[Field],0,1)</f>
        <v>Hardware</v>
      </c>
      <c r="I89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89" t="str">
        <f>_xlfn.XLOOKUP(Fatturato[[#This Row],[Seller Code]],Dipendenti[Code],Dipendenti[Gender]," ",0,1)</f>
        <v>Male</v>
      </c>
      <c r="K89" s="3">
        <f ca="1">YEAR(TODAY())-YEAR(_xlfn.XLOOKUP(Fatturato[[#This Row],[Seller Code]],Dipendenti[Code],Dipendenti[Birth],TODAY(),0,1))</f>
        <v>64</v>
      </c>
      <c r="L89" t="str">
        <f>_xlfn.XLOOKUP(Fatturato[[#This Row],[Seller Code]],Dipendenti[Code],Dipendenti[Experience]," ",0,1)</f>
        <v>Senior</v>
      </c>
      <c r="M89" t="str">
        <f>_xlfn.XLOOKUP(Fatturato[[#This Row],[ID Product]],Prodotti[ID Product],Prodotti[Product Name]," ",0,1)</f>
        <v>DataLink Precision</v>
      </c>
      <c r="N89" t="str">
        <f>_xlfn.XLOOKUP(Fatturato[[#This Row],[ID Product]],Prodotti[ID Product],Prodotti[Category]," ",0,1)</f>
        <v>Information Sync and Management</v>
      </c>
      <c r="O89" s="2">
        <f>Fatturato[[#This Row],[Quantity Sold]]* _xlfn.XLOOKUP(Fatturato[[#This Row],[ID Product]],Prodotti[ID Product],Prodotti[Selling Price],0,0,1)</f>
        <v>47700</v>
      </c>
      <c r="P89" s="6" t="str">
        <f>REPT("|",(Fatturato[[#This Row],[Tot_Fattura]]/MAX(O:O))*100)</f>
        <v>|||||||||||||||</v>
      </c>
    </row>
    <row r="90" spans="1:16" x14ac:dyDescent="0.25">
      <c r="A90" t="s">
        <v>686</v>
      </c>
      <c r="B90" t="s">
        <v>558</v>
      </c>
      <c r="C90" t="s">
        <v>385</v>
      </c>
      <c r="D90" t="s">
        <v>268</v>
      </c>
      <c r="E90" s="3">
        <v>89</v>
      </c>
      <c r="F90" s="1">
        <v>45058</v>
      </c>
      <c r="G90" t="str">
        <f>_xlfn.XLOOKUP(Fatturato[[#This Row],[ID Client]],Clienti[ID Client],Clienti[Company Name]," ",0,1)</f>
        <v>CloudElite Innovations</v>
      </c>
      <c r="H90" t="str">
        <f>_xlfn.XLOOKUP(Fatturato[[#This Row],[ID Client]],Clienti[ID Client],Clienti[Field],0,1)</f>
        <v>Construction</v>
      </c>
      <c r="I90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90" t="str">
        <f>_xlfn.XLOOKUP(Fatturato[[#This Row],[Seller Code]],Dipendenti[Code],Dipendenti[Gender]," ",0,1)</f>
        <v>Male</v>
      </c>
      <c r="K90" s="3">
        <f ca="1">YEAR(TODAY())-YEAR(_xlfn.XLOOKUP(Fatturato[[#This Row],[Seller Code]],Dipendenti[Code],Dipendenti[Birth],TODAY(),0,1))</f>
        <v>42</v>
      </c>
      <c r="L90" t="str">
        <f>_xlfn.XLOOKUP(Fatturato[[#This Row],[Seller Code]],Dipendenti[Code],Dipendenti[Experience]," ",0,1)</f>
        <v>Lead/Manager</v>
      </c>
      <c r="M90" t="str">
        <f>_xlfn.XLOOKUP(Fatturato[[#This Row],[ID Product]],Prodotti[ID Product],Prodotti[Product Name]," ",0,1)</f>
        <v>QuantumSync Pro</v>
      </c>
      <c r="N90" t="str">
        <f>_xlfn.XLOOKUP(Fatturato[[#This Row],[ID Product]],Prodotti[ID Product],Prodotti[Category]," ",0,1)</f>
        <v>Analytics and Statistics</v>
      </c>
      <c r="O90" s="2">
        <f>Fatturato[[#This Row],[Quantity Sold]]* _xlfn.XLOOKUP(Fatturato[[#This Row],[ID Product]],Prodotti[ID Product],Prodotti[Selling Price],0,0,1)</f>
        <v>12460</v>
      </c>
      <c r="P90" s="6" t="str">
        <f>REPT("|",(Fatturato[[#This Row],[Tot_Fattura]]/MAX(O:O))*100)</f>
        <v>|||</v>
      </c>
    </row>
    <row r="91" spans="1:16" x14ac:dyDescent="0.25">
      <c r="A91" t="s">
        <v>687</v>
      </c>
      <c r="B91" t="s">
        <v>248</v>
      </c>
      <c r="C91" t="s">
        <v>399</v>
      </c>
      <c r="D91" t="s">
        <v>227</v>
      </c>
      <c r="E91" s="3">
        <v>278</v>
      </c>
      <c r="F91" s="1">
        <v>45173</v>
      </c>
      <c r="G91" t="str">
        <f>_xlfn.XLOOKUP(Fatturato[[#This Row],[ID Client]],Clienti[ID Client],Clienti[Company Name]," ",0,1)</f>
        <v>TechGuard Innovations</v>
      </c>
      <c r="H91" t="str">
        <f>_xlfn.XLOOKUP(Fatturato[[#This Row],[ID Client]],Clienti[ID Client],Clienti[Field],0,1)</f>
        <v>Construction</v>
      </c>
      <c r="I91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91" t="str">
        <f>_xlfn.XLOOKUP(Fatturato[[#This Row],[Seller Code]],Dipendenti[Code],Dipendenti[Gender]," ",0,1)</f>
        <v>Male</v>
      </c>
      <c r="K91" s="3">
        <f ca="1">YEAR(TODAY())-YEAR(_xlfn.XLOOKUP(Fatturato[[#This Row],[Seller Code]],Dipendenti[Code],Dipendenti[Birth],TODAY(),0,1))</f>
        <v>69</v>
      </c>
      <c r="L91" t="str">
        <f>_xlfn.XLOOKUP(Fatturato[[#This Row],[Seller Code]],Dipendenti[Code],Dipendenti[Experience]," ",0,1)</f>
        <v>Lead/Manager</v>
      </c>
      <c r="M91" t="str">
        <f>_xlfn.XLOOKUP(Fatturato[[#This Row],[ID Product]],Prodotti[ID Product],Prodotti[Product Name]," ",0,1)</f>
        <v>DataLink Precision</v>
      </c>
      <c r="N91" t="str">
        <f>_xlfn.XLOOKUP(Fatturato[[#This Row],[ID Product]],Prodotti[ID Product],Prodotti[Category]," ",0,1)</f>
        <v>Information Sync and Management</v>
      </c>
      <c r="O91" s="2">
        <f>Fatturato[[#This Row],[Quantity Sold]]* _xlfn.XLOOKUP(Fatturato[[#This Row],[ID Product]],Prodotti[ID Product],Prodotti[Selling Price],0,0,1)</f>
        <v>73670</v>
      </c>
      <c r="P91" s="6" t="str">
        <f>REPT("|",(Fatturato[[#This Row],[Tot_Fattura]]/MAX(O:O))*100)</f>
        <v>|||||||||||||||||||||||</v>
      </c>
    </row>
    <row r="92" spans="1:16" x14ac:dyDescent="0.25">
      <c r="A92" t="s">
        <v>688</v>
      </c>
      <c r="B92" t="s">
        <v>540</v>
      </c>
      <c r="C92" t="s">
        <v>425</v>
      </c>
      <c r="D92" t="s">
        <v>279</v>
      </c>
      <c r="E92" s="3">
        <v>419</v>
      </c>
      <c r="F92" s="1">
        <v>44412</v>
      </c>
      <c r="G92" t="str">
        <f>_xlfn.XLOOKUP(Fatturato[[#This Row],[ID Client]],Clienti[ID Client],Clienti[Company Name]," ",0,1)</f>
        <v>InnoTech Enterprises</v>
      </c>
      <c r="H92" t="str">
        <f>_xlfn.XLOOKUP(Fatturato[[#This Row],[ID Client]],Clienti[ID Client],Clienti[Field],0,1)</f>
        <v>Hardware</v>
      </c>
      <c r="I92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92" t="str">
        <f>_xlfn.XLOOKUP(Fatturato[[#This Row],[Seller Code]],Dipendenti[Code],Dipendenti[Gender]," ",0,1)</f>
        <v>Male</v>
      </c>
      <c r="K92" s="3">
        <f ca="1">YEAR(TODAY())-YEAR(_xlfn.XLOOKUP(Fatturato[[#This Row],[Seller Code]],Dipendenti[Code],Dipendenti[Birth],TODAY(),0,1))</f>
        <v>64</v>
      </c>
      <c r="L92" t="str">
        <f>_xlfn.XLOOKUP(Fatturato[[#This Row],[Seller Code]],Dipendenti[Code],Dipendenti[Experience]," ",0,1)</f>
        <v>Senior</v>
      </c>
      <c r="M92" t="str">
        <f>_xlfn.XLOOKUP(Fatturato[[#This Row],[ID Product]],Prodotti[ID Product],Prodotti[Product Name]," ",0,1)</f>
        <v>DataForge Analytics</v>
      </c>
      <c r="N92" t="str">
        <f>_xlfn.XLOOKUP(Fatturato[[#This Row],[ID Product]],Prodotti[ID Product],Prodotti[Category]," ",0,1)</f>
        <v>Cloud Computing and Data Security</v>
      </c>
      <c r="O92" s="2">
        <f>Fatturato[[#This Row],[Quantity Sold]]* _xlfn.XLOOKUP(Fatturato[[#This Row],[ID Product]],Prodotti[ID Product],Prodotti[Selling Price],0,0,1)</f>
        <v>218718</v>
      </c>
      <c r="P92" s="6" t="str">
        <f>REPT("|",(Fatturato[[#This Row],[Tot_Fattura]]/MAX(O:O))*100)</f>
        <v>||||||||||||||||||||||||||||||||||||||||||||||||||||||||||||||||||||||</v>
      </c>
    </row>
    <row r="93" spans="1:16" x14ac:dyDescent="0.25">
      <c r="A93" t="s">
        <v>689</v>
      </c>
      <c r="B93" t="s">
        <v>562</v>
      </c>
      <c r="C93" t="s">
        <v>480</v>
      </c>
      <c r="D93" t="s">
        <v>282</v>
      </c>
      <c r="E93" s="3">
        <v>250</v>
      </c>
      <c r="F93" s="1">
        <v>43889</v>
      </c>
      <c r="G93" t="str">
        <f>_xlfn.XLOOKUP(Fatturato[[#This Row],[ID Client]],Clienti[ID Client],Clienti[Company Name]," ",0,1)</f>
        <v>TechLink Dynamics</v>
      </c>
      <c r="H93" t="str">
        <f>_xlfn.XLOOKUP(Fatturato[[#This Row],[ID Client]],Clienti[ID Client],Clienti[Field],0,1)</f>
        <v>Renewable Energy</v>
      </c>
      <c r="I93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93" t="str">
        <f>_xlfn.XLOOKUP(Fatturato[[#This Row],[Seller Code]],Dipendenti[Code],Dipendenti[Gender]," ",0,1)</f>
        <v>Female</v>
      </c>
      <c r="K93" s="3">
        <f ca="1">YEAR(TODAY())-YEAR(_xlfn.XLOOKUP(Fatturato[[#This Row],[Seller Code]],Dipendenti[Code],Dipendenti[Birth],TODAY(),0,1))</f>
        <v>62</v>
      </c>
      <c r="L93" t="str">
        <f>_xlfn.XLOOKUP(Fatturato[[#This Row],[Seller Code]],Dipendenti[Code],Dipendenti[Experience]," ",0,1)</f>
        <v>Lead/Manager</v>
      </c>
      <c r="M93" t="str">
        <f>_xlfn.XLOOKUP(Fatturato[[#This Row],[ID Product]],Prodotti[ID Product],Prodotti[Product Name]," ",0,1)</f>
        <v>Quantum Insight</v>
      </c>
      <c r="N93" t="str">
        <f>_xlfn.XLOOKUP(Fatturato[[#This Row],[ID Product]],Prodotti[ID Product],Prodotti[Category]," ",0,1)</f>
        <v>Information Sync and Management</v>
      </c>
      <c r="O93" s="2">
        <f>Fatturato[[#This Row],[Quantity Sold]]* _xlfn.XLOOKUP(Fatturato[[#This Row],[ID Product]],Prodotti[ID Product],Prodotti[Selling Price],0,0,1)</f>
        <v>107500</v>
      </c>
      <c r="P93" s="6" t="str">
        <f>REPT("|",(Fatturato[[#This Row],[Tot_Fattura]]/MAX(O:O))*100)</f>
        <v>||||||||||||||||||||||||||||||||||</v>
      </c>
    </row>
    <row r="94" spans="1:16" x14ac:dyDescent="0.25">
      <c r="A94" t="s">
        <v>691</v>
      </c>
      <c r="B94" t="s">
        <v>554</v>
      </c>
      <c r="C94" t="s">
        <v>519</v>
      </c>
      <c r="D94" t="s">
        <v>227</v>
      </c>
      <c r="E94" s="3">
        <v>301</v>
      </c>
      <c r="F94" s="1">
        <v>43911</v>
      </c>
      <c r="G94" t="str">
        <f>_xlfn.XLOOKUP(Fatturato[[#This Row],[ID Client]],Clienti[ID Client],Clienti[Company Name]," ",0,1)</f>
        <v>TechGuard Innovations</v>
      </c>
      <c r="H94" t="str">
        <f>_xlfn.XLOOKUP(Fatturato[[#This Row],[ID Client]],Clienti[ID Client],Clienti[Field],0,1)</f>
        <v>Construction</v>
      </c>
      <c r="I94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94" t="str">
        <f>_xlfn.XLOOKUP(Fatturato[[#This Row],[Seller Code]],Dipendenti[Code],Dipendenti[Gender]," ",0,1)</f>
        <v>Male</v>
      </c>
      <c r="K94" s="3">
        <f ca="1">YEAR(TODAY())-YEAR(_xlfn.XLOOKUP(Fatturato[[#This Row],[Seller Code]],Dipendenti[Code],Dipendenti[Birth],TODAY(),0,1))</f>
        <v>50</v>
      </c>
      <c r="L94" t="str">
        <f>_xlfn.XLOOKUP(Fatturato[[#This Row],[Seller Code]],Dipendenti[Code],Dipendenti[Experience]," ",0,1)</f>
        <v>Intermediate</v>
      </c>
      <c r="M94" t="str">
        <f>_xlfn.XLOOKUP(Fatturato[[#This Row],[ID Product]],Prodotti[ID Product],Prodotti[Product Name]," ",0,1)</f>
        <v>CloudGuardian Pro</v>
      </c>
      <c r="N94" t="str">
        <f>_xlfn.XLOOKUP(Fatturato[[#This Row],[ID Product]],Prodotti[ID Product],Prodotti[Category]," ",0,1)</f>
        <v>Analytics and Statistics</v>
      </c>
      <c r="O94" s="2">
        <f>Fatturato[[#This Row],[Quantity Sold]]* _xlfn.XLOOKUP(Fatturato[[#This Row],[ID Product]],Prodotti[ID Product],Prodotti[Selling Price],0,0,1)</f>
        <v>193844</v>
      </c>
      <c r="P94" s="6" t="str">
        <f>REPT("|",(Fatturato[[#This Row],[Tot_Fattura]]/MAX(O:O))*100)</f>
        <v>||||||||||||||||||||||||||||||||||||||||||||||||||||||||||||||</v>
      </c>
    </row>
    <row r="95" spans="1:16" x14ac:dyDescent="0.25">
      <c r="A95" t="s">
        <v>692</v>
      </c>
      <c r="B95" t="s">
        <v>550</v>
      </c>
      <c r="C95" t="s">
        <v>470</v>
      </c>
      <c r="D95" t="s">
        <v>282</v>
      </c>
      <c r="E95" s="3">
        <v>73</v>
      </c>
      <c r="F95" s="1">
        <v>45107</v>
      </c>
      <c r="G95" t="str">
        <f>_xlfn.XLOOKUP(Fatturato[[#This Row],[ID Client]],Clienti[ID Client],Clienti[Company Name]," ",0,1)</f>
        <v>TechLink Dynamics</v>
      </c>
      <c r="H95" t="str">
        <f>_xlfn.XLOOKUP(Fatturato[[#This Row],[ID Client]],Clienti[ID Client],Clienti[Field],0,1)</f>
        <v>Renewable Energy</v>
      </c>
      <c r="I95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95" t="str">
        <f>_xlfn.XLOOKUP(Fatturato[[#This Row],[Seller Code]],Dipendenti[Code],Dipendenti[Gender]," ",0,1)</f>
        <v>Female</v>
      </c>
      <c r="K95" s="3">
        <f ca="1">YEAR(TODAY())-YEAR(_xlfn.XLOOKUP(Fatturato[[#This Row],[Seller Code]],Dipendenti[Code],Dipendenti[Birth],TODAY(),0,1))</f>
        <v>39</v>
      </c>
      <c r="L95" t="str">
        <f>_xlfn.XLOOKUP(Fatturato[[#This Row],[Seller Code]],Dipendenti[Code],Dipendenti[Experience]," ",0,1)</f>
        <v>Intermediate</v>
      </c>
      <c r="M95" t="str">
        <f>_xlfn.XLOOKUP(Fatturato[[#This Row],[ID Product]],Prodotti[ID Product],Prodotti[Product Name]," ",0,1)</f>
        <v>QuantumHarbor Guardian</v>
      </c>
      <c r="N95" t="str">
        <f>_xlfn.XLOOKUP(Fatturato[[#This Row],[ID Product]],Prodotti[ID Product],Prodotti[Category]," ",0,1)</f>
        <v>Information Sync and Management</v>
      </c>
      <c r="O95" s="2">
        <f>Fatturato[[#This Row],[Quantity Sold]]* _xlfn.XLOOKUP(Fatturato[[#This Row],[ID Product]],Prodotti[ID Product],Prodotti[Selling Price],0,0,1)</f>
        <v>49713</v>
      </c>
      <c r="P95" s="6" t="str">
        <f>REPT("|",(Fatturato[[#This Row],[Tot_Fattura]]/MAX(O:O))*100)</f>
        <v>|||||||||||||||</v>
      </c>
    </row>
    <row r="96" spans="1:16" x14ac:dyDescent="0.25">
      <c r="A96" t="s">
        <v>694</v>
      </c>
      <c r="B96" t="s">
        <v>556</v>
      </c>
      <c r="C96" t="s">
        <v>519</v>
      </c>
      <c r="D96" t="s">
        <v>227</v>
      </c>
      <c r="E96" s="3">
        <v>283</v>
      </c>
      <c r="F96" s="1">
        <v>44479</v>
      </c>
      <c r="G96" t="str">
        <f>_xlfn.XLOOKUP(Fatturato[[#This Row],[ID Client]],Clienti[ID Client],Clienti[Company Name]," ",0,1)</f>
        <v>TechGuard Innovations</v>
      </c>
      <c r="H96" t="str">
        <f>_xlfn.XLOOKUP(Fatturato[[#This Row],[ID Client]],Clienti[ID Client],Clienti[Field],0,1)</f>
        <v>Construction</v>
      </c>
      <c r="I96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96" t="str">
        <f>_xlfn.XLOOKUP(Fatturato[[#This Row],[Seller Code]],Dipendenti[Code],Dipendenti[Gender]," ",0,1)</f>
        <v>Male</v>
      </c>
      <c r="K96" s="3">
        <f ca="1">YEAR(TODAY())-YEAR(_xlfn.XLOOKUP(Fatturato[[#This Row],[Seller Code]],Dipendenti[Code],Dipendenti[Birth],TODAY(),0,1))</f>
        <v>50</v>
      </c>
      <c r="L96" t="str">
        <f>_xlfn.XLOOKUP(Fatturato[[#This Row],[Seller Code]],Dipendenti[Code],Dipendenti[Experience]," ",0,1)</f>
        <v>Intermediate</v>
      </c>
      <c r="M96" t="str">
        <f>_xlfn.XLOOKUP(Fatturato[[#This Row],[ID Product]],Prodotti[ID Product],Prodotti[Product Name]," ",0,1)</f>
        <v>CipherHarbor Guardian</v>
      </c>
      <c r="N96" t="str">
        <f>_xlfn.XLOOKUP(Fatturato[[#This Row],[ID Product]],Prodotti[ID Product],Prodotti[Category]," ",0,1)</f>
        <v>Data Security</v>
      </c>
      <c r="O96" s="2">
        <f>Fatturato[[#This Row],[Quantity Sold]]* _xlfn.XLOOKUP(Fatturato[[#This Row],[ID Product]],Prodotti[ID Product],Prodotti[Selling Price],0,0,1)</f>
        <v>16414</v>
      </c>
      <c r="P96" s="6" t="str">
        <f>REPT("|",(Fatturato[[#This Row],[Tot_Fattura]]/MAX(O:O))*100)</f>
        <v>|||||</v>
      </c>
    </row>
    <row r="97" spans="1:16" x14ac:dyDescent="0.25">
      <c r="A97" t="s">
        <v>695</v>
      </c>
      <c r="B97" t="s">
        <v>245</v>
      </c>
      <c r="C97" t="s">
        <v>295</v>
      </c>
      <c r="D97" t="s">
        <v>227</v>
      </c>
      <c r="E97" s="3">
        <v>491</v>
      </c>
      <c r="F97" s="1">
        <v>45227</v>
      </c>
      <c r="G97" t="str">
        <f>_xlfn.XLOOKUP(Fatturato[[#This Row],[ID Client]],Clienti[ID Client],Clienti[Company Name]," ",0,1)</f>
        <v>TechGuard Innovations</v>
      </c>
      <c r="H97" t="str">
        <f>_xlfn.XLOOKUP(Fatturato[[#This Row],[ID Client]],Clienti[ID Client],Clienti[Field],0,1)</f>
        <v>Construction</v>
      </c>
      <c r="I97" t="str">
        <f>_xlfn.CONCAT(_xlfn.XLOOKUP(Fatturato[[#This Row],[Seller Code]],Dipendenti[Code],Dipendenti[Name]," ",0,1)," ",_xlfn.XLOOKUP(Fatturato[[#This Row],[Seller Code]],Dipendenti[Code],Dipendenti[Surname]," ",0,1))</f>
        <v>Grace Baker</v>
      </c>
      <c r="J97" t="str">
        <f>_xlfn.XLOOKUP(Fatturato[[#This Row],[Seller Code]],Dipendenti[Code],Dipendenti[Gender]," ",0,1)</f>
        <v>Female</v>
      </c>
      <c r="K97" s="3">
        <f ca="1">YEAR(TODAY())-YEAR(_xlfn.XLOOKUP(Fatturato[[#This Row],[Seller Code]],Dipendenti[Code],Dipendenti[Birth],TODAY(),0,1))</f>
        <v>60</v>
      </c>
      <c r="L97" t="str">
        <f>_xlfn.XLOOKUP(Fatturato[[#This Row],[Seller Code]],Dipendenti[Code],Dipendenti[Experience]," ",0,1)</f>
        <v>Senior</v>
      </c>
      <c r="M97" t="str">
        <f>_xlfn.XLOOKUP(Fatturato[[#This Row],[ID Product]],Prodotti[ID Product],Prodotti[Product Name]," ",0,1)</f>
        <v>InfoShield Horizon</v>
      </c>
      <c r="N97" t="str">
        <f>_xlfn.XLOOKUP(Fatturato[[#This Row],[ID Product]],Prodotti[ID Product],Prodotti[Category]," ",0,1)</f>
        <v>Communication Protection</v>
      </c>
      <c r="O97" s="2">
        <f>Fatturato[[#This Row],[Quantity Sold]]* _xlfn.XLOOKUP(Fatturato[[#This Row],[ID Product]],Prodotti[ID Product],Prodotti[Selling Price],0,0,1)</f>
        <v>112930</v>
      </c>
      <c r="P97" s="6" t="str">
        <f>REPT("|",(Fatturato[[#This Row],[Tot_Fattura]]/MAX(O:O))*100)</f>
        <v>||||||||||||||||||||||||||||||||||||</v>
      </c>
    </row>
    <row r="98" spans="1:16" x14ac:dyDescent="0.25">
      <c r="A98" t="s">
        <v>696</v>
      </c>
      <c r="B98" t="s">
        <v>555</v>
      </c>
      <c r="C98" t="s">
        <v>431</v>
      </c>
      <c r="D98" t="s">
        <v>282</v>
      </c>
      <c r="E98" s="3">
        <v>401</v>
      </c>
      <c r="F98" s="1">
        <v>44240</v>
      </c>
      <c r="G98" t="str">
        <f>_xlfn.XLOOKUP(Fatturato[[#This Row],[ID Client]],Clienti[ID Client],Clienti[Company Name]," ",0,1)</f>
        <v>TechLink Dynamics</v>
      </c>
      <c r="H98" t="str">
        <f>_xlfn.XLOOKUP(Fatturato[[#This Row],[ID Client]],Clienti[ID Client],Clienti[Field],0,1)</f>
        <v>Renewable Energy</v>
      </c>
      <c r="I98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98" t="str">
        <f>_xlfn.XLOOKUP(Fatturato[[#This Row],[Seller Code]],Dipendenti[Code],Dipendenti[Gender]," ",0,1)</f>
        <v>Female</v>
      </c>
      <c r="K98" s="3">
        <f ca="1">YEAR(TODAY())-YEAR(_xlfn.XLOOKUP(Fatturato[[#This Row],[Seller Code]],Dipendenti[Code],Dipendenti[Birth],TODAY(),0,1))</f>
        <v>43</v>
      </c>
      <c r="L98" t="str">
        <f>_xlfn.XLOOKUP(Fatturato[[#This Row],[Seller Code]],Dipendenti[Code],Dipendenti[Experience]," ",0,1)</f>
        <v>Lead/Manager</v>
      </c>
      <c r="M98" t="str">
        <f>_xlfn.XLOOKUP(Fatturato[[#This Row],[ID Product]],Prodotti[ID Product],Prodotti[Product Name]," ",0,1)</f>
        <v>StatFlow Precision</v>
      </c>
      <c r="N98" t="str">
        <f>_xlfn.XLOOKUP(Fatturato[[#This Row],[ID Product]],Prodotti[ID Product],Prodotti[Category]," ",0,1)</f>
        <v>Communication Protection</v>
      </c>
      <c r="O98" s="2">
        <f>Fatturato[[#This Row],[Quantity Sold]]* _xlfn.XLOOKUP(Fatturato[[#This Row],[ID Product]],Prodotti[ID Product],Prodotti[Selling Price],0,0,1)</f>
        <v>169623</v>
      </c>
      <c r="P98" s="6" t="str">
        <f>REPT("|",(Fatturato[[#This Row],[Tot_Fattura]]/MAX(O:O))*100)</f>
        <v>||||||||||||||||||||||||||||||||||||||||||||||||||||||</v>
      </c>
    </row>
    <row r="99" spans="1:16" x14ac:dyDescent="0.25">
      <c r="A99" t="s">
        <v>697</v>
      </c>
      <c r="B99" t="s">
        <v>550</v>
      </c>
      <c r="C99" t="s">
        <v>371</v>
      </c>
      <c r="D99" t="s">
        <v>275</v>
      </c>
      <c r="E99" s="3">
        <v>215</v>
      </c>
      <c r="F99" s="1">
        <v>45283</v>
      </c>
      <c r="G99" t="str">
        <f>_xlfn.XLOOKUP(Fatturato[[#This Row],[ID Client]],Clienti[ID Client],Clienti[Company Name]," ",0,1)</f>
        <v>CipherLink Corp.</v>
      </c>
      <c r="H99" t="str">
        <f>_xlfn.XLOOKUP(Fatturato[[#This Row],[ID Client]],Clienti[ID Client],Clienti[Field],0,1)</f>
        <v>Marketing</v>
      </c>
      <c r="I99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99" t="str">
        <f>_xlfn.XLOOKUP(Fatturato[[#This Row],[Seller Code]],Dipendenti[Code],Dipendenti[Gender]," ",0,1)</f>
        <v>Female</v>
      </c>
      <c r="K99" s="3">
        <f ca="1">YEAR(TODAY())-YEAR(_xlfn.XLOOKUP(Fatturato[[#This Row],[Seller Code]],Dipendenti[Code],Dipendenti[Birth],TODAY(),0,1))</f>
        <v>60</v>
      </c>
      <c r="L99" t="str">
        <f>_xlfn.XLOOKUP(Fatturato[[#This Row],[Seller Code]],Dipendenti[Code],Dipendenti[Experience]," ",0,1)</f>
        <v>Junior</v>
      </c>
      <c r="M99" t="str">
        <f>_xlfn.XLOOKUP(Fatturato[[#This Row],[ID Product]],Prodotti[ID Product],Prodotti[Product Name]," ",0,1)</f>
        <v>QuantumHarbor Guardian</v>
      </c>
      <c r="N99" t="str">
        <f>_xlfn.XLOOKUP(Fatturato[[#This Row],[ID Product]],Prodotti[ID Product],Prodotti[Category]," ",0,1)</f>
        <v>Information Sync and Management</v>
      </c>
      <c r="O99" s="2">
        <f>Fatturato[[#This Row],[Quantity Sold]]* _xlfn.XLOOKUP(Fatturato[[#This Row],[ID Product]],Prodotti[ID Product],Prodotti[Selling Price],0,0,1)</f>
        <v>146415</v>
      </c>
      <c r="P99" s="6" t="str">
        <f>REPT("|",(Fatturato[[#This Row],[Tot_Fattura]]/MAX(O:O))*100)</f>
        <v>||||||||||||||||||||||||||||||||||||||||||||||</v>
      </c>
    </row>
    <row r="100" spans="1:16" x14ac:dyDescent="0.25">
      <c r="A100" t="s">
        <v>698</v>
      </c>
      <c r="B100" t="s">
        <v>561</v>
      </c>
      <c r="C100" t="s">
        <v>431</v>
      </c>
      <c r="D100" t="s">
        <v>282</v>
      </c>
      <c r="E100" s="3">
        <v>14</v>
      </c>
      <c r="F100" s="1">
        <v>44870</v>
      </c>
      <c r="G100" t="str">
        <f>_xlfn.XLOOKUP(Fatturato[[#This Row],[ID Client]],Clienti[ID Client],Clienti[Company Name]," ",0,1)</f>
        <v>TechLink Dynamics</v>
      </c>
      <c r="H100" t="str">
        <f>_xlfn.XLOOKUP(Fatturato[[#This Row],[ID Client]],Clienti[ID Client],Clienti[Field],0,1)</f>
        <v>Renewable Energy</v>
      </c>
      <c r="I100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00" t="str">
        <f>_xlfn.XLOOKUP(Fatturato[[#This Row],[Seller Code]],Dipendenti[Code],Dipendenti[Gender]," ",0,1)</f>
        <v>Female</v>
      </c>
      <c r="K100" s="3">
        <f ca="1">YEAR(TODAY())-YEAR(_xlfn.XLOOKUP(Fatturato[[#This Row],[Seller Code]],Dipendenti[Code],Dipendenti[Birth],TODAY(),0,1))</f>
        <v>43</v>
      </c>
      <c r="L100" t="str">
        <f>_xlfn.XLOOKUP(Fatturato[[#This Row],[Seller Code]],Dipendenti[Code],Dipendenti[Experience]," ",0,1)</f>
        <v>Lead/Manager</v>
      </c>
      <c r="M100" t="str">
        <f>_xlfn.XLOOKUP(Fatturato[[#This Row],[ID Product]],Prodotti[ID Product],Prodotti[Product Name]," ",0,1)</f>
        <v>DataForge Nexus</v>
      </c>
      <c r="N100" t="str">
        <f>_xlfn.XLOOKUP(Fatturato[[#This Row],[ID Product]],Prodotti[ID Product],Prodotti[Category]," ",0,1)</f>
        <v>Data Security</v>
      </c>
      <c r="O100" s="2">
        <f>Fatturato[[#This Row],[Quantity Sold]]* _xlfn.XLOOKUP(Fatturato[[#This Row],[ID Product]],Prodotti[ID Product],Prodotti[Selling Price],0,0,1)</f>
        <v>4284</v>
      </c>
      <c r="P100" s="6" t="str">
        <f>REPT("|",(Fatturato[[#This Row],[Tot_Fattura]]/MAX(O:O))*100)</f>
        <v>|</v>
      </c>
    </row>
    <row r="101" spans="1:16" x14ac:dyDescent="0.25">
      <c r="A101" t="s">
        <v>699</v>
      </c>
      <c r="B101" t="s">
        <v>561</v>
      </c>
      <c r="C101" t="s">
        <v>336</v>
      </c>
      <c r="D101" t="s">
        <v>268</v>
      </c>
      <c r="E101" s="3">
        <v>233</v>
      </c>
      <c r="F101" s="1">
        <v>45156</v>
      </c>
      <c r="G101" t="str">
        <f>_xlfn.XLOOKUP(Fatturato[[#This Row],[ID Client]],Clienti[ID Client],Clienti[Company Name]," ",0,1)</f>
        <v>CloudElite Innovations</v>
      </c>
      <c r="H101" t="str">
        <f>_xlfn.XLOOKUP(Fatturato[[#This Row],[ID Client]],Clienti[ID Client],Clienti[Field],0,1)</f>
        <v>Construction</v>
      </c>
      <c r="I101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101" t="str">
        <f>_xlfn.XLOOKUP(Fatturato[[#This Row],[Seller Code]],Dipendenti[Code],Dipendenti[Gender]," ",0,1)</f>
        <v>Female</v>
      </c>
      <c r="K101" s="3">
        <f ca="1">YEAR(TODAY())-YEAR(_xlfn.XLOOKUP(Fatturato[[#This Row],[Seller Code]],Dipendenti[Code],Dipendenti[Birth],TODAY(),0,1))</f>
        <v>59</v>
      </c>
      <c r="L101" t="str">
        <f>_xlfn.XLOOKUP(Fatturato[[#This Row],[Seller Code]],Dipendenti[Code],Dipendenti[Experience]," ",0,1)</f>
        <v>Junior</v>
      </c>
      <c r="M101" t="str">
        <f>_xlfn.XLOOKUP(Fatturato[[#This Row],[ID Product]],Prodotti[ID Product],Prodotti[Product Name]," ",0,1)</f>
        <v>DataForge Nexus</v>
      </c>
      <c r="N101" t="str">
        <f>_xlfn.XLOOKUP(Fatturato[[#This Row],[ID Product]],Prodotti[ID Product],Prodotti[Category]," ",0,1)</f>
        <v>Data Security</v>
      </c>
      <c r="O101" s="2">
        <f>Fatturato[[#This Row],[Quantity Sold]]* _xlfn.XLOOKUP(Fatturato[[#This Row],[ID Product]],Prodotti[ID Product],Prodotti[Selling Price],0,0,1)</f>
        <v>71298</v>
      </c>
      <c r="P101" s="6" t="str">
        <f>REPT("|",(Fatturato[[#This Row],[Tot_Fattura]]/MAX(O:O))*100)</f>
        <v>||||||||||||||||||||||</v>
      </c>
    </row>
    <row r="102" spans="1:16" x14ac:dyDescent="0.25">
      <c r="A102" t="s">
        <v>700</v>
      </c>
      <c r="B102" t="s">
        <v>558</v>
      </c>
      <c r="C102" t="s">
        <v>300</v>
      </c>
      <c r="D102" t="s">
        <v>279</v>
      </c>
      <c r="E102" s="3">
        <v>353</v>
      </c>
      <c r="F102" s="1">
        <v>43981</v>
      </c>
      <c r="G102" t="str">
        <f>_xlfn.XLOOKUP(Fatturato[[#This Row],[ID Client]],Clienti[ID Client],Clienti[Company Name]," ",0,1)</f>
        <v>InnoTech Enterprises</v>
      </c>
      <c r="H102" t="str">
        <f>_xlfn.XLOOKUP(Fatturato[[#This Row],[ID Client]],Clienti[ID Client],Clienti[Field],0,1)</f>
        <v>Hardware</v>
      </c>
      <c r="I102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02" t="str">
        <f>_xlfn.XLOOKUP(Fatturato[[#This Row],[Seller Code]],Dipendenti[Code],Dipendenti[Gender]," ",0,1)</f>
        <v>Female</v>
      </c>
      <c r="K102" s="3">
        <f ca="1">YEAR(TODAY())-YEAR(_xlfn.XLOOKUP(Fatturato[[#This Row],[Seller Code]],Dipendenti[Code],Dipendenti[Birth],TODAY(),0,1))</f>
        <v>37</v>
      </c>
      <c r="L102" t="str">
        <f>_xlfn.XLOOKUP(Fatturato[[#This Row],[Seller Code]],Dipendenti[Code],Dipendenti[Experience]," ",0,1)</f>
        <v>Intermediate</v>
      </c>
      <c r="M102" t="str">
        <f>_xlfn.XLOOKUP(Fatturato[[#This Row],[ID Product]],Prodotti[ID Product],Prodotti[Product Name]," ",0,1)</f>
        <v>QuantumSync Pro</v>
      </c>
      <c r="N102" t="str">
        <f>_xlfn.XLOOKUP(Fatturato[[#This Row],[ID Product]],Prodotti[ID Product],Prodotti[Category]," ",0,1)</f>
        <v>Analytics and Statistics</v>
      </c>
      <c r="O102" s="2">
        <f>Fatturato[[#This Row],[Quantity Sold]]* _xlfn.XLOOKUP(Fatturato[[#This Row],[ID Product]],Prodotti[ID Product],Prodotti[Selling Price],0,0,1)</f>
        <v>49420</v>
      </c>
      <c r="P102" s="6" t="str">
        <f>REPT("|",(Fatturato[[#This Row],[Tot_Fattura]]/MAX(O:O))*100)</f>
        <v>|||||||||||||||</v>
      </c>
    </row>
    <row r="103" spans="1:16" x14ac:dyDescent="0.25">
      <c r="A103" t="s">
        <v>703</v>
      </c>
      <c r="B103" t="s">
        <v>541</v>
      </c>
      <c r="C103" t="s">
        <v>305</v>
      </c>
      <c r="D103" t="s">
        <v>268</v>
      </c>
      <c r="E103" s="3">
        <v>121</v>
      </c>
      <c r="F103" s="1">
        <v>45261</v>
      </c>
      <c r="G103" t="str">
        <f>_xlfn.XLOOKUP(Fatturato[[#This Row],[ID Client]],Clienti[ID Client],Clienti[Company Name]," ",0,1)</f>
        <v>CloudElite Innovations</v>
      </c>
      <c r="H103" t="str">
        <f>_xlfn.XLOOKUP(Fatturato[[#This Row],[ID Client]],Clienti[ID Client],Clienti[Field],0,1)</f>
        <v>Construction</v>
      </c>
      <c r="I103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103" t="str">
        <f>_xlfn.XLOOKUP(Fatturato[[#This Row],[Seller Code]],Dipendenti[Code],Dipendenti[Gender]," ",0,1)</f>
        <v>Male</v>
      </c>
      <c r="K103" s="3">
        <f ca="1">YEAR(TODAY())-YEAR(_xlfn.XLOOKUP(Fatturato[[#This Row],[Seller Code]],Dipendenti[Code],Dipendenti[Birth],TODAY(),0,1))</f>
        <v>72</v>
      </c>
      <c r="L103" t="str">
        <f>_xlfn.XLOOKUP(Fatturato[[#This Row],[Seller Code]],Dipendenti[Code],Dipendenti[Experience]," ",0,1)</f>
        <v>Junior</v>
      </c>
      <c r="M103" t="str">
        <f>_xlfn.XLOOKUP(Fatturato[[#This Row],[ID Product]],Prodotti[ID Product],Prodotti[Product Name]," ",0,1)</f>
        <v>StatMatrix Fusion</v>
      </c>
      <c r="N103" t="str">
        <f>_xlfn.XLOOKUP(Fatturato[[#This Row],[ID Product]],Prodotti[ID Product],Prodotti[Category]," ",0,1)</f>
        <v>Information Sync and Management</v>
      </c>
      <c r="O103" s="2">
        <f>Fatturato[[#This Row],[Quantity Sold]]* _xlfn.XLOOKUP(Fatturato[[#This Row],[ID Product]],Prodotti[ID Product],Prodotti[Selling Price],0,0,1)</f>
        <v>36905</v>
      </c>
      <c r="P103" s="6" t="str">
        <f>REPT("|",(Fatturato[[#This Row],[Tot_Fattura]]/MAX(O:O))*100)</f>
        <v>|||||||||||</v>
      </c>
    </row>
    <row r="104" spans="1:16" x14ac:dyDescent="0.25">
      <c r="A104" t="s">
        <v>704</v>
      </c>
      <c r="B104" t="s">
        <v>558</v>
      </c>
      <c r="C104" t="s">
        <v>300</v>
      </c>
      <c r="D104" t="s">
        <v>275</v>
      </c>
      <c r="E104" s="3">
        <v>170</v>
      </c>
      <c r="F104" s="1">
        <v>45112</v>
      </c>
      <c r="G104" t="str">
        <f>_xlfn.XLOOKUP(Fatturato[[#This Row],[ID Client]],Clienti[ID Client],Clienti[Company Name]," ",0,1)</f>
        <v>CipherLink Corp.</v>
      </c>
      <c r="H104" t="str">
        <f>_xlfn.XLOOKUP(Fatturato[[#This Row],[ID Client]],Clienti[ID Client],Clienti[Field],0,1)</f>
        <v>Marketing</v>
      </c>
      <c r="I104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04" t="str">
        <f>_xlfn.XLOOKUP(Fatturato[[#This Row],[Seller Code]],Dipendenti[Code],Dipendenti[Gender]," ",0,1)</f>
        <v>Female</v>
      </c>
      <c r="K104" s="3">
        <f ca="1">YEAR(TODAY())-YEAR(_xlfn.XLOOKUP(Fatturato[[#This Row],[Seller Code]],Dipendenti[Code],Dipendenti[Birth],TODAY(),0,1))</f>
        <v>37</v>
      </c>
      <c r="L104" t="str">
        <f>_xlfn.XLOOKUP(Fatturato[[#This Row],[Seller Code]],Dipendenti[Code],Dipendenti[Experience]," ",0,1)</f>
        <v>Intermediate</v>
      </c>
      <c r="M104" t="str">
        <f>_xlfn.XLOOKUP(Fatturato[[#This Row],[ID Product]],Prodotti[ID Product],Prodotti[Product Name]," ",0,1)</f>
        <v>QuantumSync Pro</v>
      </c>
      <c r="N104" t="str">
        <f>_xlfn.XLOOKUP(Fatturato[[#This Row],[ID Product]],Prodotti[ID Product],Prodotti[Category]," ",0,1)</f>
        <v>Analytics and Statistics</v>
      </c>
      <c r="O104" s="2">
        <f>Fatturato[[#This Row],[Quantity Sold]]* _xlfn.XLOOKUP(Fatturato[[#This Row],[ID Product]],Prodotti[ID Product],Prodotti[Selling Price],0,0,1)</f>
        <v>23800</v>
      </c>
      <c r="P104" s="6" t="str">
        <f>REPT("|",(Fatturato[[#This Row],[Tot_Fattura]]/MAX(O:O))*100)</f>
        <v>|||||||</v>
      </c>
    </row>
    <row r="105" spans="1:16" x14ac:dyDescent="0.25">
      <c r="A105" t="s">
        <v>706</v>
      </c>
      <c r="B105" t="s">
        <v>544</v>
      </c>
      <c r="C105" t="s">
        <v>480</v>
      </c>
      <c r="D105" t="s">
        <v>265</v>
      </c>
      <c r="E105" s="3">
        <v>362</v>
      </c>
      <c r="F105" s="1">
        <v>44353</v>
      </c>
      <c r="G105" t="str">
        <f>_xlfn.XLOOKUP(Fatturato[[#This Row],[ID Client]],Clienti[ID Client],Clienti[Company Name]," ",0,1)</f>
        <v>InfoForge Solutions</v>
      </c>
      <c r="H105" t="str">
        <f>_xlfn.XLOOKUP(Fatturato[[#This Row],[ID Client]],Clienti[ID Client],Clienti[Field],0,1)</f>
        <v>Insurance</v>
      </c>
      <c r="I105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105" t="str">
        <f>_xlfn.XLOOKUP(Fatturato[[#This Row],[Seller Code]],Dipendenti[Code],Dipendenti[Gender]," ",0,1)</f>
        <v>Female</v>
      </c>
      <c r="K105" s="3">
        <f ca="1">YEAR(TODAY())-YEAR(_xlfn.XLOOKUP(Fatturato[[#This Row],[Seller Code]],Dipendenti[Code],Dipendenti[Birth],TODAY(),0,1))</f>
        <v>62</v>
      </c>
      <c r="L105" t="str">
        <f>_xlfn.XLOOKUP(Fatturato[[#This Row],[Seller Code]],Dipendenti[Code],Dipendenti[Experience]," ",0,1)</f>
        <v>Lead/Manager</v>
      </c>
      <c r="M105" t="str">
        <f>_xlfn.XLOOKUP(Fatturato[[#This Row],[ID Product]],Prodotti[ID Product],Prodotti[Product Name]," ",0,1)</f>
        <v>Statistica Proxima</v>
      </c>
      <c r="N105" t="str">
        <f>_xlfn.XLOOKUP(Fatturato[[#This Row],[ID Product]],Prodotti[ID Product],Prodotti[Category]," ",0,1)</f>
        <v>Cloud Computing and Data Security</v>
      </c>
      <c r="O105" s="2">
        <f>Fatturato[[#This Row],[Quantity Sold]]* _xlfn.XLOOKUP(Fatturato[[#This Row],[ID Product]],Prodotti[ID Product],Prodotti[Selling Price],0,0,1)</f>
        <v>135388</v>
      </c>
      <c r="P105" s="6" t="str">
        <f>REPT("|",(Fatturato[[#This Row],[Tot_Fattura]]/MAX(O:O))*100)</f>
        <v>|||||||||||||||||||||||||||||||||||||||||||</v>
      </c>
    </row>
    <row r="106" spans="1:16" x14ac:dyDescent="0.25">
      <c r="A106" t="s">
        <v>708</v>
      </c>
      <c r="B106" t="s">
        <v>556</v>
      </c>
      <c r="C106" t="s">
        <v>319</v>
      </c>
      <c r="D106" t="s">
        <v>227</v>
      </c>
      <c r="E106" s="3">
        <v>411</v>
      </c>
      <c r="F106" s="1">
        <v>44212</v>
      </c>
      <c r="G106" t="str">
        <f>_xlfn.XLOOKUP(Fatturato[[#This Row],[ID Client]],Clienti[ID Client],Clienti[Company Name]," ",0,1)</f>
        <v>TechGuard Innovations</v>
      </c>
      <c r="H106" t="str">
        <f>_xlfn.XLOOKUP(Fatturato[[#This Row],[ID Client]],Clienti[ID Client],Clienti[Field],0,1)</f>
        <v>Construction</v>
      </c>
      <c r="I106" t="str">
        <f>_xlfn.CONCAT(_xlfn.XLOOKUP(Fatturato[[#This Row],[Seller Code]],Dipendenti[Code],Dipendenti[Name]," ",0,1)," ",_xlfn.XLOOKUP(Fatturato[[#This Row],[Seller Code]],Dipendenti[Code],Dipendenti[Surname]," ",0,1))</f>
        <v>Chiara Roberts</v>
      </c>
      <c r="J106" t="str">
        <f>_xlfn.XLOOKUP(Fatturato[[#This Row],[Seller Code]],Dipendenti[Code],Dipendenti[Gender]," ",0,1)</f>
        <v>Female</v>
      </c>
      <c r="K106" s="3">
        <f ca="1">YEAR(TODAY())-YEAR(_xlfn.XLOOKUP(Fatturato[[#This Row],[Seller Code]],Dipendenti[Code],Dipendenti[Birth],TODAY(),0,1))</f>
        <v>66</v>
      </c>
      <c r="L106" t="str">
        <f>_xlfn.XLOOKUP(Fatturato[[#This Row],[Seller Code]],Dipendenti[Code],Dipendenti[Experience]," ",0,1)</f>
        <v>Intermediate</v>
      </c>
      <c r="M106" t="str">
        <f>_xlfn.XLOOKUP(Fatturato[[#This Row],[ID Product]],Prodotti[ID Product],Prodotti[Product Name]," ",0,1)</f>
        <v>CipherHarbor Guardian</v>
      </c>
      <c r="N106" t="str">
        <f>_xlfn.XLOOKUP(Fatturato[[#This Row],[ID Product]],Prodotti[ID Product],Prodotti[Category]," ",0,1)</f>
        <v>Data Security</v>
      </c>
      <c r="O106" s="2">
        <f>Fatturato[[#This Row],[Quantity Sold]]* _xlfn.XLOOKUP(Fatturato[[#This Row],[ID Product]],Prodotti[ID Product],Prodotti[Selling Price],0,0,1)</f>
        <v>23838</v>
      </c>
      <c r="P106" s="6" t="str">
        <f>REPT("|",(Fatturato[[#This Row],[Tot_Fattura]]/MAX(O:O))*100)</f>
        <v>|||||||</v>
      </c>
    </row>
    <row r="107" spans="1:16" x14ac:dyDescent="0.25">
      <c r="A107" t="s">
        <v>710</v>
      </c>
      <c r="B107" t="s">
        <v>247</v>
      </c>
      <c r="C107" t="s">
        <v>480</v>
      </c>
      <c r="D107" t="s">
        <v>282</v>
      </c>
      <c r="E107" s="3">
        <v>395</v>
      </c>
      <c r="F107" s="1">
        <v>43889</v>
      </c>
      <c r="G107" t="str">
        <f>_xlfn.XLOOKUP(Fatturato[[#This Row],[ID Client]],Clienti[ID Client],Clienti[Company Name]," ",0,1)</f>
        <v>TechLink Dynamics</v>
      </c>
      <c r="H107" t="str">
        <f>_xlfn.XLOOKUP(Fatturato[[#This Row],[ID Client]],Clienti[ID Client],Clienti[Field],0,1)</f>
        <v>Renewable Energy</v>
      </c>
      <c r="I107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107" t="str">
        <f>_xlfn.XLOOKUP(Fatturato[[#This Row],[Seller Code]],Dipendenti[Code],Dipendenti[Gender]," ",0,1)</f>
        <v>Female</v>
      </c>
      <c r="K107" s="3">
        <f ca="1">YEAR(TODAY())-YEAR(_xlfn.XLOOKUP(Fatturato[[#This Row],[Seller Code]],Dipendenti[Code],Dipendenti[Birth],TODAY(),0,1))</f>
        <v>62</v>
      </c>
      <c r="L107" t="str">
        <f>_xlfn.XLOOKUP(Fatturato[[#This Row],[Seller Code]],Dipendenti[Code],Dipendenti[Experience]," ",0,1)</f>
        <v>Lead/Manager</v>
      </c>
      <c r="M107" t="str">
        <f>_xlfn.XLOOKUP(Fatturato[[#This Row],[ID Product]],Prodotti[ID Product],Prodotti[Product Name]," ",0,1)</f>
        <v>DataPulse Dynamics</v>
      </c>
      <c r="N107" t="str">
        <f>_xlfn.XLOOKUP(Fatturato[[#This Row],[ID Product]],Prodotti[ID Product],Prodotti[Category]," ",0,1)</f>
        <v>Analytics and Statistics</v>
      </c>
      <c r="O107" s="2">
        <f>Fatturato[[#This Row],[Quantity Sold]]* _xlfn.XLOOKUP(Fatturato[[#This Row],[ID Product]],Prodotti[ID Product],Prodotti[Selling Price],0,0,1)</f>
        <v>180910</v>
      </c>
      <c r="P107" s="6" t="str">
        <f>REPT("|",(Fatturato[[#This Row],[Tot_Fattura]]/MAX(O:O))*100)</f>
        <v>||||||||||||||||||||||||||||||||||||||||||||||||||||||||||</v>
      </c>
    </row>
    <row r="108" spans="1:16" x14ac:dyDescent="0.25">
      <c r="A108" t="s">
        <v>711</v>
      </c>
      <c r="B108" t="s">
        <v>558</v>
      </c>
      <c r="C108" t="s">
        <v>429</v>
      </c>
      <c r="D108" t="s">
        <v>265</v>
      </c>
      <c r="E108" s="3">
        <v>240</v>
      </c>
      <c r="F108" s="1">
        <v>44556</v>
      </c>
      <c r="G108" t="str">
        <f>_xlfn.XLOOKUP(Fatturato[[#This Row],[ID Client]],Clienti[ID Client],Clienti[Company Name]," ",0,1)</f>
        <v>InfoForge Solutions</v>
      </c>
      <c r="H108" t="str">
        <f>_xlfn.XLOOKUP(Fatturato[[#This Row],[ID Client]],Clienti[ID Client],Clienti[Field],0,1)</f>
        <v>Insurance</v>
      </c>
      <c r="I108" t="str">
        <f>_xlfn.CONCAT(_xlfn.XLOOKUP(Fatturato[[#This Row],[Seller Code]],Dipendenti[Code],Dipendenti[Name]," ",0,1)," ",_xlfn.XLOOKUP(Fatturato[[#This Row],[Seller Code]],Dipendenti[Code],Dipendenti[Surname]," ",0,1))</f>
        <v>Logan Clark</v>
      </c>
      <c r="J108" t="str">
        <f>_xlfn.XLOOKUP(Fatturato[[#This Row],[Seller Code]],Dipendenti[Code],Dipendenti[Gender]," ",0,1)</f>
        <v>Male</v>
      </c>
      <c r="K108" s="3">
        <f ca="1">YEAR(TODAY())-YEAR(_xlfn.XLOOKUP(Fatturato[[#This Row],[Seller Code]],Dipendenti[Code],Dipendenti[Birth],TODAY(),0,1))</f>
        <v>37</v>
      </c>
      <c r="L108" t="str">
        <f>_xlfn.XLOOKUP(Fatturato[[#This Row],[Seller Code]],Dipendenti[Code],Dipendenti[Experience]," ",0,1)</f>
        <v>Senior</v>
      </c>
      <c r="M108" t="str">
        <f>_xlfn.XLOOKUP(Fatturato[[#This Row],[ID Product]],Prodotti[ID Product],Prodotti[Product Name]," ",0,1)</f>
        <v>QuantumSync Pro</v>
      </c>
      <c r="N108" t="str">
        <f>_xlfn.XLOOKUP(Fatturato[[#This Row],[ID Product]],Prodotti[ID Product],Prodotti[Category]," ",0,1)</f>
        <v>Analytics and Statistics</v>
      </c>
      <c r="O108" s="2">
        <f>Fatturato[[#This Row],[Quantity Sold]]* _xlfn.XLOOKUP(Fatturato[[#This Row],[ID Product]],Prodotti[ID Product],Prodotti[Selling Price],0,0,1)</f>
        <v>33600</v>
      </c>
      <c r="P108" s="6" t="str">
        <f>REPT("|",(Fatturato[[#This Row],[Tot_Fattura]]/MAX(O:O))*100)</f>
        <v>||||||||||</v>
      </c>
    </row>
    <row r="109" spans="1:16" x14ac:dyDescent="0.25">
      <c r="A109" t="s">
        <v>713</v>
      </c>
      <c r="B109" t="s">
        <v>564</v>
      </c>
      <c r="C109" t="s">
        <v>308</v>
      </c>
      <c r="D109" t="s">
        <v>282</v>
      </c>
      <c r="E109" s="3">
        <v>107</v>
      </c>
      <c r="F109" s="1">
        <v>44339</v>
      </c>
      <c r="G109" t="str">
        <f>_xlfn.XLOOKUP(Fatturato[[#This Row],[ID Client]],Clienti[ID Client],Clienti[Company Name]," ",0,1)</f>
        <v>TechLink Dynamics</v>
      </c>
      <c r="H109" t="str">
        <f>_xlfn.XLOOKUP(Fatturato[[#This Row],[ID Client]],Clienti[ID Client],Clienti[Field],0,1)</f>
        <v>Renewable Energy</v>
      </c>
      <c r="I109" t="str">
        <f>_xlfn.CONCAT(_xlfn.XLOOKUP(Fatturato[[#This Row],[Seller Code]],Dipendenti[Code],Dipendenti[Name]," ",0,1)," ",_xlfn.XLOOKUP(Fatturato[[#This Row],[Seller Code]],Dipendenti[Code],Dipendenti[Surname]," ",0,1))</f>
        <v>Ella Smith</v>
      </c>
      <c r="J109" t="str">
        <f>_xlfn.XLOOKUP(Fatturato[[#This Row],[Seller Code]],Dipendenti[Code],Dipendenti[Gender]," ",0,1)</f>
        <v>Female</v>
      </c>
      <c r="K109" s="3">
        <f ca="1">YEAR(TODAY())-YEAR(_xlfn.XLOOKUP(Fatturato[[#This Row],[Seller Code]],Dipendenti[Code],Dipendenti[Birth],TODAY(),0,1))</f>
        <v>28</v>
      </c>
      <c r="L109" t="str">
        <f>_xlfn.XLOOKUP(Fatturato[[#This Row],[Seller Code]],Dipendenti[Code],Dipendenti[Experience]," ",0,1)</f>
        <v>Intermediate</v>
      </c>
      <c r="M109" t="str">
        <f>_xlfn.XLOOKUP(Fatturato[[#This Row],[ID Product]],Prodotti[ID Product],Prodotti[Product Name]," ",0,1)</f>
        <v>CipherPulse Proxima</v>
      </c>
      <c r="N109" t="str">
        <f>_xlfn.XLOOKUP(Fatturato[[#This Row],[ID Product]],Prodotti[ID Product],Prodotti[Category]," ",0,1)</f>
        <v>Analytics and Statistics</v>
      </c>
      <c r="O109" s="2">
        <f>Fatturato[[#This Row],[Quantity Sold]]* _xlfn.XLOOKUP(Fatturato[[#This Row],[ID Product]],Prodotti[ID Product],Prodotti[Selling Price],0,0,1)</f>
        <v>22470</v>
      </c>
      <c r="P109" s="6" t="str">
        <f>REPT("|",(Fatturato[[#This Row],[Tot_Fattura]]/MAX(O:O))*100)</f>
        <v>|||||||</v>
      </c>
    </row>
    <row r="110" spans="1:16" x14ac:dyDescent="0.25">
      <c r="A110" t="s">
        <v>714</v>
      </c>
      <c r="B110" t="s">
        <v>564</v>
      </c>
      <c r="C110" t="s">
        <v>519</v>
      </c>
      <c r="D110" t="s">
        <v>285</v>
      </c>
      <c r="E110" s="3">
        <v>274</v>
      </c>
      <c r="F110" s="1">
        <v>44452</v>
      </c>
      <c r="G110" t="str">
        <f>_xlfn.XLOOKUP(Fatturato[[#This Row],[ID Client]],Clienti[ID Client],Clienti[Company Name]," ",0,1)</f>
        <v>DataLink Tech</v>
      </c>
      <c r="H110" t="str">
        <f>_xlfn.XLOOKUP(Fatturato[[#This Row],[ID Client]],Clienti[ID Client],Clienti[Field],0,1)</f>
        <v>Design</v>
      </c>
      <c r="I110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110" t="str">
        <f>_xlfn.XLOOKUP(Fatturato[[#This Row],[Seller Code]],Dipendenti[Code],Dipendenti[Gender]," ",0,1)</f>
        <v>Male</v>
      </c>
      <c r="K110" s="3">
        <f ca="1">YEAR(TODAY())-YEAR(_xlfn.XLOOKUP(Fatturato[[#This Row],[Seller Code]],Dipendenti[Code],Dipendenti[Birth],TODAY(),0,1))</f>
        <v>50</v>
      </c>
      <c r="L110" t="str">
        <f>_xlfn.XLOOKUP(Fatturato[[#This Row],[Seller Code]],Dipendenti[Code],Dipendenti[Experience]," ",0,1)</f>
        <v>Intermediate</v>
      </c>
      <c r="M110" t="str">
        <f>_xlfn.XLOOKUP(Fatturato[[#This Row],[ID Product]],Prodotti[ID Product],Prodotti[Product Name]," ",0,1)</f>
        <v>CipherPulse Proxima</v>
      </c>
      <c r="N110" t="str">
        <f>_xlfn.XLOOKUP(Fatturato[[#This Row],[ID Product]],Prodotti[ID Product],Prodotti[Category]," ",0,1)</f>
        <v>Analytics and Statistics</v>
      </c>
      <c r="O110" s="2">
        <f>Fatturato[[#This Row],[Quantity Sold]]* _xlfn.XLOOKUP(Fatturato[[#This Row],[ID Product]],Prodotti[ID Product],Prodotti[Selling Price],0,0,1)</f>
        <v>57540</v>
      </c>
      <c r="P110" s="6" t="str">
        <f>REPT("|",(Fatturato[[#This Row],[Tot_Fattura]]/MAX(O:O))*100)</f>
        <v>||||||||||||||||||</v>
      </c>
    </row>
    <row r="111" spans="1:16" x14ac:dyDescent="0.25">
      <c r="A111" t="s">
        <v>715</v>
      </c>
      <c r="B111" t="s">
        <v>550</v>
      </c>
      <c r="C111" t="s">
        <v>336</v>
      </c>
      <c r="D111" t="s">
        <v>285</v>
      </c>
      <c r="E111" s="3">
        <v>21</v>
      </c>
      <c r="F111" s="1">
        <v>44756</v>
      </c>
      <c r="G111" t="str">
        <f>_xlfn.XLOOKUP(Fatturato[[#This Row],[ID Client]],Clienti[ID Client],Clienti[Company Name]," ",0,1)</f>
        <v>DataLink Tech</v>
      </c>
      <c r="H111" t="str">
        <f>_xlfn.XLOOKUP(Fatturato[[#This Row],[ID Client]],Clienti[ID Client],Clienti[Field],0,1)</f>
        <v>Design</v>
      </c>
      <c r="I111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111" t="str">
        <f>_xlfn.XLOOKUP(Fatturato[[#This Row],[Seller Code]],Dipendenti[Code],Dipendenti[Gender]," ",0,1)</f>
        <v>Female</v>
      </c>
      <c r="K111" s="3">
        <f ca="1">YEAR(TODAY())-YEAR(_xlfn.XLOOKUP(Fatturato[[#This Row],[Seller Code]],Dipendenti[Code],Dipendenti[Birth],TODAY(),0,1))</f>
        <v>59</v>
      </c>
      <c r="L111" t="str">
        <f>_xlfn.XLOOKUP(Fatturato[[#This Row],[Seller Code]],Dipendenti[Code],Dipendenti[Experience]," ",0,1)</f>
        <v>Junior</v>
      </c>
      <c r="M111" t="str">
        <f>_xlfn.XLOOKUP(Fatturato[[#This Row],[ID Product]],Prodotti[ID Product],Prodotti[Product Name]," ",0,1)</f>
        <v>QuantumHarbor Guardian</v>
      </c>
      <c r="N111" t="str">
        <f>_xlfn.XLOOKUP(Fatturato[[#This Row],[ID Product]],Prodotti[ID Product],Prodotti[Category]," ",0,1)</f>
        <v>Information Sync and Management</v>
      </c>
      <c r="O111" s="2">
        <f>Fatturato[[#This Row],[Quantity Sold]]* _xlfn.XLOOKUP(Fatturato[[#This Row],[ID Product]],Prodotti[ID Product],Prodotti[Selling Price],0,0,1)</f>
        <v>14301</v>
      </c>
      <c r="P111" s="6" t="str">
        <f>REPT("|",(Fatturato[[#This Row],[Tot_Fattura]]/MAX(O:O))*100)</f>
        <v>||||</v>
      </c>
    </row>
    <row r="112" spans="1:16" x14ac:dyDescent="0.25">
      <c r="A112" t="s">
        <v>716</v>
      </c>
      <c r="B112" t="s">
        <v>245</v>
      </c>
      <c r="C112" t="s">
        <v>511</v>
      </c>
      <c r="D112" t="s">
        <v>279</v>
      </c>
      <c r="E112" s="3">
        <v>195</v>
      </c>
      <c r="F112" s="1">
        <v>44757</v>
      </c>
      <c r="G112" t="str">
        <f>_xlfn.XLOOKUP(Fatturato[[#This Row],[ID Client]],Clienti[ID Client],Clienti[Company Name]," ",0,1)</f>
        <v>InnoTech Enterprises</v>
      </c>
      <c r="H112" t="str">
        <f>_xlfn.XLOOKUP(Fatturato[[#This Row],[ID Client]],Clienti[ID Client],Clienti[Field],0,1)</f>
        <v>Hardware</v>
      </c>
      <c r="I112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12" t="str">
        <f>_xlfn.XLOOKUP(Fatturato[[#This Row],[Seller Code]],Dipendenti[Code],Dipendenti[Gender]," ",0,1)</f>
        <v>Female</v>
      </c>
      <c r="K112" s="3">
        <f ca="1">YEAR(TODAY())-YEAR(_xlfn.XLOOKUP(Fatturato[[#This Row],[Seller Code]],Dipendenti[Code],Dipendenti[Birth],TODAY(),0,1))</f>
        <v>56</v>
      </c>
      <c r="L112" t="str">
        <f>_xlfn.XLOOKUP(Fatturato[[#This Row],[Seller Code]],Dipendenti[Code],Dipendenti[Experience]," ",0,1)</f>
        <v>Junior</v>
      </c>
      <c r="M112" t="str">
        <f>_xlfn.XLOOKUP(Fatturato[[#This Row],[ID Product]],Prodotti[ID Product],Prodotti[Product Name]," ",0,1)</f>
        <v>InfoShield Horizon</v>
      </c>
      <c r="N112" t="str">
        <f>_xlfn.XLOOKUP(Fatturato[[#This Row],[ID Product]],Prodotti[ID Product],Prodotti[Category]," ",0,1)</f>
        <v>Communication Protection</v>
      </c>
      <c r="O112" s="2">
        <f>Fatturato[[#This Row],[Quantity Sold]]* _xlfn.XLOOKUP(Fatturato[[#This Row],[ID Product]],Prodotti[ID Product],Prodotti[Selling Price],0,0,1)</f>
        <v>44850</v>
      </c>
      <c r="P112" s="6" t="str">
        <f>REPT("|",(Fatturato[[#This Row],[Tot_Fattura]]/MAX(O:O))*100)</f>
        <v>||||||||||||||</v>
      </c>
    </row>
    <row r="113" spans="1:16" x14ac:dyDescent="0.25">
      <c r="A113" t="s">
        <v>718</v>
      </c>
      <c r="B113" t="s">
        <v>546</v>
      </c>
      <c r="C113" t="s">
        <v>371</v>
      </c>
      <c r="D113" t="s">
        <v>282</v>
      </c>
      <c r="E113" s="3">
        <v>411</v>
      </c>
      <c r="F113" s="1">
        <v>43902</v>
      </c>
      <c r="G113" t="str">
        <f>_xlfn.XLOOKUP(Fatturato[[#This Row],[ID Client]],Clienti[ID Client],Clienti[Company Name]," ",0,1)</f>
        <v>TechLink Dynamics</v>
      </c>
      <c r="H113" t="str">
        <f>_xlfn.XLOOKUP(Fatturato[[#This Row],[ID Client]],Clienti[ID Client],Clienti[Field],0,1)</f>
        <v>Renewable Energy</v>
      </c>
      <c r="I113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113" t="str">
        <f>_xlfn.XLOOKUP(Fatturato[[#This Row],[Seller Code]],Dipendenti[Code],Dipendenti[Gender]," ",0,1)</f>
        <v>Female</v>
      </c>
      <c r="K113" s="3">
        <f ca="1">YEAR(TODAY())-YEAR(_xlfn.XLOOKUP(Fatturato[[#This Row],[Seller Code]],Dipendenti[Code],Dipendenti[Birth],TODAY(),0,1))</f>
        <v>60</v>
      </c>
      <c r="L113" t="str">
        <f>_xlfn.XLOOKUP(Fatturato[[#This Row],[Seller Code]],Dipendenti[Code],Dipendenti[Experience]," ",0,1)</f>
        <v>Junior</v>
      </c>
      <c r="M113" t="str">
        <f>_xlfn.XLOOKUP(Fatturato[[#This Row],[ID Product]],Prodotti[ID Product],Prodotti[Product Name]," ",0,1)</f>
        <v>Analytix Pro Plus</v>
      </c>
      <c r="N113" t="str">
        <f>_xlfn.XLOOKUP(Fatturato[[#This Row],[ID Product]],Prodotti[ID Product],Prodotti[Category]," ",0,1)</f>
        <v>Analytics and Statistics</v>
      </c>
      <c r="O113" s="2">
        <f>Fatturato[[#This Row],[Quantity Sold]]* _xlfn.XLOOKUP(Fatturato[[#This Row],[ID Product]],Prodotti[ID Product],Prodotti[Selling Price],0,0,1)</f>
        <v>92064</v>
      </c>
      <c r="P113" s="6" t="str">
        <f>REPT("|",(Fatturato[[#This Row],[Tot_Fattura]]/MAX(O:O))*100)</f>
        <v>|||||||||||||||||||||||||||||</v>
      </c>
    </row>
    <row r="114" spans="1:16" x14ac:dyDescent="0.25">
      <c r="A114" t="s">
        <v>720</v>
      </c>
      <c r="B114" t="s">
        <v>543</v>
      </c>
      <c r="C114" t="s">
        <v>301</v>
      </c>
      <c r="D114" t="s">
        <v>268</v>
      </c>
      <c r="E114" s="3">
        <v>238</v>
      </c>
      <c r="F114" s="1">
        <v>45044</v>
      </c>
      <c r="G114" t="str">
        <f>_xlfn.XLOOKUP(Fatturato[[#This Row],[ID Client]],Clienti[ID Client],Clienti[Company Name]," ",0,1)</f>
        <v>CloudElite Innovations</v>
      </c>
      <c r="H114" t="str">
        <f>_xlfn.XLOOKUP(Fatturato[[#This Row],[ID Client]],Clienti[ID Client],Clienti[Field],0,1)</f>
        <v>Construction</v>
      </c>
      <c r="I114" t="str">
        <f>_xlfn.CONCAT(_xlfn.XLOOKUP(Fatturato[[#This Row],[Seller Code]],Dipendenti[Code],Dipendenti[Name]," ",0,1)," ",_xlfn.XLOOKUP(Fatturato[[#This Row],[Seller Code]],Dipendenti[Code],Dipendenti[Surname]," ",0,1))</f>
        <v>Aiden Lewis</v>
      </c>
      <c r="J114" t="str">
        <f>_xlfn.XLOOKUP(Fatturato[[#This Row],[Seller Code]],Dipendenti[Code],Dipendenti[Gender]," ",0,1)</f>
        <v>Male</v>
      </c>
      <c r="K114" s="3">
        <f ca="1">YEAR(TODAY())-YEAR(_xlfn.XLOOKUP(Fatturato[[#This Row],[Seller Code]],Dipendenti[Code],Dipendenti[Birth],TODAY(),0,1))</f>
        <v>33</v>
      </c>
      <c r="L114" t="str">
        <f>_xlfn.XLOOKUP(Fatturato[[#This Row],[Seller Code]],Dipendenti[Code],Dipendenti[Experience]," ",0,1)</f>
        <v>Lead/Manager</v>
      </c>
      <c r="M114" t="str">
        <f>_xlfn.XLOOKUP(Fatturato[[#This Row],[ID Product]],Prodotti[ID Product],Prodotti[Product Name]," ",0,1)</f>
        <v>InfoSync Dynamics</v>
      </c>
      <c r="N114" t="str">
        <f>_xlfn.XLOOKUP(Fatturato[[#This Row],[ID Product]],Prodotti[ID Product],Prodotti[Category]," ",0,1)</f>
        <v>Information Sync and Management</v>
      </c>
      <c r="O114" s="2">
        <f>Fatturato[[#This Row],[Quantity Sold]]* _xlfn.XLOOKUP(Fatturato[[#This Row],[ID Product]],Prodotti[ID Product],Prodotti[Selling Price],0,0,1)</f>
        <v>24276</v>
      </c>
      <c r="P114" s="6" t="str">
        <f>REPT("|",(Fatturato[[#This Row],[Tot_Fattura]]/MAX(O:O))*100)</f>
        <v>|||||||</v>
      </c>
    </row>
    <row r="115" spans="1:16" x14ac:dyDescent="0.25">
      <c r="A115" t="s">
        <v>722</v>
      </c>
      <c r="B115" t="s">
        <v>245</v>
      </c>
      <c r="C115" t="s">
        <v>511</v>
      </c>
      <c r="D115" t="s">
        <v>268</v>
      </c>
      <c r="E115" s="3">
        <v>71</v>
      </c>
      <c r="F115" s="1">
        <v>44745</v>
      </c>
      <c r="G115" t="str">
        <f>_xlfn.XLOOKUP(Fatturato[[#This Row],[ID Client]],Clienti[ID Client],Clienti[Company Name]," ",0,1)</f>
        <v>CloudElite Innovations</v>
      </c>
      <c r="H115" t="str">
        <f>_xlfn.XLOOKUP(Fatturato[[#This Row],[ID Client]],Clienti[ID Client],Clienti[Field],0,1)</f>
        <v>Construction</v>
      </c>
      <c r="I115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15" t="str">
        <f>_xlfn.XLOOKUP(Fatturato[[#This Row],[Seller Code]],Dipendenti[Code],Dipendenti[Gender]," ",0,1)</f>
        <v>Female</v>
      </c>
      <c r="K115" s="3">
        <f ca="1">YEAR(TODAY())-YEAR(_xlfn.XLOOKUP(Fatturato[[#This Row],[Seller Code]],Dipendenti[Code],Dipendenti[Birth],TODAY(),0,1))</f>
        <v>56</v>
      </c>
      <c r="L115" t="str">
        <f>_xlfn.XLOOKUP(Fatturato[[#This Row],[Seller Code]],Dipendenti[Code],Dipendenti[Experience]," ",0,1)</f>
        <v>Junior</v>
      </c>
      <c r="M115" t="str">
        <f>_xlfn.XLOOKUP(Fatturato[[#This Row],[ID Product]],Prodotti[ID Product],Prodotti[Product Name]," ",0,1)</f>
        <v>InfoShield Horizon</v>
      </c>
      <c r="N115" t="str">
        <f>_xlfn.XLOOKUP(Fatturato[[#This Row],[ID Product]],Prodotti[ID Product],Prodotti[Category]," ",0,1)</f>
        <v>Communication Protection</v>
      </c>
      <c r="O115" s="2">
        <f>Fatturato[[#This Row],[Quantity Sold]]* _xlfn.XLOOKUP(Fatturato[[#This Row],[ID Product]],Prodotti[ID Product],Prodotti[Selling Price],0,0,1)</f>
        <v>16330</v>
      </c>
      <c r="P115" s="6" t="str">
        <f>REPT("|",(Fatturato[[#This Row],[Tot_Fattura]]/MAX(O:O))*100)</f>
        <v>|||||</v>
      </c>
    </row>
    <row r="116" spans="1:16" x14ac:dyDescent="0.25">
      <c r="A116" t="s">
        <v>724</v>
      </c>
      <c r="B116" t="s">
        <v>236</v>
      </c>
      <c r="C116" t="s">
        <v>380</v>
      </c>
      <c r="D116" t="s">
        <v>268</v>
      </c>
      <c r="E116" s="3">
        <v>295</v>
      </c>
      <c r="F116" s="1">
        <v>44998</v>
      </c>
      <c r="G116" t="str">
        <f>_xlfn.XLOOKUP(Fatturato[[#This Row],[ID Client]],Clienti[ID Client],Clienti[Company Name]," ",0,1)</f>
        <v>CloudElite Innovations</v>
      </c>
      <c r="H116" t="str">
        <f>_xlfn.XLOOKUP(Fatturato[[#This Row],[ID Client]],Clienti[ID Client],Clienti[Field],0,1)</f>
        <v>Construction</v>
      </c>
      <c r="I116" t="str">
        <f>_xlfn.CONCAT(_xlfn.XLOOKUP(Fatturato[[#This Row],[Seller Code]],Dipendenti[Code],Dipendenti[Name]," ",0,1)," ",_xlfn.XLOOKUP(Fatturato[[#This Row],[Seller Code]],Dipendenti[Code],Dipendenti[Surname]," ",0,1))</f>
        <v>Mia Stewart</v>
      </c>
      <c r="J116" t="str">
        <f>_xlfn.XLOOKUP(Fatturato[[#This Row],[Seller Code]],Dipendenti[Code],Dipendenti[Gender]," ",0,1)</f>
        <v>Female</v>
      </c>
      <c r="K116" s="3">
        <f ca="1">YEAR(TODAY())-YEAR(_xlfn.XLOOKUP(Fatturato[[#This Row],[Seller Code]],Dipendenti[Code],Dipendenti[Birth],TODAY(),0,1))</f>
        <v>73</v>
      </c>
      <c r="L116" t="str">
        <f>_xlfn.XLOOKUP(Fatturato[[#This Row],[Seller Code]],Dipendenti[Code],Dipendenti[Experience]," ",0,1)</f>
        <v>Junior</v>
      </c>
      <c r="M116" t="str">
        <f>_xlfn.XLOOKUP(Fatturato[[#This Row],[ID Product]],Prodotti[ID Product],Prodotti[Product Name]," ",0,1)</f>
        <v>SyncGuard Proxima</v>
      </c>
      <c r="N116" t="str">
        <f>_xlfn.XLOOKUP(Fatturato[[#This Row],[ID Product]],Prodotti[ID Product],Prodotti[Category]," ",0,1)</f>
        <v>Communication Protection</v>
      </c>
      <c r="O116" s="2">
        <f>Fatturato[[#This Row],[Quantity Sold]]* _xlfn.XLOOKUP(Fatturato[[#This Row],[ID Product]],Prodotti[ID Product],Prodotti[Selling Price],0,0,1)</f>
        <v>141305</v>
      </c>
      <c r="P116" s="6" t="str">
        <f>REPT("|",(Fatturato[[#This Row],[Tot_Fattura]]/MAX(O:O))*100)</f>
        <v>|||||||||||||||||||||||||||||||||||||||||||||</v>
      </c>
    </row>
    <row r="117" spans="1:16" x14ac:dyDescent="0.25">
      <c r="A117" t="s">
        <v>725</v>
      </c>
      <c r="B117" t="s">
        <v>561</v>
      </c>
      <c r="C117" t="s">
        <v>374</v>
      </c>
      <c r="D117" t="s">
        <v>282</v>
      </c>
      <c r="E117" s="3">
        <v>157</v>
      </c>
      <c r="F117" s="1">
        <v>44703</v>
      </c>
      <c r="G117" t="str">
        <f>_xlfn.XLOOKUP(Fatturato[[#This Row],[ID Client]],Clienti[ID Client],Clienti[Company Name]," ",0,1)</f>
        <v>TechLink Dynamics</v>
      </c>
      <c r="H117" t="str">
        <f>_xlfn.XLOOKUP(Fatturato[[#This Row],[ID Client]],Clienti[ID Client],Clienti[Field],0,1)</f>
        <v>Renewable Energy</v>
      </c>
      <c r="I117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117" t="str">
        <f>_xlfn.XLOOKUP(Fatturato[[#This Row],[Seller Code]],Dipendenti[Code],Dipendenti[Gender]," ",0,1)</f>
        <v>Female</v>
      </c>
      <c r="K117" s="3">
        <f ca="1">YEAR(TODAY())-YEAR(_xlfn.XLOOKUP(Fatturato[[#This Row],[Seller Code]],Dipendenti[Code],Dipendenti[Birth],TODAY(),0,1))</f>
        <v>32</v>
      </c>
      <c r="L117" t="str">
        <f>_xlfn.XLOOKUP(Fatturato[[#This Row],[Seller Code]],Dipendenti[Code],Dipendenti[Experience]," ",0,1)</f>
        <v>Lead/Manager</v>
      </c>
      <c r="M117" t="str">
        <f>_xlfn.XLOOKUP(Fatturato[[#This Row],[ID Product]],Prodotti[ID Product],Prodotti[Product Name]," ",0,1)</f>
        <v>DataForge Nexus</v>
      </c>
      <c r="N117" t="str">
        <f>_xlfn.XLOOKUP(Fatturato[[#This Row],[ID Product]],Prodotti[ID Product],Prodotti[Category]," ",0,1)</f>
        <v>Data Security</v>
      </c>
      <c r="O117" s="2">
        <f>Fatturato[[#This Row],[Quantity Sold]]* _xlfn.XLOOKUP(Fatturato[[#This Row],[ID Product]],Prodotti[ID Product],Prodotti[Selling Price],0,0,1)</f>
        <v>48042</v>
      </c>
      <c r="P117" s="6" t="str">
        <f>REPT("|",(Fatturato[[#This Row],[Tot_Fattura]]/MAX(O:O))*100)</f>
        <v>|||||||||||||||</v>
      </c>
    </row>
    <row r="118" spans="1:16" x14ac:dyDescent="0.25">
      <c r="A118" t="s">
        <v>726</v>
      </c>
      <c r="B118" t="s">
        <v>541</v>
      </c>
      <c r="C118" t="s">
        <v>385</v>
      </c>
      <c r="D118" t="s">
        <v>227</v>
      </c>
      <c r="E118" s="3">
        <v>189</v>
      </c>
      <c r="F118" s="1">
        <v>44266</v>
      </c>
      <c r="G118" t="str">
        <f>_xlfn.XLOOKUP(Fatturato[[#This Row],[ID Client]],Clienti[ID Client],Clienti[Company Name]," ",0,1)</f>
        <v>TechGuard Innovations</v>
      </c>
      <c r="H118" t="str">
        <f>_xlfn.XLOOKUP(Fatturato[[#This Row],[ID Client]],Clienti[ID Client],Clienti[Field],0,1)</f>
        <v>Construction</v>
      </c>
      <c r="I118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118" t="str">
        <f>_xlfn.XLOOKUP(Fatturato[[#This Row],[Seller Code]],Dipendenti[Code],Dipendenti[Gender]," ",0,1)</f>
        <v>Male</v>
      </c>
      <c r="K118" s="3">
        <f ca="1">YEAR(TODAY())-YEAR(_xlfn.XLOOKUP(Fatturato[[#This Row],[Seller Code]],Dipendenti[Code],Dipendenti[Birth],TODAY(),0,1))</f>
        <v>42</v>
      </c>
      <c r="L118" t="str">
        <f>_xlfn.XLOOKUP(Fatturato[[#This Row],[Seller Code]],Dipendenti[Code],Dipendenti[Experience]," ",0,1)</f>
        <v>Lead/Manager</v>
      </c>
      <c r="M118" t="str">
        <f>_xlfn.XLOOKUP(Fatturato[[#This Row],[ID Product]],Prodotti[ID Product],Prodotti[Product Name]," ",0,1)</f>
        <v>StatMatrix Fusion</v>
      </c>
      <c r="N118" t="str">
        <f>_xlfn.XLOOKUP(Fatturato[[#This Row],[ID Product]],Prodotti[ID Product],Prodotti[Category]," ",0,1)</f>
        <v>Information Sync and Management</v>
      </c>
      <c r="O118" s="2">
        <f>Fatturato[[#This Row],[Quantity Sold]]* _xlfn.XLOOKUP(Fatturato[[#This Row],[ID Product]],Prodotti[ID Product],Prodotti[Selling Price],0,0,1)</f>
        <v>57645</v>
      </c>
      <c r="P118" s="6" t="str">
        <f>REPT("|",(Fatturato[[#This Row],[Tot_Fattura]]/MAX(O:O))*100)</f>
        <v>||||||||||||||||||</v>
      </c>
    </row>
    <row r="119" spans="1:16" x14ac:dyDescent="0.25">
      <c r="A119" t="s">
        <v>727</v>
      </c>
      <c r="B119" t="s">
        <v>247</v>
      </c>
      <c r="C119" t="s">
        <v>355</v>
      </c>
      <c r="D119" t="s">
        <v>285</v>
      </c>
      <c r="E119" s="3">
        <v>139</v>
      </c>
      <c r="F119" s="1">
        <v>44183</v>
      </c>
      <c r="G119" t="str">
        <f>_xlfn.XLOOKUP(Fatturato[[#This Row],[ID Client]],Clienti[ID Client],Clienti[Company Name]," ",0,1)</f>
        <v>DataLink Tech</v>
      </c>
      <c r="H119" t="str">
        <f>_xlfn.XLOOKUP(Fatturato[[#This Row],[ID Client]],Clienti[ID Client],Clienti[Field],0,1)</f>
        <v>Design</v>
      </c>
      <c r="I119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119" t="str">
        <f>_xlfn.XLOOKUP(Fatturato[[#This Row],[Seller Code]],Dipendenti[Code],Dipendenti[Gender]," ",0,1)</f>
        <v>Female</v>
      </c>
      <c r="K119" s="3">
        <f ca="1">YEAR(TODAY())-YEAR(_xlfn.XLOOKUP(Fatturato[[#This Row],[Seller Code]],Dipendenti[Code],Dipendenti[Birth],TODAY(),0,1))</f>
        <v>72</v>
      </c>
      <c r="L119" t="str">
        <f>_xlfn.XLOOKUP(Fatturato[[#This Row],[Seller Code]],Dipendenti[Code],Dipendenti[Experience]," ",0,1)</f>
        <v>Intermediate</v>
      </c>
      <c r="M119" t="str">
        <f>_xlfn.XLOOKUP(Fatturato[[#This Row],[ID Product]],Prodotti[ID Product],Prodotti[Product Name]," ",0,1)</f>
        <v>DataPulse Dynamics</v>
      </c>
      <c r="N119" t="str">
        <f>_xlfn.XLOOKUP(Fatturato[[#This Row],[ID Product]],Prodotti[ID Product],Prodotti[Category]," ",0,1)</f>
        <v>Analytics and Statistics</v>
      </c>
      <c r="O119" s="2">
        <f>Fatturato[[#This Row],[Quantity Sold]]* _xlfn.XLOOKUP(Fatturato[[#This Row],[ID Product]],Prodotti[ID Product],Prodotti[Selling Price],0,0,1)</f>
        <v>63662</v>
      </c>
      <c r="P119" s="6" t="str">
        <f>REPT("|",(Fatturato[[#This Row],[Tot_Fattura]]/MAX(O:O))*100)</f>
        <v>||||||||||||||||||||</v>
      </c>
    </row>
    <row r="120" spans="1:16" x14ac:dyDescent="0.25">
      <c r="A120" t="s">
        <v>729</v>
      </c>
      <c r="B120" t="s">
        <v>564</v>
      </c>
      <c r="C120" t="s">
        <v>470</v>
      </c>
      <c r="D120" t="s">
        <v>285</v>
      </c>
      <c r="E120" s="3">
        <v>139</v>
      </c>
      <c r="F120" s="1">
        <v>44828</v>
      </c>
      <c r="G120" t="str">
        <f>_xlfn.XLOOKUP(Fatturato[[#This Row],[ID Client]],Clienti[ID Client],Clienti[Company Name]," ",0,1)</f>
        <v>DataLink Tech</v>
      </c>
      <c r="H120" t="str">
        <f>_xlfn.XLOOKUP(Fatturato[[#This Row],[ID Client]],Clienti[ID Client],Clienti[Field],0,1)</f>
        <v>Design</v>
      </c>
      <c r="I120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120" t="str">
        <f>_xlfn.XLOOKUP(Fatturato[[#This Row],[Seller Code]],Dipendenti[Code],Dipendenti[Gender]," ",0,1)</f>
        <v>Female</v>
      </c>
      <c r="K120" s="3">
        <f ca="1">YEAR(TODAY())-YEAR(_xlfn.XLOOKUP(Fatturato[[#This Row],[Seller Code]],Dipendenti[Code],Dipendenti[Birth],TODAY(),0,1))</f>
        <v>39</v>
      </c>
      <c r="L120" t="str">
        <f>_xlfn.XLOOKUP(Fatturato[[#This Row],[Seller Code]],Dipendenti[Code],Dipendenti[Experience]," ",0,1)</f>
        <v>Intermediate</v>
      </c>
      <c r="M120" t="str">
        <f>_xlfn.XLOOKUP(Fatturato[[#This Row],[ID Product]],Prodotti[ID Product],Prodotti[Product Name]," ",0,1)</f>
        <v>CipherPulse Proxima</v>
      </c>
      <c r="N120" t="str">
        <f>_xlfn.XLOOKUP(Fatturato[[#This Row],[ID Product]],Prodotti[ID Product],Prodotti[Category]," ",0,1)</f>
        <v>Analytics and Statistics</v>
      </c>
      <c r="O120" s="2">
        <f>Fatturato[[#This Row],[Quantity Sold]]* _xlfn.XLOOKUP(Fatturato[[#This Row],[ID Product]],Prodotti[ID Product],Prodotti[Selling Price],0,0,1)</f>
        <v>29190</v>
      </c>
      <c r="P120" s="6" t="str">
        <f>REPT("|",(Fatturato[[#This Row],[Tot_Fattura]]/MAX(O:O))*100)</f>
        <v>|||||||||</v>
      </c>
    </row>
    <row r="121" spans="1:16" x14ac:dyDescent="0.25">
      <c r="A121" t="s">
        <v>730</v>
      </c>
      <c r="B121" t="s">
        <v>245</v>
      </c>
      <c r="C121" t="s">
        <v>409</v>
      </c>
      <c r="D121" t="s">
        <v>275</v>
      </c>
      <c r="E121" s="3">
        <v>257</v>
      </c>
      <c r="F121" s="1">
        <v>45103</v>
      </c>
      <c r="G121" t="str">
        <f>_xlfn.XLOOKUP(Fatturato[[#This Row],[ID Client]],Clienti[ID Client],Clienti[Company Name]," ",0,1)</f>
        <v>CipherLink Corp.</v>
      </c>
      <c r="H121" t="str">
        <f>_xlfn.XLOOKUP(Fatturato[[#This Row],[ID Client]],Clienti[ID Client],Clienti[Field],0,1)</f>
        <v>Marketing</v>
      </c>
      <c r="I121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121" t="str">
        <f>_xlfn.XLOOKUP(Fatturato[[#This Row],[Seller Code]],Dipendenti[Code],Dipendenti[Gender]," ",0,1)</f>
        <v>Male</v>
      </c>
      <c r="K121" s="3">
        <f ca="1">YEAR(TODAY())-YEAR(_xlfn.XLOOKUP(Fatturato[[#This Row],[Seller Code]],Dipendenti[Code],Dipendenti[Birth],TODAY(),0,1))</f>
        <v>66</v>
      </c>
      <c r="L121" t="str">
        <f>_xlfn.XLOOKUP(Fatturato[[#This Row],[Seller Code]],Dipendenti[Code],Dipendenti[Experience]," ",0,1)</f>
        <v>Lead/Manager</v>
      </c>
      <c r="M121" t="str">
        <f>_xlfn.XLOOKUP(Fatturato[[#This Row],[ID Product]],Prodotti[ID Product],Prodotti[Product Name]," ",0,1)</f>
        <v>InfoShield Horizon</v>
      </c>
      <c r="N121" t="str">
        <f>_xlfn.XLOOKUP(Fatturato[[#This Row],[ID Product]],Prodotti[ID Product],Prodotti[Category]," ",0,1)</f>
        <v>Communication Protection</v>
      </c>
      <c r="O121" s="2">
        <f>Fatturato[[#This Row],[Quantity Sold]]* _xlfn.XLOOKUP(Fatturato[[#This Row],[ID Product]],Prodotti[ID Product],Prodotti[Selling Price],0,0,1)</f>
        <v>59110</v>
      </c>
      <c r="P121" s="6" t="str">
        <f>REPT("|",(Fatturato[[#This Row],[Tot_Fattura]]/MAX(O:O))*100)</f>
        <v>||||||||||||||||||</v>
      </c>
    </row>
    <row r="122" spans="1:16" x14ac:dyDescent="0.25">
      <c r="A122" t="s">
        <v>732</v>
      </c>
      <c r="B122" t="s">
        <v>564</v>
      </c>
      <c r="C122" t="s">
        <v>423</v>
      </c>
      <c r="D122" t="s">
        <v>282</v>
      </c>
      <c r="E122" s="3">
        <v>456</v>
      </c>
      <c r="F122" s="1">
        <v>43859</v>
      </c>
      <c r="G122" t="str">
        <f>_xlfn.XLOOKUP(Fatturato[[#This Row],[ID Client]],Clienti[ID Client],Clienti[Company Name]," ",0,1)</f>
        <v>TechLink Dynamics</v>
      </c>
      <c r="H122" t="str">
        <f>_xlfn.XLOOKUP(Fatturato[[#This Row],[ID Client]],Clienti[ID Client],Clienti[Field],0,1)</f>
        <v>Renewable Energy</v>
      </c>
      <c r="I122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122" t="str">
        <f>_xlfn.XLOOKUP(Fatturato[[#This Row],[Seller Code]],Dipendenti[Code],Dipendenti[Gender]," ",0,1)</f>
        <v>Female</v>
      </c>
      <c r="K122" s="3">
        <f ca="1">YEAR(TODAY())-YEAR(_xlfn.XLOOKUP(Fatturato[[#This Row],[Seller Code]],Dipendenti[Code],Dipendenti[Birth],TODAY(),0,1))</f>
        <v>46</v>
      </c>
      <c r="L122" t="str">
        <f>_xlfn.XLOOKUP(Fatturato[[#This Row],[Seller Code]],Dipendenti[Code],Dipendenti[Experience]," ",0,1)</f>
        <v>Intermediate</v>
      </c>
      <c r="M122" t="str">
        <f>_xlfn.XLOOKUP(Fatturato[[#This Row],[ID Product]],Prodotti[ID Product],Prodotti[Product Name]," ",0,1)</f>
        <v>CipherPulse Proxima</v>
      </c>
      <c r="N122" t="str">
        <f>_xlfn.XLOOKUP(Fatturato[[#This Row],[ID Product]],Prodotti[ID Product],Prodotti[Category]," ",0,1)</f>
        <v>Analytics and Statistics</v>
      </c>
      <c r="O122" s="2">
        <f>Fatturato[[#This Row],[Quantity Sold]]* _xlfn.XLOOKUP(Fatturato[[#This Row],[ID Product]],Prodotti[ID Product],Prodotti[Selling Price],0,0,1)</f>
        <v>95760</v>
      </c>
      <c r="P122" s="6" t="str">
        <f>REPT("|",(Fatturato[[#This Row],[Tot_Fattura]]/MAX(O:O))*100)</f>
        <v>||||||||||||||||||||||||||||||</v>
      </c>
    </row>
    <row r="123" spans="1:16" x14ac:dyDescent="0.25">
      <c r="A123" t="s">
        <v>733</v>
      </c>
      <c r="B123" t="s">
        <v>541</v>
      </c>
      <c r="C123" t="s">
        <v>431</v>
      </c>
      <c r="D123" t="s">
        <v>282</v>
      </c>
      <c r="E123" s="3">
        <v>179</v>
      </c>
      <c r="F123" s="1">
        <v>45258</v>
      </c>
      <c r="G123" t="str">
        <f>_xlfn.XLOOKUP(Fatturato[[#This Row],[ID Client]],Clienti[ID Client],Clienti[Company Name]," ",0,1)</f>
        <v>TechLink Dynamics</v>
      </c>
      <c r="H123" t="str">
        <f>_xlfn.XLOOKUP(Fatturato[[#This Row],[ID Client]],Clienti[ID Client],Clienti[Field],0,1)</f>
        <v>Renewable Energy</v>
      </c>
      <c r="I123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23" t="str">
        <f>_xlfn.XLOOKUP(Fatturato[[#This Row],[Seller Code]],Dipendenti[Code],Dipendenti[Gender]," ",0,1)</f>
        <v>Female</v>
      </c>
      <c r="K123" s="3">
        <f ca="1">YEAR(TODAY())-YEAR(_xlfn.XLOOKUP(Fatturato[[#This Row],[Seller Code]],Dipendenti[Code],Dipendenti[Birth],TODAY(),0,1))</f>
        <v>43</v>
      </c>
      <c r="L123" t="str">
        <f>_xlfn.XLOOKUP(Fatturato[[#This Row],[Seller Code]],Dipendenti[Code],Dipendenti[Experience]," ",0,1)</f>
        <v>Lead/Manager</v>
      </c>
      <c r="M123" t="str">
        <f>_xlfn.XLOOKUP(Fatturato[[#This Row],[ID Product]],Prodotti[ID Product],Prodotti[Product Name]," ",0,1)</f>
        <v>StatMatrix Fusion</v>
      </c>
      <c r="N123" t="str">
        <f>_xlfn.XLOOKUP(Fatturato[[#This Row],[ID Product]],Prodotti[ID Product],Prodotti[Category]," ",0,1)</f>
        <v>Information Sync and Management</v>
      </c>
      <c r="O123" s="2">
        <f>Fatturato[[#This Row],[Quantity Sold]]* _xlfn.XLOOKUP(Fatturato[[#This Row],[ID Product]],Prodotti[ID Product],Prodotti[Selling Price],0,0,1)</f>
        <v>54595</v>
      </c>
      <c r="P123" s="6" t="str">
        <f>REPT("|",(Fatturato[[#This Row],[Tot_Fattura]]/MAX(O:O))*100)</f>
        <v>|||||||||||||||||</v>
      </c>
    </row>
    <row r="124" spans="1:16" x14ac:dyDescent="0.25">
      <c r="A124" t="s">
        <v>735</v>
      </c>
      <c r="B124" t="s">
        <v>564</v>
      </c>
      <c r="C124" t="s">
        <v>308</v>
      </c>
      <c r="D124" t="s">
        <v>227</v>
      </c>
      <c r="E124" s="3">
        <v>319</v>
      </c>
      <c r="F124" s="1">
        <v>44515</v>
      </c>
      <c r="G124" t="str">
        <f>_xlfn.XLOOKUP(Fatturato[[#This Row],[ID Client]],Clienti[ID Client],Clienti[Company Name]," ",0,1)</f>
        <v>TechGuard Innovations</v>
      </c>
      <c r="H124" t="str">
        <f>_xlfn.XLOOKUP(Fatturato[[#This Row],[ID Client]],Clienti[ID Client],Clienti[Field],0,1)</f>
        <v>Construction</v>
      </c>
      <c r="I124" t="str">
        <f>_xlfn.CONCAT(_xlfn.XLOOKUP(Fatturato[[#This Row],[Seller Code]],Dipendenti[Code],Dipendenti[Name]," ",0,1)," ",_xlfn.XLOOKUP(Fatturato[[#This Row],[Seller Code]],Dipendenti[Code],Dipendenti[Surname]," ",0,1))</f>
        <v>Ella Smith</v>
      </c>
      <c r="J124" t="str">
        <f>_xlfn.XLOOKUP(Fatturato[[#This Row],[Seller Code]],Dipendenti[Code],Dipendenti[Gender]," ",0,1)</f>
        <v>Female</v>
      </c>
      <c r="K124" s="3">
        <f ca="1">YEAR(TODAY())-YEAR(_xlfn.XLOOKUP(Fatturato[[#This Row],[Seller Code]],Dipendenti[Code],Dipendenti[Birth],TODAY(),0,1))</f>
        <v>28</v>
      </c>
      <c r="L124" t="str">
        <f>_xlfn.XLOOKUP(Fatturato[[#This Row],[Seller Code]],Dipendenti[Code],Dipendenti[Experience]," ",0,1)</f>
        <v>Intermediate</v>
      </c>
      <c r="M124" t="str">
        <f>_xlfn.XLOOKUP(Fatturato[[#This Row],[ID Product]],Prodotti[ID Product],Prodotti[Product Name]," ",0,1)</f>
        <v>CipherPulse Proxima</v>
      </c>
      <c r="N124" t="str">
        <f>_xlfn.XLOOKUP(Fatturato[[#This Row],[ID Product]],Prodotti[ID Product],Prodotti[Category]," ",0,1)</f>
        <v>Analytics and Statistics</v>
      </c>
      <c r="O124" s="2">
        <f>Fatturato[[#This Row],[Quantity Sold]]* _xlfn.XLOOKUP(Fatturato[[#This Row],[ID Product]],Prodotti[ID Product],Prodotti[Selling Price],0,0,1)</f>
        <v>66990</v>
      </c>
      <c r="P124" s="6" t="str">
        <f>REPT("|",(Fatturato[[#This Row],[Tot_Fattura]]/MAX(O:O))*100)</f>
        <v>|||||||||||||||||||||</v>
      </c>
    </row>
    <row r="125" spans="1:16" x14ac:dyDescent="0.25">
      <c r="A125" t="s">
        <v>738</v>
      </c>
      <c r="B125" t="s">
        <v>552</v>
      </c>
      <c r="C125" t="s">
        <v>436</v>
      </c>
      <c r="D125" t="s">
        <v>282</v>
      </c>
      <c r="E125" s="3">
        <v>380</v>
      </c>
      <c r="F125" s="1">
        <v>45044</v>
      </c>
      <c r="G125" t="str">
        <f>_xlfn.XLOOKUP(Fatturato[[#This Row],[ID Client]],Clienti[ID Client],Clienti[Company Name]," ",0,1)</f>
        <v>TechLink Dynamics</v>
      </c>
      <c r="H125" t="str">
        <f>_xlfn.XLOOKUP(Fatturato[[#This Row],[ID Client]],Clienti[ID Client],Clienti[Field],0,1)</f>
        <v>Renewable Energy</v>
      </c>
      <c r="I125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125" t="str">
        <f>_xlfn.XLOOKUP(Fatturato[[#This Row],[Seller Code]],Dipendenti[Code],Dipendenti[Gender]," ",0,1)</f>
        <v>Female</v>
      </c>
      <c r="K125" s="3">
        <f ca="1">YEAR(TODAY())-YEAR(_xlfn.XLOOKUP(Fatturato[[#This Row],[Seller Code]],Dipendenti[Code],Dipendenti[Birth],TODAY(),0,1))</f>
        <v>67</v>
      </c>
      <c r="L125" t="str">
        <f>_xlfn.XLOOKUP(Fatturato[[#This Row],[Seller Code]],Dipendenti[Code],Dipendenti[Experience]," ",0,1)</f>
        <v>Senior</v>
      </c>
      <c r="M125" t="str">
        <f>_xlfn.XLOOKUP(Fatturato[[#This Row],[ID Product]],Prodotti[ID Product],Prodotti[Product Name]," ",0,1)</f>
        <v>InfoVault Nexus</v>
      </c>
      <c r="N125" t="str">
        <f>_xlfn.XLOOKUP(Fatturato[[#This Row],[ID Product]],Prodotti[ID Product],Prodotti[Category]," ",0,1)</f>
        <v>Analytics and Statistics</v>
      </c>
      <c r="O125" s="2">
        <f>Fatturato[[#This Row],[Quantity Sold]]* _xlfn.XLOOKUP(Fatturato[[#This Row],[ID Product]],Prodotti[ID Product],Prodotti[Selling Price],0,0,1)</f>
        <v>56620</v>
      </c>
      <c r="P125" s="6" t="str">
        <f>REPT("|",(Fatturato[[#This Row],[Tot_Fattura]]/MAX(O:O))*100)</f>
        <v>||||||||||||||||||</v>
      </c>
    </row>
    <row r="126" spans="1:16" x14ac:dyDescent="0.25">
      <c r="A126" t="s">
        <v>739</v>
      </c>
      <c r="B126" t="s">
        <v>556</v>
      </c>
      <c r="C126" t="s">
        <v>429</v>
      </c>
      <c r="D126" t="s">
        <v>285</v>
      </c>
      <c r="E126" s="3">
        <v>430</v>
      </c>
      <c r="F126" s="1">
        <v>44647</v>
      </c>
      <c r="G126" t="str">
        <f>_xlfn.XLOOKUP(Fatturato[[#This Row],[ID Client]],Clienti[ID Client],Clienti[Company Name]," ",0,1)</f>
        <v>DataLink Tech</v>
      </c>
      <c r="H126" t="str">
        <f>_xlfn.XLOOKUP(Fatturato[[#This Row],[ID Client]],Clienti[ID Client],Clienti[Field],0,1)</f>
        <v>Design</v>
      </c>
      <c r="I126" t="str">
        <f>_xlfn.CONCAT(_xlfn.XLOOKUP(Fatturato[[#This Row],[Seller Code]],Dipendenti[Code],Dipendenti[Name]," ",0,1)," ",_xlfn.XLOOKUP(Fatturato[[#This Row],[Seller Code]],Dipendenti[Code],Dipendenti[Surname]," ",0,1))</f>
        <v>Logan Clark</v>
      </c>
      <c r="J126" t="str">
        <f>_xlfn.XLOOKUP(Fatturato[[#This Row],[Seller Code]],Dipendenti[Code],Dipendenti[Gender]," ",0,1)</f>
        <v>Male</v>
      </c>
      <c r="K126" s="3">
        <f ca="1">YEAR(TODAY())-YEAR(_xlfn.XLOOKUP(Fatturato[[#This Row],[Seller Code]],Dipendenti[Code],Dipendenti[Birth],TODAY(),0,1))</f>
        <v>37</v>
      </c>
      <c r="L126" t="str">
        <f>_xlfn.XLOOKUP(Fatturato[[#This Row],[Seller Code]],Dipendenti[Code],Dipendenti[Experience]," ",0,1)</f>
        <v>Senior</v>
      </c>
      <c r="M126" t="str">
        <f>_xlfn.XLOOKUP(Fatturato[[#This Row],[ID Product]],Prodotti[ID Product],Prodotti[Product Name]," ",0,1)</f>
        <v>CipherHarbor Guardian</v>
      </c>
      <c r="N126" t="str">
        <f>_xlfn.XLOOKUP(Fatturato[[#This Row],[ID Product]],Prodotti[ID Product],Prodotti[Category]," ",0,1)</f>
        <v>Data Security</v>
      </c>
      <c r="O126" s="2">
        <f>Fatturato[[#This Row],[Quantity Sold]]* _xlfn.XLOOKUP(Fatturato[[#This Row],[ID Product]],Prodotti[ID Product],Prodotti[Selling Price],0,0,1)</f>
        <v>24940</v>
      </c>
      <c r="P126" s="6" t="str">
        <f>REPT("|",(Fatturato[[#This Row],[Tot_Fattura]]/MAX(O:O))*100)</f>
        <v>|||||||</v>
      </c>
    </row>
    <row r="127" spans="1:16" x14ac:dyDescent="0.25">
      <c r="A127" t="s">
        <v>740</v>
      </c>
      <c r="B127" t="s">
        <v>546</v>
      </c>
      <c r="C127" t="s">
        <v>431</v>
      </c>
      <c r="D127" t="s">
        <v>282</v>
      </c>
      <c r="E127" s="3">
        <v>123</v>
      </c>
      <c r="F127" s="1">
        <v>45234</v>
      </c>
      <c r="G127" t="str">
        <f>_xlfn.XLOOKUP(Fatturato[[#This Row],[ID Client]],Clienti[ID Client],Clienti[Company Name]," ",0,1)</f>
        <v>TechLink Dynamics</v>
      </c>
      <c r="H127" t="str">
        <f>_xlfn.XLOOKUP(Fatturato[[#This Row],[ID Client]],Clienti[ID Client],Clienti[Field],0,1)</f>
        <v>Renewable Energy</v>
      </c>
      <c r="I127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27" t="str">
        <f>_xlfn.XLOOKUP(Fatturato[[#This Row],[Seller Code]],Dipendenti[Code],Dipendenti[Gender]," ",0,1)</f>
        <v>Female</v>
      </c>
      <c r="K127" s="3">
        <f ca="1">YEAR(TODAY())-YEAR(_xlfn.XLOOKUP(Fatturato[[#This Row],[Seller Code]],Dipendenti[Code],Dipendenti[Birth],TODAY(),0,1))</f>
        <v>43</v>
      </c>
      <c r="L127" t="str">
        <f>_xlfn.XLOOKUP(Fatturato[[#This Row],[Seller Code]],Dipendenti[Code],Dipendenti[Experience]," ",0,1)</f>
        <v>Lead/Manager</v>
      </c>
      <c r="M127" t="str">
        <f>_xlfn.XLOOKUP(Fatturato[[#This Row],[ID Product]],Prodotti[ID Product],Prodotti[Product Name]," ",0,1)</f>
        <v>Analytix Pro Plus</v>
      </c>
      <c r="N127" t="str">
        <f>_xlfn.XLOOKUP(Fatturato[[#This Row],[ID Product]],Prodotti[ID Product],Prodotti[Category]," ",0,1)</f>
        <v>Analytics and Statistics</v>
      </c>
      <c r="O127" s="2">
        <f>Fatturato[[#This Row],[Quantity Sold]]* _xlfn.XLOOKUP(Fatturato[[#This Row],[ID Product]],Prodotti[ID Product],Prodotti[Selling Price],0,0,1)</f>
        <v>27552</v>
      </c>
      <c r="P127" s="6" t="str">
        <f>REPT("|",(Fatturato[[#This Row],[Tot_Fattura]]/MAX(O:O))*100)</f>
        <v>||||||||</v>
      </c>
    </row>
    <row r="128" spans="1:16" x14ac:dyDescent="0.25">
      <c r="A128" t="s">
        <v>741</v>
      </c>
      <c r="B128" t="s">
        <v>561</v>
      </c>
      <c r="C128" t="s">
        <v>409</v>
      </c>
      <c r="D128" t="s">
        <v>279</v>
      </c>
      <c r="E128" s="3">
        <v>163</v>
      </c>
      <c r="F128" s="1">
        <v>44992</v>
      </c>
      <c r="G128" t="str">
        <f>_xlfn.XLOOKUP(Fatturato[[#This Row],[ID Client]],Clienti[ID Client],Clienti[Company Name]," ",0,1)</f>
        <v>InnoTech Enterprises</v>
      </c>
      <c r="H128" t="str">
        <f>_xlfn.XLOOKUP(Fatturato[[#This Row],[ID Client]],Clienti[ID Client],Clienti[Field],0,1)</f>
        <v>Hardware</v>
      </c>
      <c r="I128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128" t="str">
        <f>_xlfn.XLOOKUP(Fatturato[[#This Row],[Seller Code]],Dipendenti[Code],Dipendenti[Gender]," ",0,1)</f>
        <v>Male</v>
      </c>
      <c r="K128" s="3">
        <f ca="1">YEAR(TODAY())-YEAR(_xlfn.XLOOKUP(Fatturato[[#This Row],[Seller Code]],Dipendenti[Code],Dipendenti[Birth],TODAY(),0,1))</f>
        <v>66</v>
      </c>
      <c r="L128" t="str">
        <f>_xlfn.XLOOKUP(Fatturato[[#This Row],[Seller Code]],Dipendenti[Code],Dipendenti[Experience]," ",0,1)</f>
        <v>Lead/Manager</v>
      </c>
      <c r="M128" t="str">
        <f>_xlfn.XLOOKUP(Fatturato[[#This Row],[ID Product]],Prodotti[ID Product],Prodotti[Product Name]," ",0,1)</f>
        <v>DataForge Nexus</v>
      </c>
      <c r="N128" t="str">
        <f>_xlfn.XLOOKUP(Fatturato[[#This Row],[ID Product]],Prodotti[ID Product],Prodotti[Category]," ",0,1)</f>
        <v>Data Security</v>
      </c>
      <c r="O128" s="2">
        <f>Fatturato[[#This Row],[Quantity Sold]]* _xlfn.XLOOKUP(Fatturato[[#This Row],[ID Product]],Prodotti[ID Product],Prodotti[Selling Price],0,0,1)</f>
        <v>49878</v>
      </c>
      <c r="P128" s="6" t="str">
        <f>REPT("|",(Fatturato[[#This Row],[Tot_Fattura]]/MAX(O:O))*100)</f>
        <v>|||||||||||||||</v>
      </c>
    </row>
    <row r="129" spans="1:16" x14ac:dyDescent="0.25">
      <c r="A129" t="s">
        <v>742</v>
      </c>
      <c r="B129" t="s">
        <v>541</v>
      </c>
      <c r="C129" t="s">
        <v>431</v>
      </c>
      <c r="D129" t="s">
        <v>279</v>
      </c>
      <c r="E129" s="3">
        <v>391</v>
      </c>
      <c r="F129" s="1">
        <v>44015</v>
      </c>
      <c r="G129" t="str">
        <f>_xlfn.XLOOKUP(Fatturato[[#This Row],[ID Client]],Clienti[ID Client],Clienti[Company Name]," ",0,1)</f>
        <v>InnoTech Enterprises</v>
      </c>
      <c r="H129" t="str">
        <f>_xlfn.XLOOKUP(Fatturato[[#This Row],[ID Client]],Clienti[ID Client],Clienti[Field],0,1)</f>
        <v>Hardware</v>
      </c>
      <c r="I129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29" t="str">
        <f>_xlfn.XLOOKUP(Fatturato[[#This Row],[Seller Code]],Dipendenti[Code],Dipendenti[Gender]," ",0,1)</f>
        <v>Female</v>
      </c>
      <c r="K129" s="3">
        <f ca="1">YEAR(TODAY())-YEAR(_xlfn.XLOOKUP(Fatturato[[#This Row],[Seller Code]],Dipendenti[Code],Dipendenti[Birth],TODAY(),0,1))</f>
        <v>43</v>
      </c>
      <c r="L129" t="str">
        <f>_xlfn.XLOOKUP(Fatturato[[#This Row],[Seller Code]],Dipendenti[Code],Dipendenti[Experience]," ",0,1)</f>
        <v>Lead/Manager</v>
      </c>
      <c r="M129" t="str">
        <f>_xlfn.XLOOKUP(Fatturato[[#This Row],[ID Product]],Prodotti[ID Product],Prodotti[Product Name]," ",0,1)</f>
        <v>StatMatrix Fusion</v>
      </c>
      <c r="N129" t="str">
        <f>_xlfn.XLOOKUP(Fatturato[[#This Row],[ID Product]],Prodotti[ID Product],Prodotti[Category]," ",0,1)</f>
        <v>Information Sync and Management</v>
      </c>
      <c r="O129" s="2">
        <f>Fatturato[[#This Row],[Quantity Sold]]* _xlfn.XLOOKUP(Fatturato[[#This Row],[ID Product]],Prodotti[ID Product],Prodotti[Selling Price],0,0,1)</f>
        <v>119255</v>
      </c>
      <c r="P129" s="6" t="str">
        <f>REPT("|",(Fatturato[[#This Row],[Tot_Fattura]]/MAX(O:O))*100)</f>
        <v>||||||||||||||||||||||||||||||||||||||</v>
      </c>
    </row>
    <row r="130" spans="1:16" x14ac:dyDescent="0.25">
      <c r="A130" t="s">
        <v>745</v>
      </c>
      <c r="B130" t="s">
        <v>546</v>
      </c>
      <c r="C130" t="s">
        <v>470</v>
      </c>
      <c r="D130" t="s">
        <v>268</v>
      </c>
      <c r="E130" s="3">
        <v>282</v>
      </c>
      <c r="F130" s="1">
        <v>44420</v>
      </c>
      <c r="G130" t="str">
        <f>_xlfn.XLOOKUP(Fatturato[[#This Row],[ID Client]],Clienti[ID Client],Clienti[Company Name]," ",0,1)</f>
        <v>CloudElite Innovations</v>
      </c>
      <c r="H130" t="str">
        <f>_xlfn.XLOOKUP(Fatturato[[#This Row],[ID Client]],Clienti[ID Client],Clienti[Field],0,1)</f>
        <v>Construction</v>
      </c>
      <c r="I130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130" t="str">
        <f>_xlfn.XLOOKUP(Fatturato[[#This Row],[Seller Code]],Dipendenti[Code],Dipendenti[Gender]," ",0,1)</f>
        <v>Female</v>
      </c>
      <c r="K130" s="3">
        <f ca="1">YEAR(TODAY())-YEAR(_xlfn.XLOOKUP(Fatturato[[#This Row],[Seller Code]],Dipendenti[Code],Dipendenti[Birth],TODAY(),0,1))</f>
        <v>39</v>
      </c>
      <c r="L130" t="str">
        <f>_xlfn.XLOOKUP(Fatturato[[#This Row],[Seller Code]],Dipendenti[Code],Dipendenti[Experience]," ",0,1)</f>
        <v>Intermediate</v>
      </c>
      <c r="M130" t="str">
        <f>_xlfn.XLOOKUP(Fatturato[[#This Row],[ID Product]],Prodotti[ID Product],Prodotti[Product Name]," ",0,1)</f>
        <v>Analytix Pro Plus</v>
      </c>
      <c r="N130" t="str">
        <f>_xlfn.XLOOKUP(Fatturato[[#This Row],[ID Product]],Prodotti[ID Product],Prodotti[Category]," ",0,1)</f>
        <v>Analytics and Statistics</v>
      </c>
      <c r="O130" s="2">
        <f>Fatturato[[#This Row],[Quantity Sold]]* _xlfn.XLOOKUP(Fatturato[[#This Row],[ID Product]],Prodotti[ID Product],Prodotti[Selling Price],0,0,1)</f>
        <v>63168</v>
      </c>
      <c r="P130" s="6" t="str">
        <f>REPT("|",(Fatturato[[#This Row],[Tot_Fattura]]/MAX(O:O))*100)</f>
        <v>||||||||||||||||||||</v>
      </c>
    </row>
    <row r="131" spans="1:16" x14ac:dyDescent="0.25">
      <c r="A131" t="s">
        <v>746</v>
      </c>
      <c r="B131" t="s">
        <v>558</v>
      </c>
      <c r="C131" t="s">
        <v>323</v>
      </c>
      <c r="D131" t="s">
        <v>282</v>
      </c>
      <c r="E131" s="3">
        <v>262</v>
      </c>
      <c r="F131" s="1">
        <v>44255</v>
      </c>
      <c r="G131" t="str">
        <f>_xlfn.XLOOKUP(Fatturato[[#This Row],[ID Client]],Clienti[ID Client],Clienti[Company Name]," ",0,1)</f>
        <v>TechLink Dynamics</v>
      </c>
      <c r="H131" t="str">
        <f>_xlfn.XLOOKUP(Fatturato[[#This Row],[ID Client]],Clienti[ID Client],Clienti[Field],0,1)</f>
        <v>Renewable Energy</v>
      </c>
      <c r="I131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131" t="str">
        <f>_xlfn.XLOOKUP(Fatturato[[#This Row],[Seller Code]],Dipendenti[Code],Dipendenti[Gender]," ",0,1)</f>
        <v>Female</v>
      </c>
      <c r="K131" s="3">
        <f ca="1">YEAR(TODAY())-YEAR(_xlfn.XLOOKUP(Fatturato[[#This Row],[Seller Code]],Dipendenti[Code],Dipendenti[Birth],TODAY(),0,1))</f>
        <v>29</v>
      </c>
      <c r="L131" t="str">
        <f>_xlfn.XLOOKUP(Fatturato[[#This Row],[Seller Code]],Dipendenti[Code],Dipendenti[Experience]," ",0,1)</f>
        <v>Junior</v>
      </c>
      <c r="M131" t="str">
        <f>_xlfn.XLOOKUP(Fatturato[[#This Row],[ID Product]],Prodotti[ID Product],Prodotti[Product Name]," ",0,1)</f>
        <v>QuantumSync Pro</v>
      </c>
      <c r="N131" t="str">
        <f>_xlfn.XLOOKUP(Fatturato[[#This Row],[ID Product]],Prodotti[ID Product],Prodotti[Category]," ",0,1)</f>
        <v>Analytics and Statistics</v>
      </c>
      <c r="O131" s="2">
        <f>Fatturato[[#This Row],[Quantity Sold]]* _xlfn.XLOOKUP(Fatturato[[#This Row],[ID Product]],Prodotti[ID Product],Prodotti[Selling Price],0,0,1)</f>
        <v>36680</v>
      </c>
      <c r="P131" s="6" t="str">
        <f>REPT("|",(Fatturato[[#This Row],[Tot_Fattura]]/MAX(O:O))*100)</f>
        <v>|||||||||||</v>
      </c>
    </row>
    <row r="132" spans="1:16" x14ac:dyDescent="0.25">
      <c r="A132" t="s">
        <v>747</v>
      </c>
      <c r="B132" t="s">
        <v>245</v>
      </c>
      <c r="C132" t="s">
        <v>319</v>
      </c>
      <c r="D132" t="s">
        <v>265</v>
      </c>
      <c r="E132" s="3">
        <v>208</v>
      </c>
      <c r="F132" s="1">
        <v>44039</v>
      </c>
      <c r="G132" t="str">
        <f>_xlfn.XLOOKUP(Fatturato[[#This Row],[ID Client]],Clienti[ID Client],Clienti[Company Name]," ",0,1)</f>
        <v>InfoForge Solutions</v>
      </c>
      <c r="H132" t="str">
        <f>_xlfn.XLOOKUP(Fatturato[[#This Row],[ID Client]],Clienti[ID Client],Clienti[Field],0,1)</f>
        <v>Insurance</v>
      </c>
      <c r="I132" t="str">
        <f>_xlfn.CONCAT(_xlfn.XLOOKUP(Fatturato[[#This Row],[Seller Code]],Dipendenti[Code],Dipendenti[Name]," ",0,1)," ",_xlfn.XLOOKUP(Fatturato[[#This Row],[Seller Code]],Dipendenti[Code],Dipendenti[Surname]," ",0,1))</f>
        <v>Chiara Roberts</v>
      </c>
      <c r="J132" t="str">
        <f>_xlfn.XLOOKUP(Fatturato[[#This Row],[Seller Code]],Dipendenti[Code],Dipendenti[Gender]," ",0,1)</f>
        <v>Female</v>
      </c>
      <c r="K132" s="3">
        <f ca="1">YEAR(TODAY())-YEAR(_xlfn.XLOOKUP(Fatturato[[#This Row],[Seller Code]],Dipendenti[Code],Dipendenti[Birth],TODAY(),0,1))</f>
        <v>66</v>
      </c>
      <c r="L132" t="str">
        <f>_xlfn.XLOOKUP(Fatturato[[#This Row],[Seller Code]],Dipendenti[Code],Dipendenti[Experience]," ",0,1)</f>
        <v>Intermediate</v>
      </c>
      <c r="M132" t="str">
        <f>_xlfn.XLOOKUP(Fatturato[[#This Row],[ID Product]],Prodotti[ID Product],Prodotti[Product Name]," ",0,1)</f>
        <v>InfoShield Horizon</v>
      </c>
      <c r="N132" t="str">
        <f>_xlfn.XLOOKUP(Fatturato[[#This Row],[ID Product]],Prodotti[ID Product],Prodotti[Category]," ",0,1)</f>
        <v>Communication Protection</v>
      </c>
      <c r="O132" s="2">
        <f>Fatturato[[#This Row],[Quantity Sold]]* _xlfn.XLOOKUP(Fatturato[[#This Row],[ID Product]],Prodotti[ID Product],Prodotti[Selling Price],0,0,1)</f>
        <v>47840</v>
      </c>
      <c r="P132" s="6" t="str">
        <f>REPT("|",(Fatturato[[#This Row],[Tot_Fattura]]/MAX(O:O))*100)</f>
        <v>|||||||||||||||</v>
      </c>
    </row>
    <row r="133" spans="1:16" x14ac:dyDescent="0.25">
      <c r="A133" t="s">
        <v>749</v>
      </c>
      <c r="B133" t="s">
        <v>248</v>
      </c>
      <c r="C133" t="s">
        <v>470</v>
      </c>
      <c r="D133" t="s">
        <v>285</v>
      </c>
      <c r="E133" s="3">
        <v>252</v>
      </c>
      <c r="F133" s="1">
        <v>44926</v>
      </c>
      <c r="G133" t="str">
        <f>_xlfn.XLOOKUP(Fatturato[[#This Row],[ID Client]],Clienti[ID Client],Clienti[Company Name]," ",0,1)</f>
        <v>DataLink Tech</v>
      </c>
      <c r="H133" t="str">
        <f>_xlfn.XLOOKUP(Fatturato[[#This Row],[ID Client]],Clienti[ID Client],Clienti[Field],0,1)</f>
        <v>Design</v>
      </c>
      <c r="I133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133" t="str">
        <f>_xlfn.XLOOKUP(Fatturato[[#This Row],[Seller Code]],Dipendenti[Code],Dipendenti[Gender]," ",0,1)</f>
        <v>Female</v>
      </c>
      <c r="K133" s="3">
        <f ca="1">YEAR(TODAY())-YEAR(_xlfn.XLOOKUP(Fatturato[[#This Row],[Seller Code]],Dipendenti[Code],Dipendenti[Birth],TODAY(),0,1))</f>
        <v>39</v>
      </c>
      <c r="L133" t="str">
        <f>_xlfn.XLOOKUP(Fatturato[[#This Row],[Seller Code]],Dipendenti[Code],Dipendenti[Experience]," ",0,1)</f>
        <v>Intermediate</v>
      </c>
      <c r="M133" t="str">
        <f>_xlfn.XLOOKUP(Fatturato[[#This Row],[ID Product]],Prodotti[ID Product],Prodotti[Product Name]," ",0,1)</f>
        <v>DataLink Precision</v>
      </c>
      <c r="N133" t="str">
        <f>_xlfn.XLOOKUP(Fatturato[[#This Row],[ID Product]],Prodotti[ID Product],Prodotti[Category]," ",0,1)</f>
        <v>Information Sync and Management</v>
      </c>
      <c r="O133" s="2">
        <f>Fatturato[[#This Row],[Quantity Sold]]* _xlfn.XLOOKUP(Fatturato[[#This Row],[ID Product]],Prodotti[ID Product],Prodotti[Selling Price],0,0,1)</f>
        <v>66780</v>
      </c>
      <c r="P133" s="6" t="str">
        <f>REPT("|",(Fatturato[[#This Row],[Tot_Fattura]]/MAX(O:O))*100)</f>
        <v>|||||||||||||||||||||</v>
      </c>
    </row>
    <row r="134" spans="1:16" x14ac:dyDescent="0.25">
      <c r="A134" t="s">
        <v>750</v>
      </c>
      <c r="B134" t="s">
        <v>556</v>
      </c>
      <c r="C134" t="s">
        <v>399</v>
      </c>
      <c r="D134" t="s">
        <v>265</v>
      </c>
      <c r="E134" s="3">
        <v>194</v>
      </c>
      <c r="F134" s="1">
        <v>44342</v>
      </c>
      <c r="G134" t="str">
        <f>_xlfn.XLOOKUP(Fatturato[[#This Row],[ID Client]],Clienti[ID Client],Clienti[Company Name]," ",0,1)</f>
        <v>InfoForge Solutions</v>
      </c>
      <c r="H134" t="str">
        <f>_xlfn.XLOOKUP(Fatturato[[#This Row],[ID Client]],Clienti[ID Client],Clienti[Field],0,1)</f>
        <v>Insurance</v>
      </c>
      <c r="I134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134" t="str">
        <f>_xlfn.XLOOKUP(Fatturato[[#This Row],[Seller Code]],Dipendenti[Code],Dipendenti[Gender]," ",0,1)</f>
        <v>Male</v>
      </c>
      <c r="K134" s="3">
        <f ca="1">YEAR(TODAY())-YEAR(_xlfn.XLOOKUP(Fatturato[[#This Row],[Seller Code]],Dipendenti[Code],Dipendenti[Birth],TODAY(),0,1))</f>
        <v>69</v>
      </c>
      <c r="L134" t="str">
        <f>_xlfn.XLOOKUP(Fatturato[[#This Row],[Seller Code]],Dipendenti[Code],Dipendenti[Experience]," ",0,1)</f>
        <v>Lead/Manager</v>
      </c>
      <c r="M134" t="str">
        <f>_xlfn.XLOOKUP(Fatturato[[#This Row],[ID Product]],Prodotti[ID Product],Prodotti[Product Name]," ",0,1)</f>
        <v>CipherHarbor Guardian</v>
      </c>
      <c r="N134" t="str">
        <f>_xlfn.XLOOKUP(Fatturato[[#This Row],[ID Product]],Prodotti[ID Product],Prodotti[Category]," ",0,1)</f>
        <v>Data Security</v>
      </c>
      <c r="O134" s="2">
        <f>Fatturato[[#This Row],[Quantity Sold]]* _xlfn.XLOOKUP(Fatturato[[#This Row],[ID Product]],Prodotti[ID Product],Prodotti[Selling Price],0,0,1)</f>
        <v>11252</v>
      </c>
      <c r="P134" s="6" t="str">
        <f>REPT("|",(Fatturato[[#This Row],[Tot_Fattura]]/MAX(O:O))*100)</f>
        <v>|||</v>
      </c>
    </row>
    <row r="135" spans="1:16" x14ac:dyDescent="0.25">
      <c r="A135" t="s">
        <v>752</v>
      </c>
      <c r="B135" t="s">
        <v>543</v>
      </c>
      <c r="C135" t="s">
        <v>510</v>
      </c>
      <c r="D135" t="s">
        <v>227</v>
      </c>
      <c r="E135" s="3">
        <v>490</v>
      </c>
      <c r="F135" s="1">
        <v>44648</v>
      </c>
      <c r="G135" t="str">
        <f>_xlfn.XLOOKUP(Fatturato[[#This Row],[ID Client]],Clienti[ID Client],Clienti[Company Name]," ",0,1)</f>
        <v>TechGuard Innovations</v>
      </c>
      <c r="H135" t="str">
        <f>_xlfn.XLOOKUP(Fatturato[[#This Row],[ID Client]],Clienti[ID Client],Clienti[Field],0,1)</f>
        <v>Construction</v>
      </c>
      <c r="I135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135" t="str">
        <f>_xlfn.XLOOKUP(Fatturato[[#This Row],[Seller Code]],Dipendenti[Code],Dipendenti[Gender]," ",0,1)</f>
        <v>Female</v>
      </c>
      <c r="K135" s="3">
        <f ca="1">YEAR(TODAY())-YEAR(_xlfn.XLOOKUP(Fatturato[[#This Row],[Seller Code]],Dipendenti[Code],Dipendenti[Birth],TODAY(),0,1))</f>
        <v>37</v>
      </c>
      <c r="L135" t="str">
        <f>_xlfn.XLOOKUP(Fatturato[[#This Row],[Seller Code]],Dipendenti[Code],Dipendenti[Experience]," ",0,1)</f>
        <v>Intermediate</v>
      </c>
      <c r="M135" t="str">
        <f>_xlfn.XLOOKUP(Fatturato[[#This Row],[ID Product]],Prodotti[ID Product],Prodotti[Product Name]," ",0,1)</f>
        <v>InfoSync Dynamics</v>
      </c>
      <c r="N135" t="str">
        <f>_xlfn.XLOOKUP(Fatturato[[#This Row],[ID Product]],Prodotti[ID Product],Prodotti[Category]," ",0,1)</f>
        <v>Information Sync and Management</v>
      </c>
      <c r="O135" s="2">
        <f>Fatturato[[#This Row],[Quantity Sold]]* _xlfn.XLOOKUP(Fatturato[[#This Row],[ID Product]],Prodotti[ID Product],Prodotti[Selling Price],0,0,1)</f>
        <v>49980</v>
      </c>
      <c r="P135" s="6" t="str">
        <f>REPT("|",(Fatturato[[#This Row],[Tot_Fattura]]/MAX(O:O))*100)</f>
        <v>||||||||||||||||</v>
      </c>
    </row>
    <row r="136" spans="1:16" x14ac:dyDescent="0.25">
      <c r="A136" t="s">
        <v>753</v>
      </c>
      <c r="B136" t="s">
        <v>544</v>
      </c>
      <c r="C136" t="s">
        <v>511</v>
      </c>
      <c r="D136" t="s">
        <v>268</v>
      </c>
      <c r="E136" s="3">
        <v>213</v>
      </c>
      <c r="F136" s="1">
        <v>45081</v>
      </c>
      <c r="G136" t="str">
        <f>_xlfn.XLOOKUP(Fatturato[[#This Row],[ID Client]],Clienti[ID Client],Clienti[Company Name]," ",0,1)</f>
        <v>CloudElite Innovations</v>
      </c>
      <c r="H136" t="str">
        <f>_xlfn.XLOOKUP(Fatturato[[#This Row],[ID Client]],Clienti[ID Client],Clienti[Field],0,1)</f>
        <v>Construction</v>
      </c>
      <c r="I136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36" t="str">
        <f>_xlfn.XLOOKUP(Fatturato[[#This Row],[Seller Code]],Dipendenti[Code],Dipendenti[Gender]," ",0,1)</f>
        <v>Female</v>
      </c>
      <c r="K136" s="3">
        <f ca="1">YEAR(TODAY())-YEAR(_xlfn.XLOOKUP(Fatturato[[#This Row],[Seller Code]],Dipendenti[Code],Dipendenti[Birth],TODAY(),0,1))</f>
        <v>56</v>
      </c>
      <c r="L136" t="str">
        <f>_xlfn.XLOOKUP(Fatturato[[#This Row],[Seller Code]],Dipendenti[Code],Dipendenti[Experience]," ",0,1)</f>
        <v>Junior</v>
      </c>
      <c r="M136" t="str">
        <f>_xlfn.XLOOKUP(Fatturato[[#This Row],[ID Product]],Prodotti[ID Product],Prodotti[Product Name]," ",0,1)</f>
        <v>Statistica Proxima</v>
      </c>
      <c r="N136" t="str">
        <f>_xlfn.XLOOKUP(Fatturato[[#This Row],[ID Product]],Prodotti[ID Product],Prodotti[Category]," ",0,1)</f>
        <v>Cloud Computing and Data Security</v>
      </c>
      <c r="O136" s="2">
        <f>Fatturato[[#This Row],[Quantity Sold]]* _xlfn.XLOOKUP(Fatturato[[#This Row],[ID Product]],Prodotti[ID Product],Prodotti[Selling Price],0,0,1)</f>
        <v>79662</v>
      </c>
      <c r="P136" s="6" t="str">
        <f>REPT("|",(Fatturato[[#This Row],[Tot_Fattura]]/MAX(O:O))*100)</f>
        <v>|||||||||||||||||||||||||</v>
      </c>
    </row>
    <row r="137" spans="1:16" x14ac:dyDescent="0.25">
      <c r="A137" t="s">
        <v>754</v>
      </c>
      <c r="B137" t="s">
        <v>547</v>
      </c>
      <c r="C137" t="s">
        <v>409</v>
      </c>
      <c r="D137" t="s">
        <v>275</v>
      </c>
      <c r="E137" s="3">
        <v>324</v>
      </c>
      <c r="F137" s="1">
        <v>44888</v>
      </c>
      <c r="G137" t="str">
        <f>_xlfn.XLOOKUP(Fatturato[[#This Row],[ID Client]],Clienti[ID Client],Clienti[Company Name]," ",0,1)</f>
        <v>CipherLink Corp.</v>
      </c>
      <c r="H137" t="str">
        <f>_xlfn.XLOOKUP(Fatturato[[#This Row],[ID Client]],Clienti[ID Client],Clienti[Field],0,1)</f>
        <v>Marketing</v>
      </c>
      <c r="I137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137" t="str">
        <f>_xlfn.XLOOKUP(Fatturato[[#This Row],[Seller Code]],Dipendenti[Code],Dipendenti[Gender]," ",0,1)</f>
        <v>Male</v>
      </c>
      <c r="K137" s="3">
        <f ca="1">YEAR(TODAY())-YEAR(_xlfn.XLOOKUP(Fatturato[[#This Row],[Seller Code]],Dipendenti[Code],Dipendenti[Birth],TODAY(),0,1))</f>
        <v>66</v>
      </c>
      <c r="L137" t="str">
        <f>_xlfn.XLOOKUP(Fatturato[[#This Row],[Seller Code]],Dipendenti[Code],Dipendenti[Experience]," ",0,1)</f>
        <v>Lead/Manager</v>
      </c>
      <c r="M137" t="str">
        <f>_xlfn.XLOOKUP(Fatturato[[#This Row],[ID Product]],Prodotti[ID Product],Prodotti[Product Name]," ",0,1)</f>
        <v>SyncHarbor Dynamics</v>
      </c>
      <c r="N137" t="str">
        <f>_xlfn.XLOOKUP(Fatturato[[#This Row],[ID Product]],Prodotti[ID Product],Prodotti[Category]," ",0,1)</f>
        <v>Information Sync and Management</v>
      </c>
      <c r="O137" s="2">
        <f>Fatturato[[#This Row],[Quantity Sold]]* _xlfn.XLOOKUP(Fatturato[[#This Row],[ID Product]],Prodotti[ID Product],Prodotti[Selling Price],0,0,1)</f>
        <v>19764</v>
      </c>
      <c r="P137" s="6" t="str">
        <f>REPT("|",(Fatturato[[#This Row],[Tot_Fattura]]/MAX(O:O))*100)</f>
        <v>||||||</v>
      </c>
    </row>
    <row r="138" spans="1:16" x14ac:dyDescent="0.25">
      <c r="A138" t="s">
        <v>756</v>
      </c>
      <c r="B138" t="s">
        <v>555</v>
      </c>
      <c r="C138" t="s">
        <v>476</v>
      </c>
      <c r="D138" t="s">
        <v>227</v>
      </c>
      <c r="E138" s="3">
        <v>409</v>
      </c>
      <c r="F138" s="1">
        <v>43831</v>
      </c>
      <c r="G138" t="str">
        <f>_xlfn.XLOOKUP(Fatturato[[#This Row],[ID Client]],Clienti[ID Client],Clienti[Company Name]," ",0,1)</f>
        <v>TechGuard Innovations</v>
      </c>
      <c r="H138" t="str">
        <f>_xlfn.XLOOKUP(Fatturato[[#This Row],[ID Client]],Clienti[ID Client],Clienti[Field],0,1)</f>
        <v>Construction</v>
      </c>
      <c r="I138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38" t="str">
        <f>_xlfn.XLOOKUP(Fatturato[[#This Row],[Seller Code]],Dipendenti[Code],Dipendenti[Gender]," ",0,1)</f>
        <v>Female</v>
      </c>
      <c r="K138" s="3">
        <f ca="1">YEAR(TODAY())-YEAR(_xlfn.XLOOKUP(Fatturato[[#This Row],[Seller Code]],Dipendenti[Code],Dipendenti[Birth],TODAY(),0,1))</f>
        <v>33</v>
      </c>
      <c r="L138" t="str">
        <f>_xlfn.XLOOKUP(Fatturato[[#This Row],[Seller Code]],Dipendenti[Code],Dipendenti[Experience]," ",0,1)</f>
        <v>Senior</v>
      </c>
      <c r="M138" t="str">
        <f>_xlfn.XLOOKUP(Fatturato[[#This Row],[ID Product]],Prodotti[ID Product],Prodotti[Product Name]," ",0,1)</f>
        <v>StatFlow Precision</v>
      </c>
      <c r="N138" t="str">
        <f>_xlfn.XLOOKUP(Fatturato[[#This Row],[ID Product]],Prodotti[ID Product],Prodotti[Category]," ",0,1)</f>
        <v>Communication Protection</v>
      </c>
      <c r="O138" s="2">
        <f>Fatturato[[#This Row],[Quantity Sold]]* _xlfn.XLOOKUP(Fatturato[[#This Row],[ID Product]],Prodotti[ID Product],Prodotti[Selling Price],0,0,1)</f>
        <v>173007</v>
      </c>
      <c r="P138" s="6" t="str">
        <f>REPT("|",(Fatturato[[#This Row],[Tot_Fattura]]/MAX(O:O))*100)</f>
        <v>|||||||||||||||||||||||||||||||||||||||||||||||||||||||</v>
      </c>
    </row>
    <row r="139" spans="1:16" x14ac:dyDescent="0.25">
      <c r="A139" t="s">
        <v>757</v>
      </c>
      <c r="B139" t="s">
        <v>548</v>
      </c>
      <c r="C139" t="s">
        <v>300</v>
      </c>
      <c r="D139" t="s">
        <v>268</v>
      </c>
      <c r="E139" s="3">
        <v>61</v>
      </c>
      <c r="F139" s="1">
        <v>43922</v>
      </c>
      <c r="G139" t="str">
        <f>_xlfn.XLOOKUP(Fatturato[[#This Row],[ID Client]],Clienti[ID Client],Clienti[Company Name]," ",0,1)</f>
        <v>CloudElite Innovations</v>
      </c>
      <c r="H139" t="str">
        <f>_xlfn.XLOOKUP(Fatturato[[#This Row],[ID Client]],Clienti[ID Client],Clienti[Field],0,1)</f>
        <v>Construction</v>
      </c>
      <c r="I139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39" t="str">
        <f>_xlfn.XLOOKUP(Fatturato[[#This Row],[Seller Code]],Dipendenti[Code],Dipendenti[Gender]," ",0,1)</f>
        <v>Female</v>
      </c>
      <c r="K139" s="3">
        <f ca="1">YEAR(TODAY())-YEAR(_xlfn.XLOOKUP(Fatturato[[#This Row],[Seller Code]],Dipendenti[Code],Dipendenti[Birth],TODAY(),0,1))</f>
        <v>37</v>
      </c>
      <c r="L139" t="str">
        <f>_xlfn.XLOOKUP(Fatturato[[#This Row],[Seller Code]],Dipendenti[Code],Dipendenti[Experience]," ",0,1)</f>
        <v>Intermediate</v>
      </c>
      <c r="M139" t="str">
        <f>_xlfn.XLOOKUP(Fatturato[[#This Row],[ID Product]],Prodotti[ID Product],Prodotti[Product Name]," ",0,1)</f>
        <v>DataHarbor Nexus</v>
      </c>
      <c r="N139" t="str">
        <f>_xlfn.XLOOKUP(Fatturato[[#This Row],[ID Product]],Prodotti[ID Product],Prodotti[Category]," ",0,1)</f>
        <v>Data Security</v>
      </c>
      <c r="O139" s="2">
        <f>Fatturato[[#This Row],[Quantity Sold]]* _xlfn.XLOOKUP(Fatturato[[#This Row],[ID Product]],Prodotti[ID Product],Prodotti[Selling Price],0,0,1)</f>
        <v>17080</v>
      </c>
      <c r="P139" s="6" t="str">
        <f>REPT("|",(Fatturato[[#This Row],[Tot_Fattura]]/MAX(O:O))*100)</f>
        <v>|||||</v>
      </c>
    </row>
    <row r="140" spans="1:16" x14ac:dyDescent="0.25">
      <c r="A140" t="s">
        <v>760</v>
      </c>
      <c r="B140" t="s">
        <v>564</v>
      </c>
      <c r="C140" t="s">
        <v>382</v>
      </c>
      <c r="D140" t="s">
        <v>285</v>
      </c>
      <c r="E140" s="3">
        <v>175</v>
      </c>
      <c r="F140" s="1">
        <v>44645</v>
      </c>
      <c r="G140" t="str">
        <f>_xlfn.XLOOKUP(Fatturato[[#This Row],[ID Client]],Clienti[ID Client],Clienti[Company Name]," ",0,1)</f>
        <v>DataLink Tech</v>
      </c>
      <c r="H140" t="str">
        <f>_xlfn.XLOOKUP(Fatturato[[#This Row],[ID Client]],Clienti[ID Client],Clienti[Field],0,1)</f>
        <v>Design</v>
      </c>
      <c r="I140" t="str">
        <f>_xlfn.CONCAT(_xlfn.XLOOKUP(Fatturato[[#This Row],[Seller Code]],Dipendenti[Code],Dipendenti[Name]," ",0,1)," ",_xlfn.XLOOKUP(Fatturato[[#This Row],[Seller Code]],Dipendenti[Code],Dipendenti[Surname]," ",0,1))</f>
        <v>Isabella Martinez</v>
      </c>
      <c r="J140" t="str">
        <f>_xlfn.XLOOKUP(Fatturato[[#This Row],[Seller Code]],Dipendenti[Code],Dipendenti[Gender]," ",0,1)</f>
        <v>Female</v>
      </c>
      <c r="K140" s="3">
        <f ca="1">YEAR(TODAY())-YEAR(_xlfn.XLOOKUP(Fatturato[[#This Row],[Seller Code]],Dipendenti[Code],Dipendenti[Birth],TODAY(),0,1))</f>
        <v>34</v>
      </c>
      <c r="L140" t="str">
        <f>_xlfn.XLOOKUP(Fatturato[[#This Row],[Seller Code]],Dipendenti[Code],Dipendenti[Experience]," ",0,1)</f>
        <v>Intermediate</v>
      </c>
      <c r="M140" t="str">
        <f>_xlfn.XLOOKUP(Fatturato[[#This Row],[ID Product]],Prodotti[ID Product],Prodotti[Product Name]," ",0,1)</f>
        <v>CipherPulse Proxima</v>
      </c>
      <c r="N140" t="str">
        <f>_xlfn.XLOOKUP(Fatturato[[#This Row],[ID Product]],Prodotti[ID Product],Prodotti[Category]," ",0,1)</f>
        <v>Analytics and Statistics</v>
      </c>
      <c r="O140" s="2">
        <f>Fatturato[[#This Row],[Quantity Sold]]* _xlfn.XLOOKUP(Fatturato[[#This Row],[ID Product]],Prodotti[ID Product],Prodotti[Selling Price],0,0,1)</f>
        <v>36750</v>
      </c>
      <c r="P140" s="6" t="str">
        <f>REPT("|",(Fatturato[[#This Row],[Tot_Fattura]]/MAX(O:O))*100)</f>
        <v>|||||||||||</v>
      </c>
    </row>
    <row r="141" spans="1:16" x14ac:dyDescent="0.25">
      <c r="A141" t="s">
        <v>764</v>
      </c>
      <c r="B141" t="s">
        <v>561</v>
      </c>
      <c r="C141" t="s">
        <v>511</v>
      </c>
      <c r="D141" t="s">
        <v>279</v>
      </c>
      <c r="E141" s="3">
        <v>432</v>
      </c>
      <c r="F141" s="1">
        <v>44833</v>
      </c>
      <c r="G141" t="str">
        <f>_xlfn.XLOOKUP(Fatturato[[#This Row],[ID Client]],Clienti[ID Client],Clienti[Company Name]," ",0,1)</f>
        <v>InnoTech Enterprises</v>
      </c>
      <c r="H141" t="str">
        <f>_xlfn.XLOOKUP(Fatturato[[#This Row],[ID Client]],Clienti[ID Client],Clienti[Field],0,1)</f>
        <v>Hardware</v>
      </c>
      <c r="I141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41" t="str">
        <f>_xlfn.XLOOKUP(Fatturato[[#This Row],[Seller Code]],Dipendenti[Code],Dipendenti[Gender]," ",0,1)</f>
        <v>Female</v>
      </c>
      <c r="K141" s="3">
        <f ca="1">YEAR(TODAY())-YEAR(_xlfn.XLOOKUP(Fatturato[[#This Row],[Seller Code]],Dipendenti[Code],Dipendenti[Birth],TODAY(),0,1))</f>
        <v>56</v>
      </c>
      <c r="L141" t="str">
        <f>_xlfn.XLOOKUP(Fatturato[[#This Row],[Seller Code]],Dipendenti[Code],Dipendenti[Experience]," ",0,1)</f>
        <v>Junior</v>
      </c>
      <c r="M141" t="str">
        <f>_xlfn.XLOOKUP(Fatturato[[#This Row],[ID Product]],Prodotti[ID Product],Prodotti[Product Name]," ",0,1)</f>
        <v>DataForge Nexus</v>
      </c>
      <c r="N141" t="str">
        <f>_xlfn.XLOOKUP(Fatturato[[#This Row],[ID Product]],Prodotti[ID Product],Prodotti[Category]," ",0,1)</f>
        <v>Data Security</v>
      </c>
      <c r="O141" s="2">
        <f>Fatturato[[#This Row],[Quantity Sold]]* _xlfn.XLOOKUP(Fatturato[[#This Row],[ID Product]],Prodotti[ID Product],Prodotti[Selling Price],0,0,1)</f>
        <v>132192</v>
      </c>
      <c r="P141" s="6" t="str">
        <f>REPT("|",(Fatturato[[#This Row],[Tot_Fattura]]/MAX(O:O))*100)</f>
        <v>||||||||||||||||||||||||||||||||||||||||||</v>
      </c>
    </row>
    <row r="142" spans="1:16" x14ac:dyDescent="0.25">
      <c r="A142" t="s">
        <v>765</v>
      </c>
      <c r="B142" t="s">
        <v>555</v>
      </c>
      <c r="C142" t="s">
        <v>300</v>
      </c>
      <c r="D142" t="s">
        <v>268</v>
      </c>
      <c r="E142" s="3">
        <v>381</v>
      </c>
      <c r="F142" s="1">
        <v>45276</v>
      </c>
      <c r="G142" t="str">
        <f>_xlfn.XLOOKUP(Fatturato[[#This Row],[ID Client]],Clienti[ID Client],Clienti[Company Name]," ",0,1)</f>
        <v>CloudElite Innovations</v>
      </c>
      <c r="H142" t="str">
        <f>_xlfn.XLOOKUP(Fatturato[[#This Row],[ID Client]],Clienti[ID Client],Clienti[Field],0,1)</f>
        <v>Construction</v>
      </c>
      <c r="I142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42" t="str">
        <f>_xlfn.XLOOKUP(Fatturato[[#This Row],[Seller Code]],Dipendenti[Code],Dipendenti[Gender]," ",0,1)</f>
        <v>Female</v>
      </c>
      <c r="K142" s="3">
        <f ca="1">YEAR(TODAY())-YEAR(_xlfn.XLOOKUP(Fatturato[[#This Row],[Seller Code]],Dipendenti[Code],Dipendenti[Birth],TODAY(),0,1))</f>
        <v>37</v>
      </c>
      <c r="L142" t="str">
        <f>_xlfn.XLOOKUP(Fatturato[[#This Row],[Seller Code]],Dipendenti[Code],Dipendenti[Experience]," ",0,1)</f>
        <v>Intermediate</v>
      </c>
      <c r="M142" t="str">
        <f>_xlfn.XLOOKUP(Fatturato[[#This Row],[ID Product]],Prodotti[ID Product],Prodotti[Product Name]," ",0,1)</f>
        <v>StatFlow Precision</v>
      </c>
      <c r="N142" t="str">
        <f>_xlfn.XLOOKUP(Fatturato[[#This Row],[ID Product]],Prodotti[ID Product],Prodotti[Category]," ",0,1)</f>
        <v>Communication Protection</v>
      </c>
      <c r="O142" s="2">
        <f>Fatturato[[#This Row],[Quantity Sold]]* _xlfn.XLOOKUP(Fatturato[[#This Row],[ID Product]],Prodotti[ID Product],Prodotti[Selling Price],0,0,1)</f>
        <v>161163</v>
      </c>
      <c r="P142" s="6" t="str">
        <f>REPT("|",(Fatturato[[#This Row],[Tot_Fattura]]/MAX(O:O))*100)</f>
        <v>|||||||||||||||||||||||||||||||||||||||||||||||||||</v>
      </c>
    </row>
    <row r="143" spans="1:16" x14ac:dyDescent="0.25">
      <c r="A143" t="s">
        <v>766</v>
      </c>
      <c r="B143" t="s">
        <v>540</v>
      </c>
      <c r="C143" t="s">
        <v>476</v>
      </c>
      <c r="D143" t="s">
        <v>279</v>
      </c>
      <c r="E143" s="3">
        <v>457</v>
      </c>
      <c r="F143" s="1">
        <v>44243</v>
      </c>
      <c r="G143" t="str">
        <f>_xlfn.XLOOKUP(Fatturato[[#This Row],[ID Client]],Clienti[ID Client],Clienti[Company Name]," ",0,1)</f>
        <v>InnoTech Enterprises</v>
      </c>
      <c r="H143" t="str">
        <f>_xlfn.XLOOKUP(Fatturato[[#This Row],[ID Client]],Clienti[ID Client],Clienti[Field],0,1)</f>
        <v>Hardware</v>
      </c>
      <c r="I143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43" t="str">
        <f>_xlfn.XLOOKUP(Fatturato[[#This Row],[Seller Code]],Dipendenti[Code],Dipendenti[Gender]," ",0,1)</f>
        <v>Female</v>
      </c>
      <c r="K143" s="3">
        <f ca="1">YEAR(TODAY())-YEAR(_xlfn.XLOOKUP(Fatturato[[#This Row],[Seller Code]],Dipendenti[Code],Dipendenti[Birth],TODAY(),0,1))</f>
        <v>33</v>
      </c>
      <c r="L143" t="str">
        <f>_xlfn.XLOOKUP(Fatturato[[#This Row],[Seller Code]],Dipendenti[Code],Dipendenti[Experience]," ",0,1)</f>
        <v>Senior</v>
      </c>
      <c r="M143" t="str">
        <f>_xlfn.XLOOKUP(Fatturato[[#This Row],[ID Product]],Prodotti[ID Product],Prodotti[Product Name]," ",0,1)</f>
        <v>DataForge Analytics</v>
      </c>
      <c r="N143" t="str">
        <f>_xlfn.XLOOKUP(Fatturato[[#This Row],[ID Product]],Prodotti[ID Product],Prodotti[Category]," ",0,1)</f>
        <v>Cloud Computing and Data Security</v>
      </c>
      <c r="O143" s="2">
        <f>Fatturato[[#This Row],[Quantity Sold]]* _xlfn.XLOOKUP(Fatturato[[#This Row],[ID Product]],Prodotti[ID Product],Prodotti[Selling Price],0,0,1)</f>
        <v>238554</v>
      </c>
      <c r="P143" s="6" t="str">
        <f>REPT("|",(Fatturato[[#This Row],[Tot_Fattura]]/MAX(O:O))*100)</f>
        <v>||||||||||||||||||||||||||||||||||||||||||||||||||||||||||||||||||||||||||||</v>
      </c>
    </row>
    <row r="144" spans="1:16" x14ac:dyDescent="0.25">
      <c r="A144" t="s">
        <v>768</v>
      </c>
      <c r="B144" t="s">
        <v>561</v>
      </c>
      <c r="C144" t="s">
        <v>431</v>
      </c>
      <c r="D144" t="s">
        <v>265</v>
      </c>
      <c r="E144" s="3">
        <v>457</v>
      </c>
      <c r="F144" s="1">
        <v>45176</v>
      </c>
      <c r="G144" t="str">
        <f>_xlfn.XLOOKUP(Fatturato[[#This Row],[ID Client]],Clienti[ID Client],Clienti[Company Name]," ",0,1)</f>
        <v>InfoForge Solutions</v>
      </c>
      <c r="H144" t="str">
        <f>_xlfn.XLOOKUP(Fatturato[[#This Row],[ID Client]],Clienti[ID Client],Clienti[Field],0,1)</f>
        <v>Insurance</v>
      </c>
      <c r="I144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44" t="str">
        <f>_xlfn.XLOOKUP(Fatturato[[#This Row],[Seller Code]],Dipendenti[Code],Dipendenti[Gender]," ",0,1)</f>
        <v>Female</v>
      </c>
      <c r="K144" s="3">
        <f ca="1">YEAR(TODAY())-YEAR(_xlfn.XLOOKUP(Fatturato[[#This Row],[Seller Code]],Dipendenti[Code],Dipendenti[Birth],TODAY(),0,1))</f>
        <v>43</v>
      </c>
      <c r="L144" t="str">
        <f>_xlfn.XLOOKUP(Fatturato[[#This Row],[Seller Code]],Dipendenti[Code],Dipendenti[Experience]," ",0,1)</f>
        <v>Lead/Manager</v>
      </c>
      <c r="M144" t="str">
        <f>_xlfn.XLOOKUP(Fatturato[[#This Row],[ID Product]],Prodotti[ID Product],Prodotti[Product Name]," ",0,1)</f>
        <v>DataForge Nexus</v>
      </c>
      <c r="N144" t="str">
        <f>_xlfn.XLOOKUP(Fatturato[[#This Row],[ID Product]],Prodotti[ID Product],Prodotti[Category]," ",0,1)</f>
        <v>Data Security</v>
      </c>
      <c r="O144" s="2">
        <f>Fatturato[[#This Row],[Quantity Sold]]* _xlfn.XLOOKUP(Fatturato[[#This Row],[ID Product]],Prodotti[ID Product],Prodotti[Selling Price],0,0,1)</f>
        <v>139842</v>
      </c>
      <c r="P144" s="6" t="str">
        <f>REPT("|",(Fatturato[[#This Row],[Tot_Fattura]]/MAX(O:O))*100)</f>
        <v>||||||||||||||||||||||||||||||||||||||||||||</v>
      </c>
    </row>
    <row r="145" spans="1:16" x14ac:dyDescent="0.25">
      <c r="A145" t="s">
        <v>769</v>
      </c>
      <c r="B145" t="s">
        <v>543</v>
      </c>
      <c r="C145" t="s">
        <v>536</v>
      </c>
      <c r="D145" t="s">
        <v>265</v>
      </c>
      <c r="E145" s="3">
        <v>265</v>
      </c>
      <c r="F145" s="1">
        <v>44389</v>
      </c>
      <c r="G145" t="str">
        <f>_xlfn.XLOOKUP(Fatturato[[#This Row],[ID Client]],Clienti[ID Client],Clienti[Company Name]," ",0,1)</f>
        <v>InfoForge Solutions</v>
      </c>
      <c r="H145" t="str">
        <f>_xlfn.XLOOKUP(Fatturato[[#This Row],[ID Client]],Clienti[ID Client],Clienti[Field],0,1)</f>
        <v>Insurance</v>
      </c>
      <c r="I145" t="str">
        <f>_xlfn.CONCAT(_xlfn.XLOOKUP(Fatturato[[#This Row],[Seller Code]],Dipendenti[Code],Dipendenti[Name]," ",0,1)," ",_xlfn.XLOOKUP(Fatturato[[#This Row],[Seller Code]],Dipendenti[Code],Dipendenti[Surname]," ",0,1))</f>
        <v>Gianna Garcia</v>
      </c>
      <c r="J145" t="str">
        <f>_xlfn.XLOOKUP(Fatturato[[#This Row],[Seller Code]],Dipendenti[Code],Dipendenti[Gender]," ",0,1)</f>
        <v>Female</v>
      </c>
      <c r="K145" s="3">
        <f ca="1">YEAR(TODAY())-YEAR(_xlfn.XLOOKUP(Fatturato[[#This Row],[Seller Code]],Dipendenti[Code],Dipendenti[Birth],TODAY(),0,1))</f>
        <v>38</v>
      </c>
      <c r="L145" t="str">
        <f>_xlfn.XLOOKUP(Fatturato[[#This Row],[Seller Code]],Dipendenti[Code],Dipendenti[Experience]," ",0,1)</f>
        <v>Senior</v>
      </c>
      <c r="M145" t="str">
        <f>_xlfn.XLOOKUP(Fatturato[[#This Row],[ID Product]],Prodotti[ID Product],Prodotti[Product Name]," ",0,1)</f>
        <v>InfoSync Dynamics</v>
      </c>
      <c r="N145" t="str">
        <f>_xlfn.XLOOKUP(Fatturato[[#This Row],[ID Product]],Prodotti[ID Product],Prodotti[Category]," ",0,1)</f>
        <v>Information Sync and Management</v>
      </c>
      <c r="O145" s="2">
        <f>Fatturato[[#This Row],[Quantity Sold]]* _xlfn.XLOOKUP(Fatturato[[#This Row],[ID Product]],Prodotti[ID Product],Prodotti[Selling Price],0,0,1)</f>
        <v>27030</v>
      </c>
      <c r="P145" s="6" t="str">
        <f>REPT("|",(Fatturato[[#This Row],[Tot_Fattura]]/MAX(O:O))*100)</f>
        <v>||||||||</v>
      </c>
    </row>
    <row r="146" spans="1:16" x14ac:dyDescent="0.25">
      <c r="A146" t="s">
        <v>772</v>
      </c>
      <c r="B146" t="s">
        <v>550</v>
      </c>
      <c r="C146" t="s">
        <v>476</v>
      </c>
      <c r="D146" t="s">
        <v>268</v>
      </c>
      <c r="E146" s="3">
        <v>43</v>
      </c>
      <c r="F146" s="1">
        <v>44725</v>
      </c>
      <c r="G146" t="str">
        <f>_xlfn.XLOOKUP(Fatturato[[#This Row],[ID Client]],Clienti[ID Client],Clienti[Company Name]," ",0,1)</f>
        <v>CloudElite Innovations</v>
      </c>
      <c r="H146" t="str">
        <f>_xlfn.XLOOKUP(Fatturato[[#This Row],[ID Client]],Clienti[ID Client],Clienti[Field],0,1)</f>
        <v>Construction</v>
      </c>
      <c r="I146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46" t="str">
        <f>_xlfn.XLOOKUP(Fatturato[[#This Row],[Seller Code]],Dipendenti[Code],Dipendenti[Gender]," ",0,1)</f>
        <v>Female</v>
      </c>
      <c r="K146" s="3">
        <f ca="1">YEAR(TODAY())-YEAR(_xlfn.XLOOKUP(Fatturato[[#This Row],[Seller Code]],Dipendenti[Code],Dipendenti[Birth],TODAY(),0,1))</f>
        <v>33</v>
      </c>
      <c r="L146" t="str">
        <f>_xlfn.XLOOKUP(Fatturato[[#This Row],[Seller Code]],Dipendenti[Code],Dipendenti[Experience]," ",0,1)</f>
        <v>Senior</v>
      </c>
      <c r="M146" t="str">
        <f>_xlfn.XLOOKUP(Fatturato[[#This Row],[ID Product]],Prodotti[ID Product],Prodotti[Product Name]," ",0,1)</f>
        <v>QuantumHarbor Guardian</v>
      </c>
      <c r="N146" t="str">
        <f>_xlfn.XLOOKUP(Fatturato[[#This Row],[ID Product]],Prodotti[ID Product],Prodotti[Category]," ",0,1)</f>
        <v>Information Sync and Management</v>
      </c>
      <c r="O146" s="2">
        <f>Fatturato[[#This Row],[Quantity Sold]]* _xlfn.XLOOKUP(Fatturato[[#This Row],[ID Product]],Prodotti[ID Product],Prodotti[Selling Price],0,0,1)</f>
        <v>29283</v>
      </c>
      <c r="P146" s="6" t="str">
        <f>REPT("|",(Fatturato[[#This Row],[Tot_Fattura]]/MAX(O:O))*100)</f>
        <v>|||||||||</v>
      </c>
    </row>
    <row r="147" spans="1:16" x14ac:dyDescent="0.25">
      <c r="A147" t="s">
        <v>773</v>
      </c>
      <c r="B147" t="s">
        <v>540</v>
      </c>
      <c r="C147" t="s">
        <v>436</v>
      </c>
      <c r="D147" t="s">
        <v>268</v>
      </c>
      <c r="E147" s="3">
        <v>136</v>
      </c>
      <c r="F147" s="1">
        <v>44763</v>
      </c>
      <c r="G147" t="str">
        <f>_xlfn.XLOOKUP(Fatturato[[#This Row],[ID Client]],Clienti[ID Client],Clienti[Company Name]," ",0,1)</f>
        <v>CloudElite Innovations</v>
      </c>
      <c r="H147" t="str">
        <f>_xlfn.XLOOKUP(Fatturato[[#This Row],[ID Client]],Clienti[ID Client],Clienti[Field],0,1)</f>
        <v>Construction</v>
      </c>
      <c r="I147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147" t="str">
        <f>_xlfn.XLOOKUP(Fatturato[[#This Row],[Seller Code]],Dipendenti[Code],Dipendenti[Gender]," ",0,1)</f>
        <v>Female</v>
      </c>
      <c r="K147" s="3">
        <f ca="1">YEAR(TODAY())-YEAR(_xlfn.XLOOKUP(Fatturato[[#This Row],[Seller Code]],Dipendenti[Code],Dipendenti[Birth],TODAY(),0,1))</f>
        <v>67</v>
      </c>
      <c r="L147" t="str">
        <f>_xlfn.XLOOKUP(Fatturato[[#This Row],[Seller Code]],Dipendenti[Code],Dipendenti[Experience]," ",0,1)</f>
        <v>Senior</v>
      </c>
      <c r="M147" t="str">
        <f>_xlfn.XLOOKUP(Fatturato[[#This Row],[ID Product]],Prodotti[ID Product],Prodotti[Product Name]," ",0,1)</f>
        <v>DataForge Analytics</v>
      </c>
      <c r="N147" t="str">
        <f>_xlfn.XLOOKUP(Fatturato[[#This Row],[ID Product]],Prodotti[ID Product],Prodotti[Category]," ",0,1)</f>
        <v>Cloud Computing and Data Security</v>
      </c>
      <c r="O147" s="2">
        <f>Fatturato[[#This Row],[Quantity Sold]]* _xlfn.XLOOKUP(Fatturato[[#This Row],[ID Product]],Prodotti[ID Product],Prodotti[Selling Price],0,0,1)</f>
        <v>70992</v>
      </c>
      <c r="P147" s="6" t="str">
        <f>REPT("|",(Fatturato[[#This Row],[Tot_Fattura]]/MAX(O:O))*100)</f>
        <v>||||||||||||||||||||||</v>
      </c>
    </row>
    <row r="148" spans="1:16" x14ac:dyDescent="0.25">
      <c r="A148" t="s">
        <v>775</v>
      </c>
      <c r="B148" t="s">
        <v>548</v>
      </c>
      <c r="C148" t="s">
        <v>300</v>
      </c>
      <c r="D148" t="s">
        <v>227</v>
      </c>
      <c r="E148" s="3">
        <v>89</v>
      </c>
      <c r="F148" s="1">
        <v>44301</v>
      </c>
      <c r="G148" t="str">
        <f>_xlfn.XLOOKUP(Fatturato[[#This Row],[ID Client]],Clienti[ID Client],Clienti[Company Name]," ",0,1)</f>
        <v>TechGuard Innovations</v>
      </c>
      <c r="H148" t="str">
        <f>_xlfn.XLOOKUP(Fatturato[[#This Row],[ID Client]],Clienti[ID Client],Clienti[Field],0,1)</f>
        <v>Construction</v>
      </c>
      <c r="I148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48" t="str">
        <f>_xlfn.XLOOKUP(Fatturato[[#This Row],[Seller Code]],Dipendenti[Code],Dipendenti[Gender]," ",0,1)</f>
        <v>Female</v>
      </c>
      <c r="K148" s="3">
        <f ca="1">YEAR(TODAY())-YEAR(_xlfn.XLOOKUP(Fatturato[[#This Row],[Seller Code]],Dipendenti[Code],Dipendenti[Birth],TODAY(),0,1))</f>
        <v>37</v>
      </c>
      <c r="L148" t="str">
        <f>_xlfn.XLOOKUP(Fatturato[[#This Row],[Seller Code]],Dipendenti[Code],Dipendenti[Experience]," ",0,1)</f>
        <v>Intermediate</v>
      </c>
      <c r="M148" t="str">
        <f>_xlfn.XLOOKUP(Fatturato[[#This Row],[ID Product]],Prodotti[ID Product],Prodotti[Product Name]," ",0,1)</f>
        <v>DataHarbor Nexus</v>
      </c>
      <c r="N148" t="str">
        <f>_xlfn.XLOOKUP(Fatturato[[#This Row],[ID Product]],Prodotti[ID Product],Prodotti[Category]," ",0,1)</f>
        <v>Data Security</v>
      </c>
      <c r="O148" s="2">
        <f>Fatturato[[#This Row],[Quantity Sold]]* _xlfn.XLOOKUP(Fatturato[[#This Row],[ID Product]],Prodotti[ID Product],Prodotti[Selling Price],0,0,1)</f>
        <v>24920</v>
      </c>
      <c r="P148" s="6" t="str">
        <f>REPT("|",(Fatturato[[#This Row],[Tot_Fattura]]/MAX(O:O))*100)</f>
        <v>|||||||</v>
      </c>
    </row>
    <row r="149" spans="1:16" x14ac:dyDescent="0.25">
      <c r="A149" t="s">
        <v>778</v>
      </c>
      <c r="B149" t="s">
        <v>556</v>
      </c>
      <c r="C149" t="s">
        <v>492</v>
      </c>
      <c r="D149" t="s">
        <v>268</v>
      </c>
      <c r="E149" s="3">
        <v>348</v>
      </c>
      <c r="F149" s="1">
        <v>44549</v>
      </c>
      <c r="G149" t="str">
        <f>_xlfn.XLOOKUP(Fatturato[[#This Row],[ID Client]],Clienti[ID Client],Clienti[Company Name]," ",0,1)</f>
        <v>CloudElite Innovations</v>
      </c>
      <c r="H149" t="str">
        <f>_xlfn.XLOOKUP(Fatturato[[#This Row],[ID Client]],Clienti[ID Client],Clienti[Field],0,1)</f>
        <v>Construction</v>
      </c>
      <c r="I149" t="str">
        <f>_xlfn.CONCAT(_xlfn.XLOOKUP(Fatturato[[#This Row],[Seller Code]],Dipendenti[Code],Dipendenti[Name]," ",0,1)," ",_xlfn.XLOOKUP(Fatturato[[#This Row],[Seller Code]],Dipendenti[Code],Dipendenti[Surname]," ",0,1))</f>
        <v>Evelyn Garcia</v>
      </c>
      <c r="J149" t="str">
        <f>_xlfn.XLOOKUP(Fatturato[[#This Row],[Seller Code]],Dipendenti[Code],Dipendenti[Gender]," ",0,1)</f>
        <v>Female</v>
      </c>
      <c r="K149" s="3">
        <f ca="1">YEAR(TODAY())-YEAR(_xlfn.XLOOKUP(Fatturato[[#This Row],[Seller Code]],Dipendenti[Code],Dipendenti[Birth],TODAY(),0,1))</f>
        <v>72</v>
      </c>
      <c r="L149" t="str">
        <f>_xlfn.XLOOKUP(Fatturato[[#This Row],[Seller Code]],Dipendenti[Code],Dipendenti[Experience]," ",0,1)</f>
        <v>Junior</v>
      </c>
      <c r="M149" t="str">
        <f>_xlfn.XLOOKUP(Fatturato[[#This Row],[ID Product]],Prodotti[ID Product],Prodotti[Product Name]," ",0,1)</f>
        <v>CipherHarbor Guardian</v>
      </c>
      <c r="N149" t="str">
        <f>_xlfn.XLOOKUP(Fatturato[[#This Row],[ID Product]],Prodotti[ID Product],Prodotti[Category]," ",0,1)</f>
        <v>Data Security</v>
      </c>
      <c r="O149" s="2">
        <f>Fatturato[[#This Row],[Quantity Sold]]* _xlfn.XLOOKUP(Fatturato[[#This Row],[ID Product]],Prodotti[ID Product],Prodotti[Selling Price],0,0,1)</f>
        <v>20184</v>
      </c>
      <c r="P149" s="6" t="str">
        <f>REPT("|",(Fatturato[[#This Row],[Tot_Fattura]]/MAX(O:O))*100)</f>
        <v>||||||</v>
      </c>
    </row>
    <row r="150" spans="1:16" x14ac:dyDescent="0.25">
      <c r="A150" t="s">
        <v>779</v>
      </c>
      <c r="B150" t="s">
        <v>564</v>
      </c>
      <c r="C150" t="s">
        <v>374</v>
      </c>
      <c r="D150" t="s">
        <v>227</v>
      </c>
      <c r="E150" s="3">
        <v>417</v>
      </c>
      <c r="F150" s="1">
        <v>45217</v>
      </c>
      <c r="G150" t="str">
        <f>_xlfn.XLOOKUP(Fatturato[[#This Row],[ID Client]],Clienti[ID Client],Clienti[Company Name]," ",0,1)</f>
        <v>TechGuard Innovations</v>
      </c>
      <c r="H150" t="str">
        <f>_xlfn.XLOOKUP(Fatturato[[#This Row],[ID Client]],Clienti[ID Client],Clienti[Field],0,1)</f>
        <v>Construction</v>
      </c>
      <c r="I150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150" t="str">
        <f>_xlfn.XLOOKUP(Fatturato[[#This Row],[Seller Code]],Dipendenti[Code],Dipendenti[Gender]," ",0,1)</f>
        <v>Female</v>
      </c>
      <c r="K150" s="3">
        <f ca="1">YEAR(TODAY())-YEAR(_xlfn.XLOOKUP(Fatturato[[#This Row],[Seller Code]],Dipendenti[Code],Dipendenti[Birth],TODAY(),0,1))</f>
        <v>32</v>
      </c>
      <c r="L150" t="str">
        <f>_xlfn.XLOOKUP(Fatturato[[#This Row],[Seller Code]],Dipendenti[Code],Dipendenti[Experience]," ",0,1)</f>
        <v>Lead/Manager</v>
      </c>
      <c r="M150" t="str">
        <f>_xlfn.XLOOKUP(Fatturato[[#This Row],[ID Product]],Prodotti[ID Product],Prodotti[Product Name]," ",0,1)</f>
        <v>CipherPulse Proxima</v>
      </c>
      <c r="N150" t="str">
        <f>_xlfn.XLOOKUP(Fatturato[[#This Row],[ID Product]],Prodotti[ID Product],Prodotti[Category]," ",0,1)</f>
        <v>Analytics and Statistics</v>
      </c>
      <c r="O150" s="2">
        <f>Fatturato[[#This Row],[Quantity Sold]]* _xlfn.XLOOKUP(Fatturato[[#This Row],[ID Product]],Prodotti[ID Product],Prodotti[Selling Price],0,0,1)</f>
        <v>87570</v>
      </c>
      <c r="P150" s="6" t="str">
        <f>REPT("|",(Fatturato[[#This Row],[Tot_Fattura]]/MAX(O:O))*100)</f>
        <v>||||||||||||||||||||||||||||</v>
      </c>
    </row>
    <row r="151" spans="1:16" x14ac:dyDescent="0.25">
      <c r="A151" t="s">
        <v>780</v>
      </c>
      <c r="B151" t="s">
        <v>548</v>
      </c>
      <c r="C151" t="s">
        <v>510</v>
      </c>
      <c r="D151" t="s">
        <v>268</v>
      </c>
      <c r="E151" s="3">
        <v>192</v>
      </c>
      <c r="F151" s="1">
        <v>44247</v>
      </c>
      <c r="G151" t="str">
        <f>_xlfn.XLOOKUP(Fatturato[[#This Row],[ID Client]],Clienti[ID Client],Clienti[Company Name]," ",0,1)</f>
        <v>CloudElite Innovations</v>
      </c>
      <c r="H151" t="str">
        <f>_xlfn.XLOOKUP(Fatturato[[#This Row],[ID Client]],Clienti[ID Client],Clienti[Field],0,1)</f>
        <v>Construction</v>
      </c>
      <c r="I151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151" t="str">
        <f>_xlfn.XLOOKUP(Fatturato[[#This Row],[Seller Code]],Dipendenti[Code],Dipendenti[Gender]," ",0,1)</f>
        <v>Female</v>
      </c>
      <c r="K151" s="3">
        <f ca="1">YEAR(TODAY())-YEAR(_xlfn.XLOOKUP(Fatturato[[#This Row],[Seller Code]],Dipendenti[Code],Dipendenti[Birth],TODAY(),0,1))</f>
        <v>37</v>
      </c>
      <c r="L151" t="str">
        <f>_xlfn.XLOOKUP(Fatturato[[#This Row],[Seller Code]],Dipendenti[Code],Dipendenti[Experience]," ",0,1)</f>
        <v>Intermediate</v>
      </c>
      <c r="M151" t="str">
        <f>_xlfn.XLOOKUP(Fatturato[[#This Row],[ID Product]],Prodotti[ID Product],Prodotti[Product Name]," ",0,1)</f>
        <v>DataHarbor Nexus</v>
      </c>
      <c r="N151" t="str">
        <f>_xlfn.XLOOKUP(Fatturato[[#This Row],[ID Product]],Prodotti[ID Product],Prodotti[Category]," ",0,1)</f>
        <v>Data Security</v>
      </c>
      <c r="O151" s="2">
        <f>Fatturato[[#This Row],[Quantity Sold]]* _xlfn.XLOOKUP(Fatturato[[#This Row],[ID Product]],Prodotti[ID Product],Prodotti[Selling Price],0,0,1)</f>
        <v>53760</v>
      </c>
      <c r="P151" s="6" t="str">
        <f>REPT("|",(Fatturato[[#This Row],[Tot_Fattura]]/MAX(O:O))*100)</f>
        <v>|||||||||||||||||</v>
      </c>
    </row>
    <row r="152" spans="1:16" x14ac:dyDescent="0.25">
      <c r="A152" t="s">
        <v>782</v>
      </c>
      <c r="B152" t="s">
        <v>552</v>
      </c>
      <c r="C152" t="s">
        <v>510</v>
      </c>
      <c r="D152" t="s">
        <v>265</v>
      </c>
      <c r="E152" s="3">
        <v>341</v>
      </c>
      <c r="F152" s="1">
        <v>44163</v>
      </c>
      <c r="G152" t="str">
        <f>_xlfn.XLOOKUP(Fatturato[[#This Row],[ID Client]],Clienti[ID Client],Clienti[Company Name]," ",0,1)</f>
        <v>InfoForge Solutions</v>
      </c>
      <c r="H152" t="str">
        <f>_xlfn.XLOOKUP(Fatturato[[#This Row],[ID Client]],Clienti[ID Client],Clienti[Field],0,1)</f>
        <v>Insurance</v>
      </c>
      <c r="I152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152" t="str">
        <f>_xlfn.XLOOKUP(Fatturato[[#This Row],[Seller Code]],Dipendenti[Code],Dipendenti[Gender]," ",0,1)</f>
        <v>Female</v>
      </c>
      <c r="K152" s="3">
        <f ca="1">YEAR(TODAY())-YEAR(_xlfn.XLOOKUP(Fatturato[[#This Row],[Seller Code]],Dipendenti[Code],Dipendenti[Birth],TODAY(),0,1))</f>
        <v>37</v>
      </c>
      <c r="L152" t="str">
        <f>_xlfn.XLOOKUP(Fatturato[[#This Row],[Seller Code]],Dipendenti[Code],Dipendenti[Experience]," ",0,1)</f>
        <v>Intermediate</v>
      </c>
      <c r="M152" t="str">
        <f>_xlfn.XLOOKUP(Fatturato[[#This Row],[ID Product]],Prodotti[ID Product],Prodotti[Product Name]," ",0,1)</f>
        <v>InfoVault Nexus</v>
      </c>
      <c r="N152" t="str">
        <f>_xlfn.XLOOKUP(Fatturato[[#This Row],[ID Product]],Prodotti[ID Product],Prodotti[Category]," ",0,1)</f>
        <v>Analytics and Statistics</v>
      </c>
      <c r="O152" s="2">
        <f>Fatturato[[#This Row],[Quantity Sold]]* _xlfn.XLOOKUP(Fatturato[[#This Row],[ID Product]],Prodotti[ID Product],Prodotti[Selling Price],0,0,1)</f>
        <v>50809</v>
      </c>
      <c r="P152" s="6" t="str">
        <f>REPT("|",(Fatturato[[#This Row],[Tot_Fattura]]/MAX(O:O))*100)</f>
        <v>||||||||||||||||</v>
      </c>
    </row>
    <row r="153" spans="1:16" x14ac:dyDescent="0.25">
      <c r="A153" t="s">
        <v>783</v>
      </c>
      <c r="B153" t="s">
        <v>562</v>
      </c>
      <c r="C153" t="s">
        <v>476</v>
      </c>
      <c r="D153" t="s">
        <v>285</v>
      </c>
      <c r="E153" s="3">
        <v>139</v>
      </c>
      <c r="F153" s="1">
        <v>44435</v>
      </c>
      <c r="G153" t="str">
        <f>_xlfn.XLOOKUP(Fatturato[[#This Row],[ID Client]],Clienti[ID Client],Clienti[Company Name]," ",0,1)</f>
        <v>DataLink Tech</v>
      </c>
      <c r="H153" t="str">
        <f>_xlfn.XLOOKUP(Fatturato[[#This Row],[ID Client]],Clienti[ID Client],Clienti[Field],0,1)</f>
        <v>Design</v>
      </c>
      <c r="I153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53" t="str">
        <f>_xlfn.XLOOKUP(Fatturato[[#This Row],[Seller Code]],Dipendenti[Code],Dipendenti[Gender]," ",0,1)</f>
        <v>Female</v>
      </c>
      <c r="K153" s="3">
        <f ca="1">YEAR(TODAY())-YEAR(_xlfn.XLOOKUP(Fatturato[[#This Row],[Seller Code]],Dipendenti[Code],Dipendenti[Birth],TODAY(),0,1))</f>
        <v>33</v>
      </c>
      <c r="L153" t="str">
        <f>_xlfn.XLOOKUP(Fatturato[[#This Row],[Seller Code]],Dipendenti[Code],Dipendenti[Experience]," ",0,1)</f>
        <v>Senior</v>
      </c>
      <c r="M153" t="str">
        <f>_xlfn.XLOOKUP(Fatturato[[#This Row],[ID Product]],Prodotti[ID Product],Prodotti[Product Name]," ",0,1)</f>
        <v>Quantum Insight</v>
      </c>
      <c r="N153" t="str">
        <f>_xlfn.XLOOKUP(Fatturato[[#This Row],[ID Product]],Prodotti[ID Product],Prodotti[Category]," ",0,1)</f>
        <v>Information Sync and Management</v>
      </c>
      <c r="O153" s="2">
        <f>Fatturato[[#This Row],[Quantity Sold]]* _xlfn.XLOOKUP(Fatturato[[#This Row],[ID Product]],Prodotti[ID Product],Prodotti[Selling Price],0,0,1)</f>
        <v>59770</v>
      </c>
      <c r="P153" s="6" t="str">
        <f>REPT("|",(Fatturato[[#This Row],[Tot_Fattura]]/MAX(O:O))*100)</f>
        <v>|||||||||||||||||||</v>
      </c>
    </row>
    <row r="154" spans="1:16" x14ac:dyDescent="0.25">
      <c r="A154" t="s">
        <v>784</v>
      </c>
      <c r="B154" t="s">
        <v>247</v>
      </c>
      <c r="C154" t="s">
        <v>303</v>
      </c>
      <c r="D154" t="s">
        <v>268</v>
      </c>
      <c r="E154" s="3">
        <v>125</v>
      </c>
      <c r="F154" s="1">
        <v>44183</v>
      </c>
      <c r="G154" t="str">
        <f>_xlfn.XLOOKUP(Fatturato[[#This Row],[ID Client]],Clienti[ID Client],Clienti[Company Name]," ",0,1)</f>
        <v>CloudElite Innovations</v>
      </c>
      <c r="H154" t="str">
        <f>_xlfn.XLOOKUP(Fatturato[[#This Row],[ID Client]],Clienti[ID Client],Clienti[Field],0,1)</f>
        <v>Construction</v>
      </c>
      <c r="I154" t="str">
        <f>_xlfn.CONCAT(_xlfn.XLOOKUP(Fatturato[[#This Row],[Seller Code]],Dipendenti[Code],Dipendenti[Name]," ",0,1)," ",_xlfn.XLOOKUP(Fatturato[[#This Row],[Seller Code]],Dipendenti[Code],Dipendenti[Surname]," ",0,1))</f>
        <v>Isabella Roberts</v>
      </c>
      <c r="J154" t="str">
        <f>_xlfn.XLOOKUP(Fatturato[[#This Row],[Seller Code]],Dipendenti[Code],Dipendenti[Gender]," ",0,1)</f>
        <v>Female</v>
      </c>
      <c r="K154" s="3">
        <f ca="1">YEAR(TODAY())-YEAR(_xlfn.XLOOKUP(Fatturato[[#This Row],[Seller Code]],Dipendenti[Code],Dipendenti[Birth],TODAY(),0,1))</f>
        <v>30</v>
      </c>
      <c r="L154" t="str">
        <f>_xlfn.XLOOKUP(Fatturato[[#This Row],[Seller Code]],Dipendenti[Code],Dipendenti[Experience]," ",0,1)</f>
        <v>Intermediate</v>
      </c>
      <c r="M154" t="str">
        <f>_xlfn.XLOOKUP(Fatturato[[#This Row],[ID Product]],Prodotti[ID Product],Prodotti[Product Name]," ",0,1)</f>
        <v>DataPulse Dynamics</v>
      </c>
      <c r="N154" t="str">
        <f>_xlfn.XLOOKUP(Fatturato[[#This Row],[ID Product]],Prodotti[ID Product],Prodotti[Category]," ",0,1)</f>
        <v>Analytics and Statistics</v>
      </c>
      <c r="O154" s="2">
        <f>Fatturato[[#This Row],[Quantity Sold]]* _xlfn.XLOOKUP(Fatturato[[#This Row],[ID Product]],Prodotti[ID Product],Prodotti[Selling Price],0,0,1)</f>
        <v>57250</v>
      </c>
      <c r="P154" s="6" t="str">
        <f>REPT("|",(Fatturato[[#This Row],[Tot_Fattura]]/MAX(O:O))*100)</f>
        <v>||||||||||||||||||</v>
      </c>
    </row>
    <row r="155" spans="1:16" x14ac:dyDescent="0.25">
      <c r="A155" t="s">
        <v>785</v>
      </c>
      <c r="B155" t="s">
        <v>543</v>
      </c>
      <c r="C155" t="s">
        <v>536</v>
      </c>
      <c r="D155" t="s">
        <v>285</v>
      </c>
      <c r="E155" s="3">
        <v>33</v>
      </c>
      <c r="F155" s="1">
        <v>44497</v>
      </c>
      <c r="G155" t="str">
        <f>_xlfn.XLOOKUP(Fatturato[[#This Row],[ID Client]],Clienti[ID Client],Clienti[Company Name]," ",0,1)</f>
        <v>DataLink Tech</v>
      </c>
      <c r="H155" t="str">
        <f>_xlfn.XLOOKUP(Fatturato[[#This Row],[ID Client]],Clienti[ID Client],Clienti[Field],0,1)</f>
        <v>Design</v>
      </c>
      <c r="I155" t="str">
        <f>_xlfn.CONCAT(_xlfn.XLOOKUP(Fatturato[[#This Row],[Seller Code]],Dipendenti[Code],Dipendenti[Name]," ",0,1)," ",_xlfn.XLOOKUP(Fatturato[[#This Row],[Seller Code]],Dipendenti[Code],Dipendenti[Surname]," ",0,1))</f>
        <v>Gianna Garcia</v>
      </c>
      <c r="J155" t="str">
        <f>_xlfn.XLOOKUP(Fatturato[[#This Row],[Seller Code]],Dipendenti[Code],Dipendenti[Gender]," ",0,1)</f>
        <v>Female</v>
      </c>
      <c r="K155" s="3">
        <f ca="1">YEAR(TODAY())-YEAR(_xlfn.XLOOKUP(Fatturato[[#This Row],[Seller Code]],Dipendenti[Code],Dipendenti[Birth],TODAY(),0,1))</f>
        <v>38</v>
      </c>
      <c r="L155" t="str">
        <f>_xlfn.XLOOKUP(Fatturato[[#This Row],[Seller Code]],Dipendenti[Code],Dipendenti[Experience]," ",0,1)</f>
        <v>Senior</v>
      </c>
      <c r="M155" t="str">
        <f>_xlfn.XLOOKUP(Fatturato[[#This Row],[ID Product]],Prodotti[ID Product],Prodotti[Product Name]," ",0,1)</f>
        <v>InfoSync Dynamics</v>
      </c>
      <c r="N155" t="str">
        <f>_xlfn.XLOOKUP(Fatturato[[#This Row],[ID Product]],Prodotti[ID Product],Prodotti[Category]," ",0,1)</f>
        <v>Information Sync and Management</v>
      </c>
      <c r="O155" s="2">
        <f>Fatturato[[#This Row],[Quantity Sold]]* _xlfn.XLOOKUP(Fatturato[[#This Row],[ID Product]],Prodotti[ID Product],Prodotti[Selling Price],0,0,1)</f>
        <v>3366</v>
      </c>
      <c r="P155" s="6" t="str">
        <f>REPT("|",(Fatturato[[#This Row],[Tot_Fattura]]/MAX(O:O))*100)</f>
        <v>|</v>
      </c>
    </row>
    <row r="156" spans="1:16" x14ac:dyDescent="0.25">
      <c r="A156" t="s">
        <v>786</v>
      </c>
      <c r="B156" t="s">
        <v>546</v>
      </c>
      <c r="C156" t="s">
        <v>476</v>
      </c>
      <c r="D156" t="s">
        <v>268</v>
      </c>
      <c r="E156" s="3">
        <v>426</v>
      </c>
      <c r="F156" s="1">
        <v>43880</v>
      </c>
      <c r="G156" t="str">
        <f>_xlfn.XLOOKUP(Fatturato[[#This Row],[ID Client]],Clienti[ID Client],Clienti[Company Name]," ",0,1)</f>
        <v>CloudElite Innovations</v>
      </c>
      <c r="H156" t="str">
        <f>_xlfn.XLOOKUP(Fatturato[[#This Row],[ID Client]],Clienti[ID Client],Clienti[Field],0,1)</f>
        <v>Construction</v>
      </c>
      <c r="I156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156" t="str">
        <f>_xlfn.XLOOKUP(Fatturato[[#This Row],[Seller Code]],Dipendenti[Code],Dipendenti[Gender]," ",0,1)</f>
        <v>Female</v>
      </c>
      <c r="K156" s="3">
        <f ca="1">YEAR(TODAY())-YEAR(_xlfn.XLOOKUP(Fatturato[[#This Row],[Seller Code]],Dipendenti[Code],Dipendenti[Birth],TODAY(),0,1))</f>
        <v>33</v>
      </c>
      <c r="L156" t="str">
        <f>_xlfn.XLOOKUP(Fatturato[[#This Row],[Seller Code]],Dipendenti[Code],Dipendenti[Experience]," ",0,1)</f>
        <v>Senior</v>
      </c>
      <c r="M156" t="str">
        <f>_xlfn.XLOOKUP(Fatturato[[#This Row],[ID Product]],Prodotti[ID Product],Prodotti[Product Name]," ",0,1)</f>
        <v>Analytix Pro Plus</v>
      </c>
      <c r="N156" t="str">
        <f>_xlfn.XLOOKUP(Fatturato[[#This Row],[ID Product]],Prodotti[ID Product],Prodotti[Category]," ",0,1)</f>
        <v>Analytics and Statistics</v>
      </c>
      <c r="O156" s="2">
        <f>Fatturato[[#This Row],[Quantity Sold]]* _xlfn.XLOOKUP(Fatturato[[#This Row],[ID Product]],Prodotti[ID Product],Prodotti[Selling Price],0,0,1)</f>
        <v>95424</v>
      </c>
      <c r="P156" s="6" t="str">
        <f>REPT("|",(Fatturato[[#This Row],[Tot_Fattura]]/MAX(O:O))*100)</f>
        <v>||||||||||||||||||||||||||||||</v>
      </c>
    </row>
    <row r="157" spans="1:16" x14ac:dyDescent="0.25">
      <c r="A157" t="s">
        <v>787</v>
      </c>
      <c r="B157" t="s">
        <v>544</v>
      </c>
      <c r="C157" t="s">
        <v>436</v>
      </c>
      <c r="D157" t="s">
        <v>282</v>
      </c>
      <c r="E157" s="3">
        <v>73</v>
      </c>
      <c r="F157" s="1">
        <v>44176</v>
      </c>
      <c r="G157" t="str">
        <f>_xlfn.XLOOKUP(Fatturato[[#This Row],[ID Client]],Clienti[ID Client],Clienti[Company Name]," ",0,1)</f>
        <v>TechLink Dynamics</v>
      </c>
      <c r="H157" t="str">
        <f>_xlfn.XLOOKUP(Fatturato[[#This Row],[ID Client]],Clienti[ID Client],Clienti[Field],0,1)</f>
        <v>Renewable Energy</v>
      </c>
      <c r="I157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157" t="str">
        <f>_xlfn.XLOOKUP(Fatturato[[#This Row],[Seller Code]],Dipendenti[Code],Dipendenti[Gender]," ",0,1)</f>
        <v>Female</v>
      </c>
      <c r="K157" s="3">
        <f ca="1">YEAR(TODAY())-YEAR(_xlfn.XLOOKUP(Fatturato[[#This Row],[Seller Code]],Dipendenti[Code],Dipendenti[Birth],TODAY(),0,1))</f>
        <v>67</v>
      </c>
      <c r="L157" t="str">
        <f>_xlfn.XLOOKUP(Fatturato[[#This Row],[Seller Code]],Dipendenti[Code],Dipendenti[Experience]," ",0,1)</f>
        <v>Senior</v>
      </c>
      <c r="M157" t="str">
        <f>_xlfn.XLOOKUP(Fatturato[[#This Row],[ID Product]],Prodotti[ID Product],Prodotti[Product Name]," ",0,1)</f>
        <v>Statistica Proxima</v>
      </c>
      <c r="N157" t="str">
        <f>_xlfn.XLOOKUP(Fatturato[[#This Row],[ID Product]],Prodotti[ID Product],Prodotti[Category]," ",0,1)</f>
        <v>Cloud Computing and Data Security</v>
      </c>
      <c r="O157" s="2">
        <f>Fatturato[[#This Row],[Quantity Sold]]* _xlfn.XLOOKUP(Fatturato[[#This Row],[ID Product]],Prodotti[ID Product],Prodotti[Selling Price],0,0,1)</f>
        <v>27302</v>
      </c>
      <c r="P157" s="6" t="str">
        <f>REPT("|",(Fatturato[[#This Row],[Tot_Fattura]]/MAX(O:O))*100)</f>
        <v>||||||||</v>
      </c>
    </row>
    <row r="158" spans="1:16" x14ac:dyDescent="0.25">
      <c r="A158" t="s">
        <v>790</v>
      </c>
      <c r="B158" t="s">
        <v>541</v>
      </c>
      <c r="C158" t="s">
        <v>300</v>
      </c>
      <c r="D158" t="s">
        <v>268</v>
      </c>
      <c r="E158" s="3">
        <v>105</v>
      </c>
      <c r="F158" s="1">
        <v>43888</v>
      </c>
      <c r="G158" t="str">
        <f>_xlfn.XLOOKUP(Fatturato[[#This Row],[ID Client]],Clienti[ID Client],Clienti[Company Name]," ",0,1)</f>
        <v>CloudElite Innovations</v>
      </c>
      <c r="H158" t="str">
        <f>_xlfn.XLOOKUP(Fatturato[[#This Row],[ID Client]],Clienti[ID Client],Clienti[Field],0,1)</f>
        <v>Construction</v>
      </c>
      <c r="I158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58" t="str">
        <f>_xlfn.XLOOKUP(Fatturato[[#This Row],[Seller Code]],Dipendenti[Code],Dipendenti[Gender]," ",0,1)</f>
        <v>Female</v>
      </c>
      <c r="K158" s="3">
        <f ca="1">YEAR(TODAY())-YEAR(_xlfn.XLOOKUP(Fatturato[[#This Row],[Seller Code]],Dipendenti[Code],Dipendenti[Birth],TODAY(),0,1))</f>
        <v>37</v>
      </c>
      <c r="L158" t="str">
        <f>_xlfn.XLOOKUP(Fatturato[[#This Row],[Seller Code]],Dipendenti[Code],Dipendenti[Experience]," ",0,1)</f>
        <v>Intermediate</v>
      </c>
      <c r="M158" t="str">
        <f>_xlfn.XLOOKUP(Fatturato[[#This Row],[ID Product]],Prodotti[ID Product],Prodotti[Product Name]," ",0,1)</f>
        <v>StatMatrix Fusion</v>
      </c>
      <c r="N158" t="str">
        <f>_xlfn.XLOOKUP(Fatturato[[#This Row],[ID Product]],Prodotti[ID Product],Prodotti[Category]," ",0,1)</f>
        <v>Information Sync and Management</v>
      </c>
      <c r="O158" s="2">
        <f>Fatturato[[#This Row],[Quantity Sold]]* _xlfn.XLOOKUP(Fatturato[[#This Row],[ID Product]],Prodotti[ID Product],Prodotti[Selling Price],0,0,1)</f>
        <v>32025</v>
      </c>
      <c r="P158" s="6" t="str">
        <f>REPT("|",(Fatturato[[#This Row],[Tot_Fattura]]/MAX(O:O))*100)</f>
        <v>||||||||||</v>
      </c>
    </row>
    <row r="159" spans="1:16" x14ac:dyDescent="0.25">
      <c r="A159" t="s">
        <v>791</v>
      </c>
      <c r="B159" t="s">
        <v>544</v>
      </c>
      <c r="C159" t="s">
        <v>373</v>
      </c>
      <c r="D159" t="s">
        <v>265</v>
      </c>
      <c r="E159" s="3">
        <v>10</v>
      </c>
      <c r="F159" s="1">
        <v>44673</v>
      </c>
      <c r="G159" t="str">
        <f>_xlfn.XLOOKUP(Fatturato[[#This Row],[ID Client]],Clienti[ID Client],Clienti[Company Name]," ",0,1)</f>
        <v>InfoForge Solutions</v>
      </c>
      <c r="H159" t="str">
        <f>_xlfn.XLOOKUP(Fatturato[[#This Row],[ID Client]],Clienti[ID Client],Clienti[Field],0,1)</f>
        <v>Insurance</v>
      </c>
      <c r="I159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159" t="str">
        <f>_xlfn.XLOOKUP(Fatturato[[#This Row],[Seller Code]],Dipendenti[Code],Dipendenti[Gender]," ",0,1)</f>
        <v>Male</v>
      </c>
      <c r="K159" s="3">
        <f ca="1">YEAR(TODAY())-YEAR(_xlfn.XLOOKUP(Fatturato[[#This Row],[Seller Code]],Dipendenti[Code],Dipendenti[Birth],TODAY(),0,1))</f>
        <v>43</v>
      </c>
      <c r="L159" t="str">
        <f>_xlfn.XLOOKUP(Fatturato[[#This Row],[Seller Code]],Dipendenti[Code],Dipendenti[Experience]," ",0,1)</f>
        <v>Intermediate</v>
      </c>
      <c r="M159" t="str">
        <f>_xlfn.XLOOKUP(Fatturato[[#This Row],[ID Product]],Prodotti[ID Product],Prodotti[Product Name]," ",0,1)</f>
        <v>Statistica Proxima</v>
      </c>
      <c r="N159" t="str">
        <f>_xlfn.XLOOKUP(Fatturato[[#This Row],[ID Product]],Prodotti[ID Product],Prodotti[Category]," ",0,1)</f>
        <v>Cloud Computing and Data Security</v>
      </c>
      <c r="O159" s="2">
        <f>Fatturato[[#This Row],[Quantity Sold]]* _xlfn.XLOOKUP(Fatturato[[#This Row],[ID Product]],Prodotti[ID Product],Prodotti[Selling Price],0,0,1)</f>
        <v>3740</v>
      </c>
      <c r="P159" s="6" t="str">
        <f>REPT("|",(Fatturato[[#This Row],[Tot_Fattura]]/MAX(O:O))*100)</f>
        <v>|</v>
      </c>
    </row>
    <row r="160" spans="1:16" x14ac:dyDescent="0.25">
      <c r="A160" t="s">
        <v>793</v>
      </c>
      <c r="B160" t="s">
        <v>550</v>
      </c>
      <c r="C160" t="s">
        <v>409</v>
      </c>
      <c r="D160" t="s">
        <v>265</v>
      </c>
      <c r="E160" s="3">
        <v>254</v>
      </c>
      <c r="F160" s="1">
        <v>44279</v>
      </c>
      <c r="G160" t="str">
        <f>_xlfn.XLOOKUP(Fatturato[[#This Row],[ID Client]],Clienti[ID Client],Clienti[Company Name]," ",0,1)</f>
        <v>InfoForge Solutions</v>
      </c>
      <c r="H160" t="str">
        <f>_xlfn.XLOOKUP(Fatturato[[#This Row],[ID Client]],Clienti[ID Client],Clienti[Field],0,1)</f>
        <v>Insurance</v>
      </c>
      <c r="I160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160" t="str">
        <f>_xlfn.XLOOKUP(Fatturato[[#This Row],[Seller Code]],Dipendenti[Code],Dipendenti[Gender]," ",0,1)</f>
        <v>Male</v>
      </c>
      <c r="K160" s="3">
        <f ca="1">YEAR(TODAY())-YEAR(_xlfn.XLOOKUP(Fatturato[[#This Row],[Seller Code]],Dipendenti[Code],Dipendenti[Birth],TODAY(),0,1))</f>
        <v>66</v>
      </c>
      <c r="L160" t="str">
        <f>_xlfn.XLOOKUP(Fatturato[[#This Row],[Seller Code]],Dipendenti[Code],Dipendenti[Experience]," ",0,1)</f>
        <v>Lead/Manager</v>
      </c>
      <c r="M160" t="str">
        <f>_xlfn.XLOOKUP(Fatturato[[#This Row],[ID Product]],Prodotti[ID Product],Prodotti[Product Name]," ",0,1)</f>
        <v>QuantumHarbor Guardian</v>
      </c>
      <c r="N160" t="str">
        <f>_xlfn.XLOOKUP(Fatturato[[#This Row],[ID Product]],Prodotti[ID Product],Prodotti[Category]," ",0,1)</f>
        <v>Information Sync and Management</v>
      </c>
      <c r="O160" s="2">
        <f>Fatturato[[#This Row],[Quantity Sold]]* _xlfn.XLOOKUP(Fatturato[[#This Row],[ID Product]],Prodotti[ID Product],Prodotti[Selling Price],0,0,1)</f>
        <v>172974</v>
      </c>
      <c r="P160" s="6" t="str">
        <f>REPT("|",(Fatturato[[#This Row],[Tot_Fattura]]/MAX(O:O))*100)</f>
        <v>|||||||||||||||||||||||||||||||||||||||||||||||||||||||</v>
      </c>
    </row>
    <row r="161" spans="1:16" x14ac:dyDescent="0.25">
      <c r="A161" t="s">
        <v>794</v>
      </c>
      <c r="B161" t="s">
        <v>554</v>
      </c>
      <c r="C161" t="s">
        <v>519</v>
      </c>
      <c r="D161" t="s">
        <v>227</v>
      </c>
      <c r="E161" s="3">
        <v>254</v>
      </c>
      <c r="F161" s="1">
        <v>43882</v>
      </c>
      <c r="G161" t="str">
        <f>_xlfn.XLOOKUP(Fatturato[[#This Row],[ID Client]],Clienti[ID Client],Clienti[Company Name]," ",0,1)</f>
        <v>TechGuard Innovations</v>
      </c>
      <c r="H161" t="str">
        <f>_xlfn.XLOOKUP(Fatturato[[#This Row],[ID Client]],Clienti[ID Client],Clienti[Field],0,1)</f>
        <v>Construction</v>
      </c>
      <c r="I161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161" t="str">
        <f>_xlfn.XLOOKUP(Fatturato[[#This Row],[Seller Code]],Dipendenti[Code],Dipendenti[Gender]," ",0,1)</f>
        <v>Male</v>
      </c>
      <c r="K161" s="3">
        <f ca="1">YEAR(TODAY())-YEAR(_xlfn.XLOOKUP(Fatturato[[#This Row],[Seller Code]],Dipendenti[Code],Dipendenti[Birth],TODAY(),0,1))</f>
        <v>50</v>
      </c>
      <c r="L161" t="str">
        <f>_xlfn.XLOOKUP(Fatturato[[#This Row],[Seller Code]],Dipendenti[Code],Dipendenti[Experience]," ",0,1)</f>
        <v>Intermediate</v>
      </c>
      <c r="M161" t="str">
        <f>_xlfn.XLOOKUP(Fatturato[[#This Row],[ID Product]],Prodotti[ID Product],Prodotti[Product Name]," ",0,1)</f>
        <v>CloudGuardian Pro</v>
      </c>
      <c r="N161" t="str">
        <f>_xlfn.XLOOKUP(Fatturato[[#This Row],[ID Product]],Prodotti[ID Product],Prodotti[Category]," ",0,1)</f>
        <v>Analytics and Statistics</v>
      </c>
      <c r="O161" s="2">
        <f>Fatturato[[#This Row],[Quantity Sold]]* _xlfn.XLOOKUP(Fatturato[[#This Row],[ID Product]],Prodotti[ID Product],Prodotti[Selling Price],0,0,1)</f>
        <v>163576</v>
      </c>
      <c r="P161" s="6" t="str">
        <f>REPT("|",(Fatturato[[#This Row],[Tot_Fattura]]/MAX(O:O))*100)</f>
        <v>||||||||||||||||||||||||||||||||||||||||||||||||||||</v>
      </c>
    </row>
    <row r="162" spans="1:16" x14ac:dyDescent="0.25">
      <c r="A162" t="s">
        <v>795</v>
      </c>
      <c r="B162" t="s">
        <v>548</v>
      </c>
      <c r="C162" t="s">
        <v>431</v>
      </c>
      <c r="D162" t="s">
        <v>279</v>
      </c>
      <c r="E162" s="3">
        <v>432</v>
      </c>
      <c r="F162" s="1">
        <v>44369</v>
      </c>
      <c r="G162" t="str">
        <f>_xlfn.XLOOKUP(Fatturato[[#This Row],[ID Client]],Clienti[ID Client],Clienti[Company Name]," ",0,1)</f>
        <v>InnoTech Enterprises</v>
      </c>
      <c r="H162" t="str">
        <f>_xlfn.XLOOKUP(Fatturato[[#This Row],[ID Client]],Clienti[ID Client],Clienti[Field],0,1)</f>
        <v>Hardware</v>
      </c>
      <c r="I162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162" t="str">
        <f>_xlfn.XLOOKUP(Fatturato[[#This Row],[Seller Code]],Dipendenti[Code],Dipendenti[Gender]," ",0,1)</f>
        <v>Female</v>
      </c>
      <c r="K162" s="3">
        <f ca="1">YEAR(TODAY())-YEAR(_xlfn.XLOOKUP(Fatturato[[#This Row],[Seller Code]],Dipendenti[Code],Dipendenti[Birth],TODAY(),0,1))</f>
        <v>43</v>
      </c>
      <c r="L162" t="str">
        <f>_xlfn.XLOOKUP(Fatturato[[#This Row],[Seller Code]],Dipendenti[Code],Dipendenti[Experience]," ",0,1)</f>
        <v>Lead/Manager</v>
      </c>
      <c r="M162" t="str">
        <f>_xlfn.XLOOKUP(Fatturato[[#This Row],[ID Product]],Prodotti[ID Product],Prodotti[Product Name]," ",0,1)</f>
        <v>DataHarbor Nexus</v>
      </c>
      <c r="N162" t="str">
        <f>_xlfn.XLOOKUP(Fatturato[[#This Row],[ID Product]],Prodotti[ID Product],Prodotti[Category]," ",0,1)</f>
        <v>Data Security</v>
      </c>
      <c r="O162" s="2">
        <f>Fatturato[[#This Row],[Quantity Sold]]* _xlfn.XLOOKUP(Fatturato[[#This Row],[ID Product]],Prodotti[ID Product],Prodotti[Selling Price],0,0,1)</f>
        <v>120960</v>
      </c>
      <c r="P162" s="6" t="str">
        <f>REPT("|",(Fatturato[[#This Row],[Tot_Fattura]]/MAX(O:O))*100)</f>
        <v>||||||||||||||||||||||||||||||||||||||</v>
      </c>
    </row>
    <row r="163" spans="1:16" x14ac:dyDescent="0.25">
      <c r="A163" t="s">
        <v>797</v>
      </c>
      <c r="B163" t="s">
        <v>543</v>
      </c>
      <c r="C163" t="s">
        <v>380</v>
      </c>
      <c r="D163" t="s">
        <v>279</v>
      </c>
      <c r="E163" s="3">
        <v>428</v>
      </c>
      <c r="F163" s="1">
        <v>43933</v>
      </c>
      <c r="G163" t="str">
        <f>_xlfn.XLOOKUP(Fatturato[[#This Row],[ID Client]],Clienti[ID Client],Clienti[Company Name]," ",0,1)</f>
        <v>InnoTech Enterprises</v>
      </c>
      <c r="H163" t="str">
        <f>_xlfn.XLOOKUP(Fatturato[[#This Row],[ID Client]],Clienti[ID Client],Clienti[Field],0,1)</f>
        <v>Hardware</v>
      </c>
      <c r="I163" t="str">
        <f>_xlfn.CONCAT(_xlfn.XLOOKUP(Fatturato[[#This Row],[Seller Code]],Dipendenti[Code],Dipendenti[Name]," ",0,1)," ",_xlfn.XLOOKUP(Fatturato[[#This Row],[Seller Code]],Dipendenti[Code],Dipendenti[Surname]," ",0,1))</f>
        <v>Mia Stewart</v>
      </c>
      <c r="J163" t="str">
        <f>_xlfn.XLOOKUP(Fatturato[[#This Row],[Seller Code]],Dipendenti[Code],Dipendenti[Gender]," ",0,1)</f>
        <v>Female</v>
      </c>
      <c r="K163" s="3">
        <f ca="1">YEAR(TODAY())-YEAR(_xlfn.XLOOKUP(Fatturato[[#This Row],[Seller Code]],Dipendenti[Code],Dipendenti[Birth],TODAY(),0,1))</f>
        <v>73</v>
      </c>
      <c r="L163" t="str">
        <f>_xlfn.XLOOKUP(Fatturato[[#This Row],[Seller Code]],Dipendenti[Code],Dipendenti[Experience]," ",0,1)</f>
        <v>Junior</v>
      </c>
      <c r="M163" t="str">
        <f>_xlfn.XLOOKUP(Fatturato[[#This Row],[ID Product]],Prodotti[ID Product],Prodotti[Product Name]," ",0,1)</f>
        <v>InfoSync Dynamics</v>
      </c>
      <c r="N163" t="str">
        <f>_xlfn.XLOOKUP(Fatturato[[#This Row],[ID Product]],Prodotti[ID Product],Prodotti[Category]," ",0,1)</f>
        <v>Information Sync and Management</v>
      </c>
      <c r="O163" s="2">
        <f>Fatturato[[#This Row],[Quantity Sold]]* _xlfn.XLOOKUP(Fatturato[[#This Row],[ID Product]],Prodotti[ID Product],Prodotti[Selling Price],0,0,1)</f>
        <v>43656</v>
      </c>
      <c r="P163" s="6" t="str">
        <f>REPT("|",(Fatturato[[#This Row],[Tot_Fattura]]/MAX(O:O))*100)</f>
        <v>|||||||||||||</v>
      </c>
    </row>
    <row r="164" spans="1:16" x14ac:dyDescent="0.25">
      <c r="A164" t="s">
        <v>798</v>
      </c>
      <c r="B164" t="s">
        <v>556</v>
      </c>
      <c r="C164" t="s">
        <v>423</v>
      </c>
      <c r="D164" t="s">
        <v>268</v>
      </c>
      <c r="E164" s="3">
        <v>383</v>
      </c>
      <c r="F164" s="1">
        <v>44765</v>
      </c>
      <c r="G164" t="str">
        <f>_xlfn.XLOOKUP(Fatturato[[#This Row],[ID Client]],Clienti[ID Client],Clienti[Company Name]," ",0,1)</f>
        <v>CloudElite Innovations</v>
      </c>
      <c r="H164" t="str">
        <f>_xlfn.XLOOKUP(Fatturato[[#This Row],[ID Client]],Clienti[ID Client],Clienti[Field],0,1)</f>
        <v>Construction</v>
      </c>
      <c r="I164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164" t="str">
        <f>_xlfn.XLOOKUP(Fatturato[[#This Row],[Seller Code]],Dipendenti[Code],Dipendenti[Gender]," ",0,1)</f>
        <v>Female</v>
      </c>
      <c r="K164" s="3">
        <f ca="1">YEAR(TODAY())-YEAR(_xlfn.XLOOKUP(Fatturato[[#This Row],[Seller Code]],Dipendenti[Code],Dipendenti[Birth],TODAY(),0,1))</f>
        <v>46</v>
      </c>
      <c r="L164" t="str">
        <f>_xlfn.XLOOKUP(Fatturato[[#This Row],[Seller Code]],Dipendenti[Code],Dipendenti[Experience]," ",0,1)</f>
        <v>Intermediate</v>
      </c>
      <c r="M164" t="str">
        <f>_xlfn.XLOOKUP(Fatturato[[#This Row],[ID Product]],Prodotti[ID Product],Prodotti[Product Name]," ",0,1)</f>
        <v>CipherHarbor Guardian</v>
      </c>
      <c r="N164" t="str">
        <f>_xlfn.XLOOKUP(Fatturato[[#This Row],[ID Product]],Prodotti[ID Product],Prodotti[Category]," ",0,1)</f>
        <v>Data Security</v>
      </c>
      <c r="O164" s="2">
        <f>Fatturato[[#This Row],[Quantity Sold]]* _xlfn.XLOOKUP(Fatturato[[#This Row],[ID Product]],Prodotti[ID Product],Prodotti[Selling Price],0,0,1)</f>
        <v>22214</v>
      </c>
      <c r="P164" s="6" t="str">
        <f>REPT("|",(Fatturato[[#This Row],[Tot_Fattura]]/MAX(O:O))*100)</f>
        <v>|||||||</v>
      </c>
    </row>
    <row r="165" spans="1:16" x14ac:dyDescent="0.25">
      <c r="A165" t="s">
        <v>799</v>
      </c>
      <c r="B165" t="s">
        <v>556</v>
      </c>
      <c r="C165" t="s">
        <v>380</v>
      </c>
      <c r="D165" t="s">
        <v>275</v>
      </c>
      <c r="E165" s="3">
        <v>208</v>
      </c>
      <c r="F165" s="1">
        <v>44736</v>
      </c>
      <c r="G165" t="str">
        <f>_xlfn.XLOOKUP(Fatturato[[#This Row],[ID Client]],Clienti[ID Client],Clienti[Company Name]," ",0,1)</f>
        <v>CipherLink Corp.</v>
      </c>
      <c r="H165" t="str">
        <f>_xlfn.XLOOKUP(Fatturato[[#This Row],[ID Client]],Clienti[ID Client],Clienti[Field],0,1)</f>
        <v>Marketing</v>
      </c>
      <c r="I165" t="str">
        <f>_xlfn.CONCAT(_xlfn.XLOOKUP(Fatturato[[#This Row],[Seller Code]],Dipendenti[Code],Dipendenti[Name]," ",0,1)," ",_xlfn.XLOOKUP(Fatturato[[#This Row],[Seller Code]],Dipendenti[Code],Dipendenti[Surname]," ",0,1))</f>
        <v>Mia Stewart</v>
      </c>
      <c r="J165" t="str">
        <f>_xlfn.XLOOKUP(Fatturato[[#This Row],[Seller Code]],Dipendenti[Code],Dipendenti[Gender]," ",0,1)</f>
        <v>Female</v>
      </c>
      <c r="K165" s="3">
        <f ca="1">YEAR(TODAY())-YEAR(_xlfn.XLOOKUP(Fatturato[[#This Row],[Seller Code]],Dipendenti[Code],Dipendenti[Birth],TODAY(),0,1))</f>
        <v>73</v>
      </c>
      <c r="L165" t="str">
        <f>_xlfn.XLOOKUP(Fatturato[[#This Row],[Seller Code]],Dipendenti[Code],Dipendenti[Experience]," ",0,1)</f>
        <v>Junior</v>
      </c>
      <c r="M165" t="str">
        <f>_xlfn.XLOOKUP(Fatturato[[#This Row],[ID Product]],Prodotti[ID Product],Prodotti[Product Name]," ",0,1)</f>
        <v>CipherHarbor Guardian</v>
      </c>
      <c r="N165" t="str">
        <f>_xlfn.XLOOKUP(Fatturato[[#This Row],[ID Product]],Prodotti[ID Product],Prodotti[Category]," ",0,1)</f>
        <v>Data Security</v>
      </c>
      <c r="O165" s="2">
        <f>Fatturato[[#This Row],[Quantity Sold]]* _xlfn.XLOOKUP(Fatturato[[#This Row],[ID Product]],Prodotti[ID Product],Prodotti[Selling Price],0,0,1)</f>
        <v>12064</v>
      </c>
      <c r="P165" s="6" t="str">
        <f>REPT("|",(Fatturato[[#This Row],[Tot_Fattura]]/MAX(O:O))*100)</f>
        <v>|||</v>
      </c>
    </row>
    <row r="166" spans="1:16" x14ac:dyDescent="0.25">
      <c r="A166" t="s">
        <v>800</v>
      </c>
      <c r="B166" t="s">
        <v>245</v>
      </c>
      <c r="C166" t="s">
        <v>425</v>
      </c>
      <c r="D166" t="s">
        <v>285</v>
      </c>
      <c r="E166" s="3">
        <v>420</v>
      </c>
      <c r="F166" s="1">
        <v>44430</v>
      </c>
      <c r="G166" t="str">
        <f>_xlfn.XLOOKUP(Fatturato[[#This Row],[ID Client]],Clienti[ID Client],Clienti[Company Name]," ",0,1)</f>
        <v>DataLink Tech</v>
      </c>
      <c r="H166" t="str">
        <f>_xlfn.XLOOKUP(Fatturato[[#This Row],[ID Client]],Clienti[ID Client],Clienti[Field],0,1)</f>
        <v>Design</v>
      </c>
      <c r="I166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166" t="str">
        <f>_xlfn.XLOOKUP(Fatturato[[#This Row],[Seller Code]],Dipendenti[Code],Dipendenti[Gender]," ",0,1)</f>
        <v>Male</v>
      </c>
      <c r="K166" s="3">
        <f ca="1">YEAR(TODAY())-YEAR(_xlfn.XLOOKUP(Fatturato[[#This Row],[Seller Code]],Dipendenti[Code],Dipendenti[Birth],TODAY(),0,1))</f>
        <v>64</v>
      </c>
      <c r="L166" t="str">
        <f>_xlfn.XLOOKUP(Fatturato[[#This Row],[Seller Code]],Dipendenti[Code],Dipendenti[Experience]," ",0,1)</f>
        <v>Senior</v>
      </c>
      <c r="M166" t="str">
        <f>_xlfn.XLOOKUP(Fatturato[[#This Row],[ID Product]],Prodotti[ID Product],Prodotti[Product Name]," ",0,1)</f>
        <v>InfoShield Horizon</v>
      </c>
      <c r="N166" t="str">
        <f>_xlfn.XLOOKUP(Fatturato[[#This Row],[ID Product]],Prodotti[ID Product],Prodotti[Category]," ",0,1)</f>
        <v>Communication Protection</v>
      </c>
      <c r="O166" s="2">
        <f>Fatturato[[#This Row],[Quantity Sold]]* _xlfn.XLOOKUP(Fatturato[[#This Row],[ID Product]],Prodotti[ID Product],Prodotti[Selling Price],0,0,1)</f>
        <v>96600</v>
      </c>
      <c r="P166" s="6" t="str">
        <f>REPT("|",(Fatturato[[#This Row],[Tot_Fattura]]/MAX(O:O))*100)</f>
        <v>||||||||||||||||||||||||||||||</v>
      </c>
    </row>
    <row r="167" spans="1:16" x14ac:dyDescent="0.25">
      <c r="A167" t="s">
        <v>801</v>
      </c>
      <c r="B167" t="s">
        <v>564</v>
      </c>
      <c r="C167" t="s">
        <v>478</v>
      </c>
      <c r="D167" t="s">
        <v>279</v>
      </c>
      <c r="E167" s="3">
        <v>154</v>
      </c>
      <c r="F167" s="1">
        <v>45014</v>
      </c>
      <c r="G167" t="str">
        <f>_xlfn.XLOOKUP(Fatturato[[#This Row],[ID Client]],Clienti[ID Client],Clienti[Company Name]," ",0,1)</f>
        <v>InnoTech Enterprises</v>
      </c>
      <c r="H167" t="str">
        <f>_xlfn.XLOOKUP(Fatturato[[#This Row],[ID Client]],Clienti[ID Client],Clienti[Field],0,1)</f>
        <v>Hardware</v>
      </c>
      <c r="I167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167" t="str">
        <f>_xlfn.XLOOKUP(Fatturato[[#This Row],[Seller Code]],Dipendenti[Code],Dipendenti[Gender]," ",0,1)</f>
        <v>Male</v>
      </c>
      <c r="K167" s="3">
        <f ca="1">YEAR(TODAY())-YEAR(_xlfn.XLOOKUP(Fatturato[[#This Row],[Seller Code]],Dipendenti[Code],Dipendenti[Birth],TODAY(),0,1))</f>
        <v>42</v>
      </c>
      <c r="L167" t="str">
        <f>_xlfn.XLOOKUP(Fatturato[[#This Row],[Seller Code]],Dipendenti[Code],Dipendenti[Experience]," ",0,1)</f>
        <v>Lead/Manager</v>
      </c>
      <c r="M167" t="str">
        <f>_xlfn.XLOOKUP(Fatturato[[#This Row],[ID Product]],Prodotti[ID Product],Prodotti[Product Name]," ",0,1)</f>
        <v>CipherPulse Proxima</v>
      </c>
      <c r="N167" t="str">
        <f>_xlfn.XLOOKUP(Fatturato[[#This Row],[ID Product]],Prodotti[ID Product],Prodotti[Category]," ",0,1)</f>
        <v>Analytics and Statistics</v>
      </c>
      <c r="O167" s="2">
        <f>Fatturato[[#This Row],[Quantity Sold]]* _xlfn.XLOOKUP(Fatturato[[#This Row],[ID Product]],Prodotti[ID Product],Prodotti[Selling Price],0,0,1)</f>
        <v>32340</v>
      </c>
      <c r="P167" s="6" t="str">
        <f>REPT("|",(Fatturato[[#This Row],[Tot_Fattura]]/MAX(O:O))*100)</f>
        <v>||||||||||</v>
      </c>
    </row>
    <row r="168" spans="1:16" x14ac:dyDescent="0.25">
      <c r="A168" t="s">
        <v>802</v>
      </c>
      <c r="B168" t="s">
        <v>544</v>
      </c>
      <c r="C168" t="s">
        <v>490</v>
      </c>
      <c r="D168" t="s">
        <v>268</v>
      </c>
      <c r="E168" s="3">
        <v>128</v>
      </c>
      <c r="F168" s="1">
        <v>43858</v>
      </c>
      <c r="G168" t="str">
        <f>_xlfn.XLOOKUP(Fatturato[[#This Row],[ID Client]],Clienti[ID Client],Clienti[Company Name]," ",0,1)</f>
        <v>CloudElite Innovations</v>
      </c>
      <c r="H168" t="str">
        <f>_xlfn.XLOOKUP(Fatturato[[#This Row],[ID Client]],Clienti[ID Client],Clienti[Field],0,1)</f>
        <v>Construction</v>
      </c>
      <c r="I168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168" t="str">
        <f>_xlfn.XLOOKUP(Fatturato[[#This Row],[Seller Code]],Dipendenti[Code],Dipendenti[Gender]," ",0,1)</f>
        <v>Female</v>
      </c>
      <c r="K168" s="3">
        <f ca="1">YEAR(TODAY())-YEAR(_xlfn.XLOOKUP(Fatturato[[#This Row],[Seller Code]],Dipendenti[Code],Dipendenti[Birth],TODAY(),0,1))</f>
        <v>26</v>
      </c>
      <c r="L168" t="str">
        <f>_xlfn.XLOOKUP(Fatturato[[#This Row],[Seller Code]],Dipendenti[Code],Dipendenti[Experience]," ",0,1)</f>
        <v>Lead/Manager</v>
      </c>
      <c r="M168" t="str">
        <f>_xlfn.XLOOKUP(Fatturato[[#This Row],[ID Product]],Prodotti[ID Product],Prodotti[Product Name]," ",0,1)</f>
        <v>Statistica Proxima</v>
      </c>
      <c r="N168" t="str">
        <f>_xlfn.XLOOKUP(Fatturato[[#This Row],[ID Product]],Prodotti[ID Product],Prodotti[Category]," ",0,1)</f>
        <v>Cloud Computing and Data Security</v>
      </c>
      <c r="O168" s="2">
        <f>Fatturato[[#This Row],[Quantity Sold]]* _xlfn.XLOOKUP(Fatturato[[#This Row],[ID Product]],Prodotti[ID Product],Prodotti[Selling Price],0,0,1)</f>
        <v>47872</v>
      </c>
      <c r="P168" s="6" t="str">
        <f>REPT("|",(Fatturato[[#This Row],[Tot_Fattura]]/MAX(O:O))*100)</f>
        <v>|||||||||||||||</v>
      </c>
    </row>
    <row r="169" spans="1:16" x14ac:dyDescent="0.25">
      <c r="A169" t="s">
        <v>803</v>
      </c>
      <c r="B169" t="s">
        <v>541</v>
      </c>
      <c r="C169" t="s">
        <v>373</v>
      </c>
      <c r="D169" t="s">
        <v>227</v>
      </c>
      <c r="E169" s="3">
        <v>374</v>
      </c>
      <c r="F169" s="1">
        <v>43871</v>
      </c>
      <c r="G169" t="str">
        <f>_xlfn.XLOOKUP(Fatturato[[#This Row],[ID Client]],Clienti[ID Client],Clienti[Company Name]," ",0,1)</f>
        <v>TechGuard Innovations</v>
      </c>
      <c r="H169" t="str">
        <f>_xlfn.XLOOKUP(Fatturato[[#This Row],[ID Client]],Clienti[ID Client],Clienti[Field],0,1)</f>
        <v>Construction</v>
      </c>
      <c r="I169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169" t="str">
        <f>_xlfn.XLOOKUP(Fatturato[[#This Row],[Seller Code]],Dipendenti[Code],Dipendenti[Gender]," ",0,1)</f>
        <v>Male</v>
      </c>
      <c r="K169" s="3">
        <f ca="1">YEAR(TODAY())-YEAR(_xlfn.XLOOKUP(Fatturato[[#This Row],[Seller Code]],Dipendenti[Code],Dipendenti[Birth],TODAY(),0,1))</f>
        <v>43</v>
      </c>
      <c r="L169" t="str">
        <f>_xlfn.XLOOKUP(Fatturato[[#This Row],[Seller Code]],Dipendenti[Code],Dipendenti[Experience]," ",0,1)</f>
        <v>Intermediate</v>
      </c>
      <c r="M169" t="str">
        <f>_xlfn.XLOOKUP(Fatturato[[#This Row],[ID Product]],Prodotti[ID Product],Prodotti[Product Name]," ",0,1)</f>
        <v>StatMatrix Fusion</v>
      </c>
      <c r="N169" t="str">
        <f>_xlfn.XLOOKUP(Fatturato[[#This Row],[ID Product]],Prodotti[ID Product],Prodotti[Category]," ",0,1)</f>
        <v>Information Sync and Management</v>
      </c>
      <c r="O169" s="2">
        <f>Fatturato[[#This Row],[Quantity Sold]]* _xlfn.XLOOKUP(Fatturato[[#This Row],[ID Product]],Prodotti[ID Product],Prodotti[Selling Price],0,0,1)</f>
        <v>114070</v>
      </c>
      <c r="P169" s="6" t="str">
        <f>REPT("|",(Fatturato[[#This Row],[Tot_Fattura]]/MAX(O:O))*100)</f>
        <v>||||||||||||||||||||||||||||||||||||</v>
      </c>
    </row>
    <row r="170" spans="1:16" x14ac:dyDescent="0.25">
      <c r="A170" t="s">
        <v>805</v>
      </c>
      <c r="B170" t="s">
        <v>547</v>
      </c>
      <c r="C170" t="s">
        <v>482</v>
      </c>
      <c r="D170" t="s">
        <v>275</v>
      </c>
      <c r="E170" s="3">
        <v>234</v>
      </c>
      <c r="F170" s="1">
        <v>44502</v>
      </c>
      <c r="G170" t="str">
        <f>_xlfn.XLOOKUP(Fatturato[[#This Row],[ID Client]],Clienti[ID Client],Clienti[Company Name]," ",0,1)</f>
        <v>CipherLink Corp.</v>
      </c>
      <c r="H170" t="str">
        <f>_xlfn.XLOOKUP(Fatturato[[#This Row],[ID Client]],Clienti[ID Client],Clienti[Field],0,1)</f>
        <v>Marketing</v>
      </c>
      <c r="I170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170" t="str">
        <f>_xlfn.XLOOKUP(Fatturato[[#This Row],[Seller Code]],Dipendenti[Code],Dipendenti[Gender]," ",0,1)</f>
        <v>Male</v>
      </c>
      <c r="K170" s="3">
        <f ca="1">YEAR(TODAY())-YEAR(_xlfn.XLOOKUP(Fatturato[[#This Row],[Seller Code]],Dipendenti[Code],Dipendenti[Birth],TODAY(),0,1))</f>
        <v>58</v>
      </c>
      <c r="L170" t="str">
        <f>_xlfn.XLOOKUP(Fatturato[[#This Row],[Seller Code]],Dipendenti[Code],Dipendenti[Experience]," ",0,1)</f>
        <v>Intermediate</v>
      </c>
      <c r="M170" t="str">
        <f>_xlfn.XLOOKUP(Fatturato[[#This Row],[ID Product]],Prodotti[ID Product],Prodotti[Product Name]," ",0,1)</f>
        <v>SyncHarbor Dynamics</v>
      </c>
      <c r="N170" t="str">
        <f>_xlfn.XLOOKUP(Fatturato[[#This Row],[ID Product]],Prodotti[ID Product],Prodotti[Category]," ",0,1)</f>
        <v>Information Sync and Management</v>
      </c>
      <c r="O170" s="2">
        <f>Fatturato[[#This Row],[Quantity Sold]]* _xlfn.XLOOKUP(Fatturato[[#This Row],[ID Product]],Prodotti[ID Product],Prodotti[Selling Price],0,0,1)</f>
        <v>14274</v>
      </c>
      <c r="P170" s="6" t="str">
        <f>REPT("|",(Fatturato[[#This Row],[Tot_Fattura]]/MAX(O:O))*100)</f>
        <v>||||</v>
      </c>
    </row>
    <row r="171" spans="1:16" x14ac:dyDescent="0.25">
      <c r="A171" t="s">
        <v>809</v>
      </c>
      <c r="B171" t="s">
        <v>550</v>
      </c>
      <c r="C171" t="s">
        <v>519</v>
      </c>
      <c r="D171" t="s">
        <v>275</v>
      </c>
      <c r="E171" s="3">
        <v>51</v>
      </c>
      <c r="F171" s="1">
        <v>44549</v>
      </c>
      <c r="G171" t="str">
        <f>_xlfn.XLOOKUP(Fatturato[[#This Row],[ID Client]],Clienti[ID Client],Clienti[Company Name]," ",0,1)</f>
        <v>CipherLink Corp.</v>
      </c>
      <c r="H171" t="str">
        <f>_xlfn.XLOOKUP(Fatturato[[#This Row],[ID Client]],Clienti[ID Client],Clienti[Field],0,1)</f>
        <v>Marketing</v>
      </c>
      <c r="I171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171" t="str">
        <f>_xlfn.XLOOKUP(Fatturato[[#This Row],[Seller Code]],Dipendenti[Code],Dipendenti[Gender]," ",0,1)</f>
        <v>Male</v>
      </c>
      <c r="K171" s="3">
        <f ca="1">YEAR(TODAY())-YEAR(_xlfn.XLOOKUP(Fatturato[[#This Row],[Seller Code]],Dipendenti[Code],Dipendenti[Birth],TODAY(),0,1))</f>
        <v>50</v>
      </c>
      <c r="L171" t="str">
        <f>_xlfn.XLOOKUP(Fatturato[[#This Row],[Seller Code]],Dipendenti[Code],Dipendenti[Experience]," ",0,1)</f>
        <v>Intermediate</v>
      </c>
      <c r="M171" t="str">
        <f>_xlfn.XLOOKUP(Fatturato[[#This Row],[ID Product]],Prodotti[ID Product],Prodotti[Product Name]," ",0,1)</f>
        <v>QuantumHarbor Guardian</v>
      </c>
      <c r="N171" t="str">
        <f>_xlfn.XLOOKUP(Fatturato[[#This Row],[ID Product]],Prodotti[ID Product],Prodotti[Category]," ",0,1)</f>
        <v>Information Sync and Management</v>
      </c>
      <c r="O171" s="2">
        <f>Fatturato[[#This Row],[Quantity Sold]]* _xlfn.XLOOKUP(Fatturato[[#This Row],[ID Product]],Prodotti[ID Product],Prodotti[Selling Price],0,0,1)</f>
        <v>34731</v>
      </c>
      <c r="P171" s="6" t="str">
        <f>REPT("|",(Fatturato[[#This Row],[Tot_Fattura]]/MAX(O:O))*100)</f>
        <v>|||||||||||</v>
      </c>
    </row>
    <row r="172" spans="1:16" x14ac:dyDescent="0.25">
      <c r="A172" t="s">
        <v>813</v>
      </c>
      <c r="B172" t="s">
        <v>247</v>
      </c>
      <c r="C172" t="s">
        <v>511</v>
      </c>
      <c r="D172" t="s">
        <v>275</v>
      </c>
      <c r="E172" s="3">
        <v>110</v>
      </c>
      <c r="F172" s="1">
        <v>44139</v>
      </c>
      <c r="G172" t="str">
        <f>_xlfn.XLOOKUP(Fatturato[[#This Row],[ID Client]],Clienti[ID Client],Clienti[Company Name]," ",0,1)</f>
        <v>CipherLink Corp.</v>
      </c>
      <c r="H172" t="str">
        <f>_xlfn.XLOOKUP(Fatturato[[#This Row],[ID Client]],Clienti[ID Client],Clienti[Field],0,1)</f>
        <v>Marketing</v>
      </c>
      <c r="I172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72" t="str">
        <f>_xlfn.XLOOKUP(Fatturato[[#This Row],[Seller Code]],Dipendenti[Code],Dipendenti[Gender]," ",0,1)</f>
        <v>Female</v>
      </c>
      <c r="K172" s="3">
        <f ca="1">YEAR(TODAY())-YEAR(_xlfn.XLOOKUP(Fatturato[[#This Row],[Seller Code]],Dipendenti[Code],Dipendenti[Birth],TODAY(),0,1))</f>
        <v>56</v>
      </c>
      <c r="L172" t="str">
        <f>_xlfn.XLOOKUP(Fatturato[[#This Row],[Seller Code]],Dipendenti[Code],Dipendenti[Experience]," ",0,1)</f>
        <v>Junior</v>
      </c>
      <c r="M172" t="str">
        <f>_xlfn.XLOOKUP(Fatturato[[#This Row],[ID Product]],Prodotti[ID Product],Prodotti[Product Name]," ",0,1)</f>
        <v>DataPulse Dynamics</v>
      </c>
      <c r="N172" t="str">
        <f>_xlfn.XLOOKUP(Fatturato[[#This Row],[ID Product]],Prodotti[ID Product],Prodotti[Category]," ",0,1)</f>
        <v>Analytics and Statistics</v>
      </c>
      <c r="O172" s="2">
        <f>Fatturato[[#This Row],[Quantity Sold]]* _xlfn.XLOOKUP(Fatturato[[#This Row],[ID Product]],Prodotti[ID Product],Prodotti[Selling Price],0,0,1)</f>
        <v>50380</v>
      </c>
      <c r="P172" s="6" t="str">
        <f>REPT("|",(Fatturato[[#This Row],[Tot_Fattura]]/MAX(O:O))*100)</f>
        <v>||||||||||||||||</v>
      </c>
    </row>
    <row r="173" spans="1:16" x14ac:dyDescent="0.25">
      <c r="A173" t="s">
        <v>814</v>
      </c>
      <c r="B173" t="s">
        <v>247</v>
      </c>
      <c r="C173" t="s">
        <v>419</v>
      </c>
      <c r="D173" t="s">
        <v>282</v>
      </c>
      <c r="E173" s="3">
        <v>348</v>
      </c>
      <c r="F173" s="1">
        <v>44870</v>
      </c>
      <c r="G173" t="str">
        <f>_xlfn.XLOOKUP(Fatturato[[#This Row],[ID Client]],Clienti[ID Client],Clienti[Company Name]," ",0,1)</f>
        <v>TechLink Dynamics</v>
      </c>
      <c r="H173" t="str">
        <f>_xlfn.XLOOKUP(Fatturato[[#This Row],[ID Client]],Clienti[ID Client],Clienti[Field],0,1)</f>
        <v>Renewable Energy</v>
      </c>
      <c r="I173" t="str">
        <f>_xlfn.CONCAT(_xlfn.XLOOKUP(Fatturato[[#This Row],[Seller Code]],Dipendenti[Code],Dipendenti[Name]," ",0,1)," ",_xlfn.XLOOKUP(Fatturato[[#This Row],[Seller Code]],Dipendenti[Code],Dipendenti[Surname]," ",0,1))</f>
        <v>Jackson White</v>
      </c>
      <c r="J173" t="str">
        <f>_xlfn.XLOOKUP(Fatturato[[#This Row],[Seller Code]],Dipendenti[Code],Dipendenti[Gender]," ",0,1)</f>
        <v>Male</v>
      </c>
      <c r="K173" s="3">
        <f ca="1">YEAR(TODAY())-YEAR(_xlfn.XLOOKUP(Fatturato[[#This Row],[Seller Code]],Dipendenti[Code],Dipendenti[Birth],TODAY(),0,1))</f>
        <v>65</v>
      </c>
      <c r="L173" t="str">
        <f>_xlfn.XLOOKUP(Fatturato[[#This Row],[Seller Code]],Dipendenti[Code],Dipendenti[Experience]," ",0,1)</f>
        <v>Intermediate</v>
      </c>
      <c r="M173" t="str">
        <f>_xlfn.XLOOKUP(Fatturato[[#This Row],[ID Product]],Prodotti[ID Product],Prodotti[Product Name]," ",0,1)</f>
        <v>DataPulse Dynamics</v>
      </c>
      <c r="N173" t="str">
        <f>_xlfn.XLOOKUP(Fatturato[[#This Row],[ID Product]],Prodotti[ID Product],Prodotti[Category]," ",0,1)</f>
        <v>Analytics and Statistics</v>
      </c>
      <c r="O173" s="2">
        <f>Fatturato[[#This Row],[Quantity Sold]]* _xlfn.XLOOKUP(Fatturato[[#This Row],[ID Product]],Prodotti[ID Product],Prodotti[Selling Price],0,0,1)</f>
        <v>159384</v>
      </c>
      <c r="P173" s="6" t="str">
        <f>REPT("|",(Fatturato[[#This Row],[Tot_Fattura]]/MAX(O:O))*100)</f>
        <v>|||||||||||||||||||||||||||||||||||||||||||||||||||</v>
      </c>
    </row>
    <row r="174" spans="1:16" x14ac:dyDescent="0.25">
      <c r="A174" t="s">
        <v>817</v>
      </c>
      <c r="B174" t="s">
        <v>247</v>
      </c>
      <c r="C174" t="s">
        <v>536</v>
      </c>
      <c r="D174" t="s">
        <v>268</v>
      </c>
      <c r="E174" s="3">
        <v>310</v>
      </c>
      <c r="F174" s="1">
        <v>44700</v>
      </c>
      <c r="G174" t="str">
        <f>_xlfn.XLOOKUP(Fatturato[[#This Row],[ID Client]],Clienti[ID Client],Clienti[Company Name]," ",0,1)</f>
        <v>CloudElite Innovations</v>
      </c>
      <c r="H174" t="str">
        <f>_xlfn.XLOOKUP(Fatturato[[#This Row],[ID Client]],Clienti[ID Client],Clienti[Field],0,1)</f>
        <v>Construction</v>
      </c>
      <c r="I174" t="str">
        <f>_xlfn.CONCAT(_xlfn.XLOOKUP(Fatturato[[#This Row],[Seller Code]],Dipendenti[Code],Dipendenti[Name]," ",0,1)," ",_xlfn.XLOOKUP(Fatturato[[#This Row],[Seller Code]],Dipendenti[Code],Dipendenti[Surname]," ",0,1))</f>
        <v>Gianna Garcia</v>
      </c>
      <c r="J174" t="str">
        <f>_xlfn.XLOOKUP(Fatturato[[#This Row],[Seller Code]],Dipendenti[Code],Dipendenti[Gender]," ",0,1)</f>
        <v>Female</v>
      </c>
      <c r="K174" s="3">
        <f ca="1">YEAR(TODAY())-YEAR(_xlfn.XLOOKUP(Fatturato[[#This Row],[Seller Code]],Dipendenti[Code],Dipendenti[Birth],TODAY(),0,1))</f>
        <v>38</v>
      </c>
      <c r="L174" t="str">
        <f>_xlfn.XLOOKUP(Fatturato[[#This Row],[Seller Code]],Dipendenti[Code],Dipendenti[Experience]," ",0,1)</f>
        <v>Senior</v>
      </c>
      <c r="M174" t="str">
        <f>_xlfn.XLOOKUP(Fatturato[[#This Row],[ID Product]],Prodotti[ID Product],Prodotti[Product Name]," ",0,1)</f>
        <v>DataPulse Dynamics</v>
      </c>
      <c r="N174" t="str">
        <f>_xlfn.XLOOKUP(Fatturato[[#This Row],[ID Product]],Prodotti[ID Product],Prodotti[Category]," ",0,1)</f>
        <v>Analytics and Statistics</v>
      </c>
      <c r="O174" s="2">
        <f>Fatturato[[#This Row],[Quantity Sold]]* _xlfn.XLOOKUP(Fatturato[[#This Row],[ID Product]],Prodotti[ID Product],Prodotti[Selling Price],0,0,1)</f>
        <v>141980</v>
      </c>
      <c r="P174" s="6" t="str">
        <f>REPT("|",(Fatturato[[#This Row],[Tot_Fattura]]/MAX(O:O))*100)</f>
        <v>|||||||||||||||||||||||||||||||||||||||||||||</v>
      </c>
    </row>
    <row r="175" spans="1:16" x14ac:dyDescent="0.25">
      <c r="A175" t="s">
        <v>818</v>
      </c>
      <c r="B175" t="s">
        <v>546</v>
      </c>
      <c r="C175" t="s">
        <v>371</v>
      </c>
      <c r="D175" t="s">
        <v>265</v>
      </c>
      <c r="E175" s="3">
        <v>339</v>
      </c>
      <c r="F175" s="1">
        <v>45112</v>
      </c>
      <c r="G175" t="str">
        <f>_xlfn.XLOOKUP(Fatturato[[#This Row],[ID Client]],Clienti[ID Client],Clienti[Company Name]," ",0,1)</f>
        <v>InfoForge Solutions</v>
      </c>
      <c r="H175" t="str">
        <f>_xlfn.XLOOKUP(Fatturato[[#This Row],[ID Client]],Clienti[ID Client],Clienti[Field],0,1)</f>
        <v>Insurance</v>
      </c>
      <c r="I175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175" t="str">
        <f>_xlfn.XLOOKUP(Fatturato[[#This Row],[Seller Code]],Dipendenti[Code],Dipendenti[Gender]," ",0,1)</f>
        <v>Female</v>
      </c>
      <c r="K175" s="3">
        <f ca="1">YEAR(TODAY())-YEAR(_xlfn.XLOOKUP(Fatturato[[#This Row],[Seller Code]],Dipendenti[Code],Dipendenti[Birth],TODAY(),0,1))</f>
        <v>60</v>
      </c>
      <c r="L175" t="str">
        <f>_xlfn.XLOOKUP(Fatturato[[#This Row],[Seller Code]],Dipendenti[Code],Dipendenti[Experience]," ",0,1)</f>
        <v>Junior</v>
      </c>
      <c r="M175" t="str">
        <f>_xlfn.XLOOKUP(Fatturato[[#This Row],[ID Product]],Prodotti[ID Product],Prodotti[Product Name]," ",0,1)</f>
        <v>Analytix Pro Plus</v>
      </c>
      <c r="N175" t="str">
        <f>_xlfn.XLOOKUP(Fatturato[[#This Row],[ID Product]],Prodotti[ID Product],Prodotti[Category]," ",0,1)</f>
        <v>Analytics and Statistics</v>
      </c>
      <c r="O175" s="2">
        <f>Fatturato[[#This Row],[Quantity Sold]]* _xlfn.XLOOKUP(Fatturato[[#This Row],[ID Product]],Prodotti[ID Product],Prodotti[Selling Price],0,0,1)</f>
        <v>75936</v>
      </c>
      <c r="P175" s="6" t="str">
        <f>REPT("|",(Fatturato[[#This Row],[Tot_Fattura]]/MAX(O:O))*100)</f>
        <v>||||||||||||||||||||||||</v>
      </c>
    </row>
    <row r="176" spans="1:16" x14ac:dyDescent="0.25">
      <c r="A176" t="s">
        <v>819</v>
      </c>
      <c r="B176" t="s">
        <v>245</v>
      </c>
      <c r="C176" t="s">
        <v>369</v>
      </c>
      <c r="D176" t="s">
        <v>279</v>
      </c>
      <c r="E176" s="3">
        <v>129</v>
      </c>
      <c r="F176" s="1">
        <v>43868</v>
      </c>
      <c r="G176" t="str">
        <f>_xlfn.XLOOKUP(Fatturato[[#This Row],[ID Client]],Clienti[ID Client],Clienti[Company Name]," ",0,1)</f>
        <v>InnoTech Enterprises</v>
      </c>
      <c r="H176" t="str">
        <f>_xlfn.XLOOKUP(Fatturato[[#This Row],[ID Client]],Clienti[ID Client],Clienti[Field],0,1)</f>
        <v>Hardware</v>
      </c>
      <c r="I176" t="str">
        <f>_xlfn.CONCAT(_xlfn.XLOOKUP(Fatturato[[#This Row],[Seller Code]],Dipendenti[Code],Dipendenti[Name]," ",0,1)," ",_xlfn.XLOOKUP(Fatturato[[#This Row],[Seller Code]],Dipendenti[Code],Dipendenti[Surname]," ",0,1))</f>
        <v>Taylor Roberts</v>
      </c>
      <c r="J176" t="str">
        <f>_xlfn.XLOOKUP(Fatturato[[#This Row],[Seller Code]],Dipendenti[Code],Dipendenti[Gender]," ",0,1)</f>
        <v>Male</v>
      </c>
      <c r="K176" s="3">
        <f ca="1">YEAR(TODAY())-YEAR(_xlfn.XLOOKUP(Fatturato[[#This Row],[Seller Code]],Dipendenti[Code],Dipendenti[Birth],TODAY(),0,1))</f>
        <v>30</v>
      </c>
      <c r="L176" t="str">
        <f>_xlfn.XLOOKUP(Fatturato[[#This Row],[Seller Code]],Dipendenti[Code],Dipendenti[Experience]," ",0,1)</f>
        <v>Lead/Manager</v>
      </c>
      <c r="M176" t="str">
        <f>_xlfn.XLOOKUP(Fatturato[[#This Row],[ID Product]],Prodotti[ID Product],Prodotti[Product Name]," ",0,1)</f>
        <v>InfoShield Horizon</v>
      </c>
      <c r="N176" t="str">
        <f>_xlfn.XLOOKUP(Fatturato[[#This Row],[ID Product]],Prodotti[ID Product],Prodotti[Category]," ",0,1)</f>
        <v>Communication Protection</v>
      </c>
      <c r="O176" s="2">
        <f>Fatturato[[#This Row],[Quantity Sold]]* _xlfn.XLOOKUP(Fatturato[[#This Row],[ID Product]],Prodotti[ID Product],Prodotti[Selling Price],0,0,1)</f>
        <v>29670</v>
      </c>
      <c r="P176" s="6" t="str">
        <f>REPT("|",(Fatturato[[#This Row],[Tot_Fattura]]/MAX(O:O))*100)</f>
        <v>|||||||||</v>
      </c>
    </row>
    <row r="177" spans="1:16" x14ac:dyDescent="0.25">
      <c r="A177" t="s">
        <v>820</v>
      </c>
      <c r="B177" t="s">
        <v>546</v>
      </c>
      <c r="C177" t="s">
        <v>369</v>
      </c>
      <c r="D177" t="s">
        <v>265</v>
      </c>
      <c r="E177" s="3">
        <v>288</v>
      </c>
      <c r="F177" s="1">
        <v>44549</v>
      </c>
      <c r="G177" t="str">
        <f>_xlfn.XLOOKUP(Fatturato[[#This Row],[ID Client]],Clienti[ID Client],Clienti[Company Name]," ",0,1)</f>
        <v>InfoForge Solutions</v>
      </c>
      <c r="H177" t="str">
        <f>_xlfn.XLOOKUP(Fatturato[[#This Row],[ID Client]],Clienti[ID Client],Clienti[Field],0,1)</f>
        <v>Insurance</v>
      </c>
      <c r="I177" t="str">
        <f>_xlfn.CONCAT(_xlfn.XLOOKUP(Fatturato[[#This Row],[Seller Code]],Dipendenti[Code],Dipendenti[Name]," ",0,1)," ",_xlfn.XLOOKUP(Fatturato[[#This Row],[Seller Code]],Dipendenti[Code],Dipendenti[Surname]," ",0,1))</f>
        <v>Taylor Roberts</v>
      </c>
      <c r="J177" t="str">
        <f>_xlfn.XLOOKUP(Fatturato[[#This Row],[Seller Code]],Dipendenti[Code],Dipendenti[Gender]," ",0,1)</f>
        <v>Male</v>
      </c>
      <c r="K177" s="3">
        <f ca="1">YEAR(TODAY())-YEAR(_xlfn.XLOOKUP(Fatturato[[#This Row],[Seller Code]],Dipendenti[Code],Dipendenti[Birth],TODAY(),0,1))</f>
        <v>30</v>
      </c>
      <c r="L177" t="str">
        <f>_xlfn.XLOOKUP(Fatturato[[#This Row],[Seller Code]],Dipendenti[Code],Dipendenti[Experience]," ",0,1)</f>
        <v>Lead/Manager</v>
      </c>
      <c r="M177" t="str">
        <f>_xlfn.XLOOKUP(Fatturato[[#This Row],[ID Product]],Prodotti[ID Product],Prodotti[Product Name]," ",0,1)</f>
        <v>Analytix Pro Plus</v>
      </c>
      <c r="N177" t="str">
        <f>_xlfn.XLOOKUP(Fatturato[[#This Row],[ID Product]],Prodotti[ID Product],Prodotti[Category]," ",0,1)</f>
        <v>Analytics and Statistics</v>
      </c>
      <c r="O177" s="2">
        <f>Fatturato[[#This Row],[Quantity Sold]]* _xlfn.XLOOKUP(Fatturato[[#This Row],[ID Product]],Prodotti[ID Product],Prodotti[Selling Price],0,0,1)</f>
        <v>64512</v>
      </c>
      <c r="P177" s="6" t="str">
        <f>REPT("|",(Fatturato[[#This Row],[Tot_Fattura]]/MAX(O:O))*100)</f>
        <v>||||||||||||||||||||</v>
      </c>
    </row>
    <row r="178" spans="1:16" x14ac:dyDescent="0.25">
      <c r="A178" t="s">
        <v>821</v>
      </c>
      <c r="B178" t="s">
        <v>541</v>
      </c>
      <c r="C178" t="s">
        <v>517</v>
      </c>
      <c r="D178" t="s">
        <v>275</v>
      </c>
      <c r="E178" s="3">
        <v>465</v>
      </c>
      <c r="F178" s="1">
        <v>44905</v>
      </c>
      <c r="G178" t="str">
        <f>_xlfn.XLOOKUP(Fatturato[[#This Row],[ID Client]],Clienti[ID Client],Clienti[Company Name]," ",0,1)</f>
        <v>CipherLink Corp.</v>
      </c>
      <c r="H178" t="str">
        <f>_xlfn.XLOOKUP(Fatturato[[#This Row],[ID Client]],Clienti[ID Client],Clienti[Field],0,1)</f>
        <v>Marketing</v>
      </c>
      <c r="I178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178" t="str">
        <f>_xlfn.XLOOKUP(Fatturato[[#This Row],[Seller Code]],Dipendenti[Code],Dipendenti[Gender]," ",0,1)</f>
        <v>Male</v>
      </c>
      <c r="K178" s="3">
        <f ca="1">YEAR(TODAY())-YEAR(_xlfn.XLOOKUP(Fatturato[[#This Row],[Seller Code]],Dipendenti[Code],Dipendenti[Birth],TODAY(),0,1))</f>
        <v>26</v>
      </c>
      <c r="L178" t="str">
        <f>_xlfn.XLOOKUP(Fatturato[[#This Row],[Seller Code]],Dipendenti[Code],Dipendenti[Experience]," ",0,1)</f>
        <v>Senior</v>
      </c>
      <c r="M178" t="str">
        <f>_xlfn.XLOOKUP(Fatturato[[#This Row],[ID Product]],Prodotti[ID Product],Prodotti[Product Name]," ",0,1)</f>
        <v>StatMatrix Fusion</v>
      </c>
      <c r="N178" t="str">
        <f>_xlfn.XLOOKUP(Fatturato[[#This Row],[ID Product]],Prodotti[ID Product],Prodotti[Category]," ",0,1)</f>
        <v>Information Sync and Management</v>
      </c>
      <c r="O178" s="2">
        <f>Fatturato[[#This Row],[Quantity Sold]]* _xlfn.XLOOKUP(Fatturato[[#This Row],[ID Product]],Prodotti[ID Product],Prodotti[Selling Price],0,0,1)</f>
        <v>141825</v>
      </c>
      <c r="P178" s="6" t="str">
        <f>REPT("|",(Fatturato[[#This Row],[Tot_Fattura]]/MAX(O:O))*100)</f>
        <v>|||||||||||||||||||||||||||||||||||||||||||||</v>
      </c>
    </row>
    <row r="179" spans="1:16" x14ac:dyDescent="0.25">
      <c r="A179" t="s">
        <v>822</v>
      </c>
      <c r="B179" t="s">
        <v>247</v>
      </c>
      <c r="C179" t="s">
        <v>370</v>
      </c>
      <c r="D179" t="s">
        <v>268</v>
      </c>
      <c r="E179" s="3">
        <v>354</v>
      </c>
      <c r="F179" s="1">
        <v>45263</v>
      </c>
      <c r="G179" t="str">
        <f>_xlfn.XLOOKUP(Fatturato[[#This Row],[ID Client]],Clienti[ID Client],Clienti[Company Name]," ",0,1)</f>
        <v>CloudElite Innovations</v>
      </c>
      <c r="H179" t="str">
        <f>_xlfn.XLOOKUP(Fatturato[[#This Row],[ID Client]],Clienti[ID Client],Clienti[Field],0,1)</f>
        <v>Construction</v>
      </c>
      <c r="I179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179" t="str">
        <f>_xlfn.XLOOKUP(Fatturato[[#This Row],[Seller Code]],Dipendenti[Code],Dipendenti[Gender]," ",0,1)</f>
        <v>Female</v>
      </c>
      <c r="K179" s="3">
        <f ca="1">YEAR(TODAY())-YEAR(_xlfn.XLOOKUP(Fatturato[[#This Row],[Seller Code]],Dipendenti[Code],Dipendenti[Birth],TODAY(),0,1))</f>
        <v>48</v>
      </c>
      <c r="L179" t="str">
        <f>_xlfn.XLOOKUP(Fatturato[[#This Row],[Seller Code]],Dipendenti[Code],Dipendenti[Experience]," ",0,1)</f>
        <v>Intermediate</v>
      </c>
      <c r="M179" t="str">
        <f>_xlfn.XLOOKUP(Fatturato[[#This Row],[ID Product]],Prodotti[ID Product],Prodotti[Product Name]," ",0,1)</f>
        <v>DataPulse Dynamics</v>
      </c>
      <c r="N179" t="str">
        <f>_xlfn.XLOOKUP(Fatturato[[#This Row],[ID Product]],Prodotti[ID Product],Prodotti[Category]," ",0,1)</f>
        <v>Analytics and Statistics</v>
      </c>
      <c r="O179" s="2">
        <f>Fatturato[[#This Row],[Quantity Sold]]* _xlfn.XLOOKUP(Fatturato[[#This Row],[ID Product]],Prodotti[ID Product],Prodotti[Selling Price],0,0,1)</f>
        <v>162132</v>
      </c>
      <c r="P179" s="6" t="str">
        <f>REPT("|",(Fatturato[[#This Row],[Tot_Fattura]]/MAX(O:O))*100)</f>
        <v>|||||||||||||||||||||||||||||||||||||||||||||||||||</v>
      </c>
    </row>
    <row r="180" spans="1:16" x14ac:dyDescent="0.25">
      <c r="A180" t="s">
        <v>823</v>
      </c>
      <c r="B180" t="s">
        <v>556</v>
      </c>
      <c r="C180" t="s">
        <v>490</v>
      </c>
      <c r="D180" t="s">
        <v>285</v>
      </c>
      <c r="E180" s="3">
        <v>103</v>
      </c>
      <c r="F180" s="1">
        <v>43952</v>
      </c>
      <c r="G180" t="str">
        <f>_xlfn.XLOOKUP(Fatturato[[#This Row],[ID Client]],Clienti[ID Client],Clienti[Company Name]," ",0,1)</f>
        <v>DataLink Tech</v>
      </c>
      <c r="H180" t="str">
        <f>_xlfn.XLOOKUP(Fatturato[[#This Row],[ID Client]],Clienti[ID Client],Clienti[Field],0,1)</f>
        <v>Design</v>
      </c>
      <c r="I180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180" t="str">
        <f>_xlfn.XLOOKUP(Fatturato[[#This Row],[Seller Code]],Dipendenti[Code],Dipendenti[Gender]," ",0,1)</f>
        <v>Female</v>
      </c>
      <c r="K180" s="3">
        <f ca="1">YEAR(TODAY())-YEAR(_xlfn.XLOOKUP(Fatturato[[#This Row],[Seller Code]],Dipendenti[Code],Dipendenti[Birth],TODAY(),0,1))</f>
        <v>26</v>
      </c>
      <c r="L180" t="str">
        <f>_xlfn.XLOOKUP(Fatturato[[#This Row],[Seller Code]],Dipendenti[Code],Dipendenti[Experience]," ",0,1)</f>
        <v>Lead/Manager</v>
      </c>
      <c r="M180" t="str">
        <f>_xlfn.XLOOKUP(Fatturato[[#This Row],[ID Product]],Prodotti[ID Product],Prodotti[Product Name]," ",0,1)</f>
        <v>CipherHarbor Guardian</v>
      </c>
      <c r="N180" t="str">
        <f>_xlfn.XLOOKUP(Fatturato[[#This Row],[ID Product]],Prodotti[ID Product],Prodotti[Category]," ",0,1)</f>
        <v>Data Security</v>
      </c>
      <c r="O180" s="2">
        <f>Fatturato[[#This Row],[Quantity Sold]]* _xlfn.XLOOKUP(Fatturato[[#This Row],[ID Product]],Prodotti[ID Product],Prodotti[Selling Price],0,0,1)</f>
        <v>5974</v>
      </c>
      <c r="P180" s="6" t="str">
        <f>REPT("|",(Fatturato[[#This Row],[Tot_Fattura]]/MAX(O:O))*100)</f>
        <v>|</v>
      </c>
    </row>
    <row r="181" spans="1:16" x14ac:dyDescent="0.25">
      <c r="A181" t="s">
        <v>826</v>
      </c>
      <c r="B181" t="s">
        <v>548</v>
      </c>
      <c r="C181" t="s">
        <v>536</v>
      </c>
      <c r="D181" t="s">
        <v>282</v>
      </c>
      <c r="E181" s="3">
        <v>45</v>
      </c>
      <c r="F181" s="1">
        <v>44356</v>
      </c>
      <c r="G181" t="str">
        <f>_xlfn.XLOOKUP(Fatturato[[#This Row],[ID Client]],Clienti[ID Client],Clienti[Company Name]," ",0,1)</f>
        <v>TechLink Dynamics</v>
      </c>
      <c r="H181" t="str">
        <f>_xlfn.XLOOKUP(Fatturato[[#This Row],[ID Client]],Clienti[ID Client],Clienti[Field],0,1)</f>
        <v>Renewable Energy</v>
      </c>
      <c r="I181" t="str">
        <f>_xlfn.CONCAT(_xlfn.XLOOKUP(Fatturato[[#This Row],[Seller Code]],Dipendenti[Code],Dipendenti[Name]," ",0,1)," ",_xlfn.XLOOKUP(Fatturato[[#This Row],[Seller Code]],Dipendenti[Code],Dipendenti[Surname]," ",0,1))</f>
        <v>Gianna Garcia</v>
      </c>
      <c r="J181" t="str">
        <f>_xlfn.XLOOKUP(Fatturato[[#This Row],[Seller Code]],Dipendenti[Code],Dipendenti[Gender]," ",0,1)</f>
        <v>Female</v>
      </c>
      <c r="K181" s="3">
        <f ca="1">YEAR(TODAY())-YEAR(_xlfn.XLOOKUP(Fatturato[[#This Row],[Seller Code]],Dipendenti[Code],Dipendenti[Birth],TODAY(),0,1))</f>
        <v>38</v>
      </c>
      <c r="L181" t="str">
        <f>_xlfn.XLOOKUP(Fatturato[[#This Row],[Seller Code]],Dipendenti[Code],Dipendenti[Experience]," ",0,1)</f>
        <v>Senior</v>
      </c>
      <c r="M181" t="str">
        <f>_xlfn.XLOOKUP(Fatturato[[#This Row],[ID Product]],Prodotti[ID Product],Prodotti[Product Name]," ",0,1)</f>
        <v>DataHarbor Nexus</v>
      </c>
      <c r="N181" t="str">
        <f>_xlfn.XLOOKUP(Fatturato[[#This Row],[ID Product]],Prodotti[ID Product],Prodotti[Category]," ",0,1)</f>
        <v>Data Security</v>
      </c>
      <c r="O181" s="2">
        <f>Fatturato[[#This Row],[Quantity Sold]]* _xlfn.XLOOKUP(Fatturato[[#This Row],[ID Product]],Prodotti[ID Product],Prodotti[Selling Price],0,0,1)</f>
        <v>12600</v>
      </c>
      <c r="P181" s="6" t="str">
        <f>REPT("|",(Fatturato[[#This Row],[Tot_Fattura]]/MAX(O:O))*100)</f>
        <v>||||</v>
      </c>
    </row>
    <row r="182" spans="1:16" x14ac:dyDescent="0.25">
      <c r="A182" t="s">
        <v>827</v>
      </c>
      <c r="B182" t="s">
        <v>552</v>
      </c>
      <c r="C182" t="s">
        <v>300</v>
      </c>
      <c r="D182" t="s">
        <v>268</v>
      </c>
      <c r="E182" s="3">
        <v>452</v>
      </c>
      <c r="F182" s="1">
        <v>44794</v>
      </c>
      <c r="G182" t="str">
        <f>_xlfn.XLOOKUP(Fatturato[[#This Row],[ID Client]],Clienti[ID Client],Clienti[Company Name]," ",0,1)</f>
        <v>CloudElite Innovations</v>
      </c>
      <c r="H182" t="str">
        <f>_xlfn.XLOOKUP(Fatturato[[#This Row],[ID Client]],Clienti[ID Client],Clienti[Field],0,1)</f>
        <v>Construction</v>
      </c>
      <c r="I182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82" t="str">
        <f>_xlfn.XLOOKUP(Fatturato[[#This Row],[Seller Code]],Dipendenti[Code],Dipendenti[Gender]," ",0,1)</f>
        <v>Female</v>
      </c>
      <c r="K182" s="3">
        <f ca="1">YEAR(TODAY())-YEAR(_xlfn.XLOOKUP(Fatturato[[#This Row],[Seller Code]],Dipendenti[Code],Dipendenti[Birth],TODAY(),0,1))</f>
        <v>37</v>
      </c>
      <c r="L182" t="str">
        <f>_xlfn.XLOOKUP(Fatturato[[#This Row],[Seller Code]],Dipendenti[Code],Dipendenti[Experience]," ",0,1)</f>
        <v>Intermediate</v>
      </c>
      <c r="M182" t="str">
        <f>_xlfn.XLOOKUP(Fatturato[[#This Row],[ID Product]],Prodotti[ID Product],Prodotti[Product Name]," ",0,1)</f>
        <v>InfoVault Nexus</v>
      </c>
      <c r="N182" t="str">
        <f>_xlfn.XLOOKUP(Fatturato[[#This Row],[ID Product]],Prodotti[ID Product],Prodotti[Category]," ",0,1)</f>
        <v>Analytics and Statistics</v>
      </c>
      <c r="O182" s="2">
        <f>Fatturato[[#This Row],[Quantity Sold]]* _xlfn.XLOOKUP(Fatturato[[#This Row],[ID Product]],Prodotti[ID Product],Prodotti[Selling Price],0,0,1)</f>
        <v>67348</v>
      </c>
      <c r="P182" s="6" t="str">
        <f>REPT("|",(Fatturato[[#This Row],[Tot_Fattura]]/MAX(O:O))*100)</f>
        <v>|||||||||||||||||||||</v>
      </c>
    </row>
    <row r="183" spans="1:16" x14ac:dyDescent="0.25">
      <c r="A183" t="s">
        <v>828</v>
      </c>
      <c r="B183" t="s">
        <v>543</v>
      </c>
      <c r="C183" t="s">
        <v>423</v>
      </c>
      <c r="D183" t="s">
        <v>268</v>
      </c>
      <c r="E183" s="3">
        <v>98</v>
      </c>
      <c r="F183" s="1">
        <v>44342</v>
      </c>
      <c r="G183" t="str">
        <f>_xlfn.XLOOKUP(Fatturato[[#This Row],[ID Client]],Clienti[ID Client],Clienti[Company Name]," ",0,1)</f>
        <v>CloudElite Innovations</v>
      </c>
      <c r="H183" t="str">
        <f>_xlfn.XLOOKUP(Fatturato[[#This Row],[ID Client]],Clienti[ID Client],Clienti[Field],0,1)</f>
        <v>Construction</v>
      </c>
      <c r="I183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183" t="str">
        <f>_xlfn.XLOOKUP(Fatturato[[#This Row],[Seller Code]],Dipendenti[Code],Dipendenti[Gender]," ",0,1)</f>
        <v>Female</v>
      </c>
      <c r="K183" s="3">
        <f ca="1">YEAR(TODAY())-YEAR(_xlfn.XLOOKUP(Fatturato[[#This Row],[Seller Code]],Dipendenti[Code],Dipendenti[Birth],TODAY(),0,1))</f>
        <v>46</v>
      </c>
      <c r="L183" t="str">
        <f>_xlfn.XLOOKUP(Fatturato[[#This Row],[Seller Code]],Dipendenti[Code],Dipendenti[Experience]," ",0,1)</f>
        <v>Intermediate</v>
      </c>
      <c r="M183" t="str">
        <f>_xlfn.XLOOKUP(Fatturato[[#This Row],[ID Product]],Prodotti[ID Product],Prodotti[Product Name]," ",0,1)</f>
        <v>InfoSync Dynamics</v>
      </c>
      <c r="N183" t="str">
        <f>_xlfn.XLOOKUP(Fatturato[[#This Row],[ID Product]],Prodotti[ID Product],Prodotti[Category]," ",0,1)</f>
        <v>Information Sync and Management</v>
      </c>
      <c r="O183" s="2">
        <f>Fatturato[[#This Row],[Quantity Sold]]* _xlfn.XLOOKUP(Fatturato[[#This Row],[ID Product]],Prodotti[ID Product],Prodotti[Selling Price],0,0,1)</f>
        <v>9996</v>
      </c>
      <c r="P183" s="6" t="str">
        <f>REPT("|",(Fatturato[[#This Row],[Tot_Fattura]]/MAX(O:O))*100)</f>
        <v>|||</v>
      </c>
    </row>
    <row r="184" spans="1:16" x14ac:dyDescent="0.25">
      <c r="A184" t="s">
        <v>830</v>
      </c>
      <c r="B184" t="s">
        <v>562</v>
      </c>
      <c r="C184" t="s">
        <v>319</v>
      </c>
      <c r="D184" t="s">
        <v>265</v>
      </c>
      <c r="E184" s="3">
        <v>108</v>
      </c>
      <c r="F184" s="1">
        <v>43915</v>
      </c>
      <c r="G184" t="str">
        <f>_xlfn.XLOOKUP(Fatturato[[#This Row],[ID Client]],Clienti[ID Client],Clienti[Company Name]," ",0,1)</f>
        <v>InfoForge Solutions</v>
      </c>
      <c r="H184" t="str">
        <f>_xlfn.XLOOKUP(Fatturato[[#This Row],[ID Client]],Clienti[ID Client],Clienti[Field],0,1)</f>
        <v>Insurance</v>
      </c>
      <c r="I184" t="str">
        <f>_xlfn.CONCAT(_xlfn.XLOOKUP(Fatturato[[#This Row],[Seller Code]],Dipendenti[Code],Dipendenti[Name]," ",0,1)," ",_xlfn.XLOOKUP(Fatturato[[#This Row],[Seller Code]],Dipendenti[Code],Dipendenti[Surname]," ",0,1))</f>
        <v>Chiara Roberts</v>
      </c>
      <c r="J184" t="str">
        <f>_xlfn.XLOOKUP(Fatturato[[#This Row],[Seller Code]],Dipendenti[Code],Dipendenti[Gender]," ",0,1)</f>
        <v>Female</v>
      </c>
      <c r="K184" s="3">
        <f ca="1">YEAR(TODAY())-YEAR(_xlfn.XLOOKUP(Fatturato[[#This Row],[Seller Code]],Dipendenti[Code],Dipendenti[Birth],TODAY(),0,1))</f>
        <v>66</v>
      </c>
      <c r="L184" t="str">
        <f>_xlfn.XLOOKUP(Fatturato[[#This Row],[Seller Code]],Dipendenti[Code],Dipendenti[Experience]," ",0,1)</f>
        <v>Intermediate</v>
      </c>
      <c r="M184" t="str">
        <f>_xlfn.XLOOKUP(Fatturato[[#This Row],[ID Product]],Prodotti[ID Product],Prodotti[Product Name]," ",0,1)</f>
        <v>Quantum Insight</v>
      </c>
      <c r="N184" t="str">
        <f>_xlfn.XLOOKUP(Fatturato[[#This Row],[ID Product]],Prodotti[ID Product],Prodotti[Category]," ",0,1)</f>
        <v>Information Sync and Management</v>
      </c>
      <c r="O184" s="2">
        <f>Fatturato[[#This Row],[Quantity Sold]]* _xlfn.XLOOKUP(Fatturato[[#This Row],[ID Product]],Prodotti[ID Product],Prodotti[Selling Price],0,0,1)</f>
        <v>46440</v>
      </c>
      <c r="P184" s="6" t="str">
        <f>REPT("|",(Fatturato[[#This Row],[Tot_Fattura]]/MAX(O:O))*100)</f>
        <v>||||||||||||||</v>
      </c>
    </row>
    <row r="185" spans="1:16" x14ac:dyDescent="0.25">
      <c r="A185" t="s">
        <v>832</v>
      </c>
      <c r="B185" t="s">
        <v>556</v>
      </c>
      <c r="C185" t="s">
        <v>492</v>
      </c>
      <c r="D185" t="s">
        <v>227</v>
      </c>
      <c r="E185" s="3">
        <v>360</v>
      </c>
      <c r="F185" s="1">
        <v>44962</v>
      </c>
      <c r="G185" t="str">
        <f>_xlfn.XLOOKUP(Fatturato[[#This Row],[ID Client]],Clienti[ID Client],Clienti[Company Name]," ",0,1)</f>
        <v>TechGuard Innovations</v>
      </c>
      <c r="H185" t="str">
        <f>_xlfn.XLOOKUP(Fatturato[[#This Row],[ID Client]],Clienti[ID Client],Clienti[Field],0,1)</f>
        <v>Construction</v>
      </c>
      <c r="I185" t="str">
        <f>_xlfn.CONCAT(_xlfn.XLOOKUP(Fatturato[[#This Row],[Seller Code]],Dipendenti[Code],Dipendenti[Name]," ",0,1)," ",_xlfn.XLOOKUP(Fatturato[[#This Row],[Seller Code]],Dipendenti[Code],Dipendenti[Surname]," ",0,1))</f>
        <v>Evelyn Garcia</v>
      </c>
      <c r="J185" t="str">
        <f>_xlfn.XLOOKUP(Fatturato[[#This Row],[Seller Code]],Dipendenti[Code],Dipendenti[Gender]," ",0,1)</f>
        <v>Female</v>
      </c>
      <c r="K185" s="3">
        <f ca="1">YEAR(TODAY())-YEAR(_xlfn.XLOOKUP(Fatturato[[#This Row],[Seller Code]],Dipendenti[Code],Dipendenti[Birth],TODAY(),0,1))</f>
        <v>72</v>
      </c>
      <c r="L185" t="str">
        <f>_xlfn.XLOOKUP(Fatturato[[#This Row],[Seller Code]],Dipendenti[Code],Dipendenti[Experience]," ",0,1)</f>
        <v>Junior</v>
      </c>
      <c r="M185" t="str">
        <f>_xlfn.XLOOKUP(Fatturato[[#This Row],[ID Product]],Prodotti[ID Product],Prodotti[Product Name]," ",0,1)</f>
        <v>CipherHarbor Guardian</v>
      </c>
      <c r="N185" t="str">
        <f>_xlfn.XLOOKUP(Fatturato[[#This Row],[ID Product]],Prodotti[ID Product],Prodotti[Category]," ",0,1)</f>
        <v>Data Security</v>
      </c>
      <c r="O185" s="2">
        <f>Fatturato[[#This Row],[Quantity Sold]]* _xlfn.XLOOKUP(Fatturato[[#This Row],[ID Product]],Prodotti[ID Product],Prodotti[Selling Price],0,0,1)</f>
        <v>20880</v>
      </c>
      <c r="P185" s="6" t="str">
        <f>REPT("|",(Fatturato[[#This Row],[Tot_Fattura]]/MAX(O:O))*100)</f>
        <v>||||||</v>
      </c>
    </row>
    <row r="186" spans="1:16" x14ac:dyDescent="0.25">
      <c r="A186" t="s">
        <v>833</v>
      </c>
      <c r="B186" t="s">
        <v>543</v>
      </c>
      <c r="C186" t="s">
        <v>416</v>
      </c>
      <c r="D186" t="s">
        <v>227</v>
      </c>
      <c r="E186" s="3">
        <v>289</v>
      </c>
      <c r="F186" s="1">
        <v>43942</v>
      </c>
      <c r="G186" t="str">
        <f>_xlfn.XLOOKUP(Fatturato[[#This Row],[ID Client]],Clienti[ID Client],Clienti[Company Name]," ",0,1)</f>
        <v>TechGuard Innovations</v>
      </c>
      <c r="H186" t="str">
        <f>_xlfn.XLOOKUP(Fatturato[[#This Row],[ID Client]],Clienti[ID Client],Clienti[Field],0,1)</f>
        <v>Construction</v>
      </c>
      <c r="I186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186" t="str">
        <f>_xlfn.XLOOKUP(Fatturato[[#This Row],[Seller Code]],Dipendenti[Code],Dipendenti[Gender]," ",0,1)</f>
        <v>Male</v>
      </c>
      <c r="K186" s="3">
        <f ca="1">YEAR(TODAY())-YEAR(_xlfn.XLOOKUP(Fatturato[[#This Row],[Seller Code]],Dipendenti[Code],Dipendenti[Birth],TODAY(),0,1))</f>
        <v>59</v>
      </c>
      <c r="L186" t="str">
        <f>_xlfn.XLOOKUP(Fatturato[[#This Row],[Seller Code]],Dipendenti[Code],Dipendenti[Experience]," ",0,1)</f>
        <v>Senior</v>
      </c>
      <c r="M186" t="str">
        <f>_xlfn.XLOOKUP(Fatturato[[#This Row],[ID Product]],Prodotti[ID Product],Prodotti[Product Name]," ",0,1)</f>
        <v>InfoSync Dynamics</v>
      </c>
      <c r="N186" t="str">
        <f>_xlfn.XLOOKUP(Fatturato[[#This Row],[ID Product]],Prodotti[ID Product],Prodotti[Category]," ",0,1)</f>
        <v>Information Sync and Management</v>
      </c>
      <c r="O186" s="2">
        <f>Fatturato[[#This Row],[Quantity Sold]]* _xlfn.XLOOKUP(Fatturato[[#This Row],[ID Product]],Prodotti[ID Product],Prodotti[Selling Price],0,0,1)</f>
        <v>29478</v>
      </c>
      <c r="P186" s="6" t="str">
        <f>REPT("|",(Fatturato[[#This Row],[Tot_Fattura]]/MAX(O:O))*100)</f>
        <v>|||||||||</v>
      </c>
    </row>
    <row r="187" spans="1:16" x14ac:dyDescent="0.25">
      <c r="A187" t="s">
        <v>834</v>
      </c>
      <c r="B187" t="s">
        <v>556</v>
      </c>
      <c r="C187" t="s">
        <v>404</v>
      </c>
      <c r="D187" t="s">
        <v>268</v>
      </c>
      <c r="E187" s="3">
        <v>314</v>
      </c>
      <c r="F187" s="1">
        <v>43921</v>
      </c>
      <c r="G187" t="str">
        <f>_xlfn.XLOOKUP(Fatturato[[#This Row],[ID Client]],Clienti[ID Client],Clienti[Company Name]," ",0,1)</f>
        <v>CloudElite Innovations</v>
      </c>
      <c r="H187" t="str">
        <f>_xlfn.XLOOKUP(Fatturato[[#This Row],[ID Client]],Clienti[ID Client],Clienti[Field],0,1)</f>
        <v>Construction</v>
      </c>
      <c r="I187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187" t="str">
        <f>_xlfn.XLOOKUP(Fatturato[[#This Row],[Seller Code]],Dipendenti[Code],Dipendenti[Gender]," ",0,1)</f>
        <v>Female</v>
      </c>
      <c r="K187" s="3">
        <f ca="1">YEAR(TODAY())-YEAR(_xlfn.XLOOKUP(Fatturato[[#This Row],[Seller Code]],Dipendenti[Code],Dipendenti[Birth],TODAY(),0,1))</f>
        <v>66</v>
      </c>
      <c r="L187" t="str">
        <f>_xlfn.XLOOKUP(Fatturato[[#This Row],[Seller Code]],Dipendenti[Code],Dipendenti[Experience]," ",0,1)</f>
        <v>Junior</v>
      </c>
      <c r="M187" t="str">
        <f>_xlfn.XLOOKUP(Fatturato[[#This Row],[ID Product]],Prodotti[ID Product],Prodotti[Product Name]," ",0,1)</f>
        <v>CipherHarbor Guardian</v>
      </c>
      <c r="N187" t="str">
        <f>_xlfn.XLOOKUP(Fatturato[[#This Row],[ID Product]],Prodotti[ID Product],Prodotti[Category]," ",0,1)</f>
        <v>Data Security</v>
      </c>
      <c r="O187" s="2">
        <f>Fatturato[[#This Row],[Quantity Sold]]* _xlfn.XLOOKUP(Fatturato[[#This Row],[ID Product]],Prodotti[ID Product],Prodotti[Selling Price],0,0,1)</f>
        <v>18212</v>
      </c>
      <c r="P187" s="6" t="str">
        <f>REPT("|",(Fatturato[[#This Row],[Tot_Fattura]]/MAX(O:O))*100)</f>
        <v>|||||</v>
      </c>
    </row>
    <row r="188" spans="1:16" x14ac:dyDescent="0.25">
      <c r="A188" t="s">
        <v>835</v>
      </c>
      <c r="B188" t="s">
        <v>564</v>
      </c>
      <c r="C188" t="s">
        <v>511</v>
      </c>
      <c r="D188" t="s">
        <v>279</v>
      </c>
      <c r="E188" s="3">
        <v>405</v>
      </c>
      <c r="F188" s="1">
        <v>44394</v>
      </c>
      <c r="G188" t="str">
        <f>_xlfn.XLOOKUP(Fatturato[[#This Row],[ID Client]],Clienti[ID Client],Clienti[Company Name]," ",0,1)</f>
        <v>InnoTech Enterprises</v>
      </c>
      <c r="H188" t="str">
        <f>_xlfn.XLOOKUP(Fatturato[[#This Row],[ID Client]],Clienti[ID Client],Clienti[Field],0,1)</f>
        <v>Hardware</v>
      </c>
      <c r="I188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188" t="str">
        <f>_xlfn.XLOOKUP(Fatturato[[#This Row],[Seller Code]],Dipendenti[Code],Dipendenti[Gender]," ",0,1)</f>
        <v>Female</v>
      </c>
      <c r="K188" s="3">
        <f ca="1">YEAR(TODAY())-YEAR(_xlfn.XLOOKUP(Fatturato[[#This Row],[Seller Code]],Dipendenti[Code],Dipendenti[Birth],TODAY(),0,1))</f>
        <v>56</v>
      </c>
      <c r="L188" t="str">
        <f>_xlfn.XLOOKUP(Fatturato[[#This Row],[Seller Code]],Dipendenti[Code],Dipendenti[Experience]," ",0,1)</f>
        <v>Junior</v>
      </c>
      <c r="M188" t="str">
        <f>_xlfn.XLOOKUP(Fatturato[[#This Row],[ID Product]],Prodotti[ID Product],Prodotti[Product Name]," ",0,1)</f>
        <v>CipherPulse Proxima</v>
      </c>
      <c r="N188" t="str">
        <f>_xlfn.XLOOKUP(Fatturato[[#This Row],[ID Product]],Prodotti[ID Product],Prodotti[Category]," ",0,1)</f>
        <v>Analytics and Statistics</v>
      </c>
      <c r="O188" s="2">
        <f>Fatturato[[#This Row],[Quantity Sold]]* _xlfn.XLOOKUP(Fatturato[[#This Row],[ID Product]],Prodotti[ID Product],Prodotti[Selling Price],0,0,1)</f>
        <v>85050</v>
      </c>
      <c r="P188" s="6" t="str">
        <f>REPT("|",(Fatturato[[#This Row],[Tot_Fattura]]/MAX(O:O))*100)</f>
        <v>|||||||||||||||||||||||||||</v>
      </c>
    </row>
    <row r="189" spans="1:16" x14ac:dyDescent="0.25">
      <c r="A189" t="s">
        <v>836</v>
      </c>
      <c r="B189" t="s">
        <v>561</v>
      </c>
      <c r="C189" t="s">
        <v>470</v>
      </c>
      <c r="D189" t="s">
        <v>282</v>
      </c>
      <c r="E189" s="3">
        <v>459</v>
      </c>
      <c r="F189" s="1">
        <v>44387</v>
      </c>
      <c r="G189" t="str">
        <f>_xlfn.XLOOKUP(Fatturato[[#This Row],[ID Client]],Clienti[ID Client],Clienti[Company Name]," ",0,1)</f>
        <v>TechLink Dynamics</v>
      </c>
      <c r="H189" t="str">
        <f>_xlfn.XLOOKUP(Fatturato[[#This Row],[ID Client]],Clienti[ID Client],Clienti[Field],0,1)</f>
        <v>Renewable Energy</v>
      </c>
      <c r="I189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189" t="str">
        <f>_xlfn.XLOOKUP(Fatturato[[#This Row],[Seller Code]],Dipendenti[Code],Dipendenti[Gender]," ",0,1)</f>
        <v>Female</v>
      </c>
      <c r="K189" s="3">
        <f ca="1">YEAR(TODAY())-YEAR(_xlfn.XLOOKUP(Fatturato[[#This Row],[Seller Code]],Dipendenti[Code],Dipendenti[Birth],TODAY(),0,1))</f>
        <v>39</v>
      </c>
      <c r="L189" t="str">
        <f>_xlfn.XLOOKUP(Fatturato[[#This Row],[Seller Code]],Dipendenti[Code],Dipendenti[Experience]," ",0,1)</f>
        <v>Intermediate</v>
      </c>
      <c r="M189" t="str">
        <f>_xlfn.XLOOKUP(Fatturato[[#This Row],[ID Product]],Prodotti[ID Product],Prodotti[Product Name]," ",0,1)</f>
        <v>DataForge Nexus</v>
      </c>
      <c r="N189" t="str">
        <f>_xlfn.XLOOKUP(Fatturato[[#This Row],[ID Product]],Prodotti[ID Product],Prodotti[Category]," ",0,1)</f>
        <v>Data Security</v>
      </c>
      <c r="O189" s="2">
        <f>Fatturato[[#This Row],[Quantity Sold]]* _xlfn.XLOOKUP(Fatturato[[#This Row],[ID Product]],Prodotti[ID Product],Prodotti[Selling Price],0,0,1)</f>
        <v>140454</v>
      </c>
      <c r="P189" s="6" t="str">
        <f>REPT("|",(Fatturato[[#This Row],[Tot_Fattura]]/MAX(O:O))*100)</f>
        <v>|||||||||||||||||||||||||||||||||||||||||||||</v>
      </c>
    </row>
    <row r="190" spans="1:16" x14ac:dyDescent="0.25">
      <c r="A190" t="s">
        <v>837</v>
      </c>
      <c r="B190" t="s">
        <v>248</v>
      </c>
      <c r="C190" t="s">
        <v>517</v>
      </c>
      <c r="D190" t="s">
        <v>279</v>
      </c>
      <c r="E190" s="3">
        <v>479</v>
      </c>
      <c r="F190" s="1">
        <v>45006</v>
      </c>
      <c r="G190" t="str">
        <f>_xlfn.XLOOKUP(Fatturato[[#This Row],[ID Client]],Clienti[ID Client],Clienti[Company Name]," ",0,1)</f>
        <v>InnoTech Enterprises</v>
      </c>
      <c r="H190" t="str">
        <f>_xlfn.XLOOKUP(Fatturato[[#This Row],[ID Client]],Clienti[ID Client],Clienti[Field],0,1)</f>
        <v>Hardware</v>
      </c>
      <c r="I190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190" t="str">
        <f>_xlfn.XLOOKUP(Fatturato[[#This Row],[Seller Code]],Dipendenti[Code],Dipendenti[Gender]," ",0,1)</f>
        <v>Male</v>
      </c>
      <c r="K190" s="3">
        <f ca="1">YEAR(TODAY())-YEAR(_xlfn.XLOOKUP(Fatturato[[#This Row],[Seller Code]],Dipendenti[Code],Dipendenti[Birth],TODAY(),0,1))</f>
        <v>26</v>
      </c>
      <c r="L190" t="str">
        <f>_xlfn.XLOOKUP(Fatturato[[#This Row],[Seller Code]],Dipendenti[Code],Dipendenti[Experience]," ",0,1)</f>
        <v>Senior</v>
      </c>
      <c r="M190" t="str">
        <f>_xlfn.XLOOKUP(Fatturato[[#This Row],[ID Product]],Prodotti[ID Product],Prodotti[Product Name]," ",0,1)</f>
        <v>DataLink Precision</v>
      </c>
      <c r="N190" t="str">
        <f>_xlfn.XLOOKUP(Fatturato[[#This Row],[ID Product]],Prodotti[ID Product],Prodotti[Category]," ",0,1)</f>
        <v>Information Sync and Management</v>
      </c>
      <c r="O190" s="2">
        <f>Fatturato[[#This Row],[Quantity Sold]]* _xlfn.XLOOKUP(Fatturato[[#This Row],[ID Product]],Prodotti[ID Product],Prodotti[Selling Price],0,0,1)</f>
        <v>126935</v>
      </c>
      <c r="P190" s="6" t="str">
        <f>REPT("|",(Fatturato[[#This Row],[Tot_Fattura]]/MAX(O:O))*100)</f>
        <v>||||||||||||||||||||||||||||||||||||||||</v>
      </c>
    </row>
    <row r="191" spans="1:16" x14ac:dyDescent="0.25">
      <c r="A191" t="s">
        <v>838</v>
      </c>
      <c r="B191" t="s">
        <v>561</v>
      </c>
      <c r="C191" t="s">
        <v>385</v>
      </c>
      <c r="D191" t="s">
        <v>285</v>
      </c>
      <c r="E191" s="3">
        <v>197</v>
      </c>
      <c r="F191" s="1">
        <v>44186</v>
      </c>
      <c r="G191" t="str">
        <f>_xlfn.XLOOKUP(Fatturato[[#This Row],[ID Client]],Clienti[ID Client],Clienti[Company Name]," ",0,1)</f>
        <v>DataLink Tech</v>
      </c>
      <c r="H191" t="str">
        <f>_xlfn.XLOOKUP(Fatturato[[#This Row],[ID Client]],Clienti[ID Client],Clienti[Field],0,1)</f>
        <v>Design</v>
      </c>
      <c r="I191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191" t="str">
        <f>_xlfn.XLOOKUP(Fatturato[[#This Row],[Seller Code]],Dipendenti[Code],Dipendenti[Gender]," ",0,1)</f>
        <v>Male</v>
      </c>
      <c r="K191" s="3">
        <f ca="1">YEAR(TODAY())-YEAR(_xlfn.XLOOKUP(Fatturato[[#This Row],[Seller Code]],Dipendenti[Code],Dipendenti[Birth],TODAY(),0,1))</f>
        <v>42</v>
      </c>
      <c r="L191" t="str">
        <f>_xlfn.XLOOKUP(Fatturato[[#This Row],[Seller Code]],Dipendenti[Code],Dipendenti[Experience]," ",0,1)</f>
        <v>Lead/Manager</v>
      </c>
      <c r="M191" t="str">
        <f>_xlfn.XLOOKUP(Fatturato[[#This Row],[ID Product]],Prodotti[ID Product],Prodotti[Product Name]," ",0,1)</f>
        <v>DataForge Nexus</v>
      </c>
      <c r="N191" t="str">
        <f>_xlfn.XLOOKUP(Fatturato[[#This Row],[ID Product]],Prodotti[ID Product],Prodotti[Category]," ",0,1)</f>
        <v>Data Security</v>
      </c>
      <c r="O191" s="2">
        <f>Fatturato[[#This Row],[Quantity Sold]]* _xlfn.XLOOKUP(Fatturato[[#This Row],[ID Product]],Prodotti[ID Product],Prodotti[Selling Price],0,0,1)</f>
        <v>60282</v>
      </c>
      <c r="P191" s="6" t="str">
        <f>REPT("|",(Fatturato[[#This Row],[Tot_Fattura]]/MAX(O:O))*100)</f>
        <v>|||||||||||||||||||</v>
      </c>
    </row>
    <row r="192" spans="1:16" x14ac:dyDescent="0.25">
      <c r="A192" t="s">
        <v>839</v>
      </c>
      <c r="B192" t="s">
        <v>546</v>
      </c>
      <c r="C192" t="s">
        <v>380</v>
      </c>
      <c r="D192" t="s">
        <v>285</v>
      </c>
      <c r="E192" s="3">
        <v>302</v>
      </c>
      <c r="F192" s="1">
        <v>44389</v>
      </c>
      <c r="G192" t="str">
        <f>_xlfn.XLOOKUP(Fatturato[[#This Row],[ID Client]],Clienti[ID Client],Clienti[Company Name]," ",0,1)</f>
        <v>DataLink Tech</v>
      </c>
      <c r="H192" t="str">
        <f>_xlfn.XLOOKUP(Fatturato[[#This Row],[ID Client]],Clienti[ID Client],Clienti[Field],0,1)</f>
        <v>Design</v>
      </c>
      <c r="I192" t="str">
        <f>_xlfn.CONCAT(_xlfn.XLOOKUP(Fatturato[[#This Row],[Seller Code]],Dipendenti[Code],Dipendenti[Name]," ",0,1)," ",_xlfn.XLOOKUP(Fatturato[[#This Row],[Seller Code]],Dipendenti[Code],Dipendenti[Surname]," ",0,1))</f>
        <v>Mia Stewart</v>
      </c>
      <c r="J192" t="str">
        <f>_xlfn.XLOOKUP(Fatturato[[#This Row],[Seller Code]],Dipendenti[Code],Dipendenti[Gender]," ",0,1)</f>
        <v>Female</v>
      </c>
      <c r="K192" s="3">
        <f ca="1">YEAR(TODAY())-YEAR(_xlfn.XLOOKUP(Fatturato[[#This Row],[Seller Code]],Dipendenti[Code],Dipendenti[Birth],TODAY(),0,1))</f>
        <v>73</v>
      </c>
      <c r="L192" t="str">
        <f>_xlfn.XLOOKUP(Fatturato[[#This Row],[Seller Code]],Dipendenti[Code],Dipendenti[Experience]," ",0,1)</f>
        <v>Junior</v>
      </c>
      <c r="M192" t="str">
        <f>_xlfn.XLOOKUP(Fatturato[[#This Row],[ID Product]],Prodotti[ID Product],Prodotti[Product Name]," ",0,1)</f>
        <v>Analytix Pro Plus</v>
      </c>
      <c r="N192" t="str">
        <f>_xlfn.XLOOKUP(Fatturato[[#This Row],[ID Product]],Prodotti[ID Product],Prodotti[Category]," ",0,1)</f>
        <v>Analytics and Statistics</v>
      </c>
      <c r="O192" s="2">
        <f>Fatturato[[#This Row],[Quantity Sold]]* _xlfn.XLOOKUP(Fatturato[[#This Row],[ID Product]],Prodotti[ID Product],Prodotti[Selling Price],0,0,1)</f>
        <v>67648</v>
      </c>
      <c r="P192" s="6" t="str">
        <f>REPT("|",(Fatturato[[#This Row],[Tot_Fattura]]/MAX(O:O))*100)</f>
        <v>|||||||||||||||||||||</v>
      </c>
    </row>
    <row r="193" spans="1:16" x14ac:dyDescent="0.25">
      <c r="A193" t="s">
        <v>840</v>
      </c>
      <c r="B193" t="s">
        <v>248</v>
      </c>
      <c r="C193" t="s">
        <v>478</v>
      </c>
      <c r="D193" t="s">
        <v>282</v>
      </c>
      <c r="E193" s="3">
        <v>226</v>
      </c>
      <c r="F193" s="1">
        <v>44342</v>
      </c>
      <c r="G193" t="str">
        <f>_xlfn.XLOOKUP(Fatturato[[#This Row],[ID Client]],Clienti[ID Client],Clienti[Company Name]," ",0,1)</f>
        <v>TechLink Dynamics</v>
      </c>
      <c r="H193" t="str">
        <f>_xlfn.XLOOKUP(Fatturato[[#This Row],[ID Client]],Clienti[ID Client],Clienti[Field],0,1)</f>
        <v>Renewable Energy</v>
      </c>
      <c r="I193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193" t="str">
        <f>_xlfn.XLOOKUP(Fatturato[[#This Row],[Seller Code]],Dipendenti[Code],Dipendenti[Gender]," ",0,1)</f>
        <v>Male</v>
      </c>
      <c r="K193" s="3">
        <f ca="1">YEAR(TODAY())-YEAR(_xlfn.XLOOKUP(Fatturato[[#This Row],[Seller Code]],Dipendenti[Code],Dipendenti[Birth],TODAY(),0,1))</f>
        <v>42</v>
      </c>
      <c r="L193" t="str">
        <f>_xlfn.XLOOKUP(Fatturato[[#This Row],[Seller Code]],Dipendenti[Code],Dipendenti[Experience]," ",0,1)</f>
        <v>Lead/Manager</v>
      </c>
      <c r="M193" t="str">
        <f>_xlfn.XLOOKUP(Fatturato[[#This Row],[ID Product]],Prodotti[ID Product],Prodotti[Product Name]," ",0,1)</f>
        <v>DataLink Precision</v>
      </c>
      <c r="N193" t="str">
        <f>_xlfn.XLOOKUP(Fatturato[[#This Row],[ID Product]],Prodotti[ID Product],Prodotti[Category]," ",0,1)</f>
        <v>Information Sync and Management</v>
      </c>
      <c r="O193" s="2">
        <f>Fatturato[[#This Row],[Quantity Sold]]* _xlfn.XLOOKUP(Fatturato[[#This Row],[ID Product]],Prodotti[ID Product],Prodotti[Selling Price],0,0,1)</f>
        <v>59890</v>
      </c>
      <c r="P193" s="6" t="str">
        <f>REPT("|",(Fatturato[[#This Row],[Tot_Fattura]]/MAX(O:O))*100)</f>
        <v>|||||||||||||||||||</v>
      </c>
    </row>
    <row r="194" spans="1:16" x14ac:dyDescent="0.25">
      <c r="A194" t="s">
        <v>841</v>
      </c>
      <c r="B194" t="s">
        <v>564</v>
      </c>
      <c r="C194" t="s">
        <v>470</v>
      </c>
      <c r="D194" t="s">
        <v>282</v>
      </c>
      <c r="E194" s="3">
        <v>32</v>
      </c>
      <c r="F194" s="1">
        <v>45231</v>
      </c>
      <c r="G194" t="str">
        <f>_xlfn.XLOOKUP(Fatturato[[#This Row],[ID Client]],Clienti[ID Client],Clienti[Company Name]," ",0,1)</f>
        <v>TechLink Dynamics</v>
      </c>
      <c r="H194" t="str">
        <f>_xlfn.XLOOKUP(Fatturato[[#This Row],[ID Client]],Clienti[ID Client],Clienti[Field],0,1)</f>
        <v>Renewable Energy</v>
      </c>
      <c r="I194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194" t="str">
        <f>_xlfn.XLOOKUP(Fatturato[[#This Row],[Seller Code]],Dipendenti[Code],Dipendenti[Gender]," ",0,1)</f>
        <v>Female</v>
      </c>
      <c r="K194" s="3">
        <f ca="1">YEAR(TODAY())-YEAR(_xlfn.XLOOKUP(Fatturato[[#This Row],[Seller Code]],Dipendenti[Code],Dipendenti[Birth],TODAY(),0,1))</f>
        <v>39</v>
      </c>
      <c r="L194" t="str">
        <f>_xlfn.XLOOKUP(Fatturato[[#This Row],[Seller Code]],Dipendenti[Code],Dipendenti[Experience]," ",0,1)</f>
        <v>Intermediate</v>
      </c>
      <c r="M194" t="str">
        <f>_xlfn.XLOOKUP(Fatturato[[#This Row],[ID Product]],Prodotti[ID Product],Prodotti[Product Name]," ",0,1)</f>
        <v>CipherPulse Proxima</v>
      </c>
      <c r="N194" t="str">
        <f>_xlfn.XLOOKUP(Fatturato[[#This Row],[ID Product]],Prodotti[ID Product],Prodotti[Category]," ",0,1)</f>
        <v>Analytics and Statistics</v>
      </c>
      <c r="O194" s="2">
        <f>Fatturato[[#This Row],[Quantity Sold]]* _xlfn.XLOOKUP(Fatturato[[#This Row],[ID Product]],Prodotti[ID Product],Prodotti[Selling Price],0,0,1)</f>
        <v>6720</v>
      </c>
      <c r="P194" s="6" t="str">
        <f>REPT("|",(Fatturato[[#This Row],[Tot_Fattura]]/MAX(O:O))*100)</f>
        <v>||</v>
      </c>
    </row>
    <row r="195" spans="1:16" x14ac:dyDescent="0.25">
      <c r="A195" t="s">
        <v>842</v>
      </c>
      <c r="B195" t="s">
        <v>555</v>
      </c>
      <c r="C195" t="s">
        <v>370</v>
      </c>
      <c r="D195" t="s">
        <v>227</v>
      </c>
      <c r="E195" s="3">
        <v>407</v>
      </c>
      <c r="F195" s="1">
        <v>44066</v>
      </c>
      <c r="G195" t="str">
        <f>_xlfn.XLOOKUP(Fatturato[[#This Row],[ID Client]],Clienti[ID Client],Clienti[Company Name]," ",0,1)</f>
        <v>TechGuard Innovations</v>
      </c>
      <c r="H195" t="str">
        <f>_xlfn.XLOOKUP(Fatturato[[#This Row],[ID Client]],Clienti[ID Client],Clienti[Field],0,1)</f>
        <v>Construction</v>
      </c>
      <c r="I195" t="str">
        <f>_xlfn.CONCAT(_xlfn.XLOOKUP(Fatturato[[#This Row],[Seller Code]],Dipendenti[Code],Dipendenti[Name]," ",0,1)," ",_xlfn.XLOOKUP(Fatturato[[#This Row],[Seller Code]],Dipendenti[Code],Dipendenti[Surname]," ",0,1))</f>
        <v>Zoey Thompson</v>
      </c>
      <c r="J195" t="str">
        <f>_xlfn.XLOOKUP(Fatturato[[#This Row],[Seller Code]],Dipendenti[Code],Dipendenti[Gender]," ",0,1)</f>
        <v>Female</v>
      </c>
      <c r="K195" s="3">
        <f ca="1">YEAR(TODAY())-YEAR(_xlfn.XLOOKUP(Fatturato[[#This Row],[Seller Code]],Dipendenti[Code],Dipendenti[Birth],TODAY(),0,1))</f>
        <v>48</v>
      </c>
      <c r="L195" t="str">
        <f>_xlfn.XLOOKUP(Fatturato[[#This Row],[Seller Code]],Dipendenti[Code],Dipendenti[Experience]," ",0,1)</f>
        <v>Intermediate</v>
      </c>
      <c r="M195" t="str">
        <f>_xlfn.XLOOKUP(Fatturato[[#This Row],[ID Product]],Prodotti[ID Product],Prodotti[Product Name]," ",0,1)</f>
        <v>StatFlow Precision</v>
      </c>
      <c r="N195" t="str">
        <f>_xlfn.XLOOKUP(Fatturato[[#This Row],[ID Product]],Prodotti[ID Product],Prodotti[Category]," ",0,1)</f>
        <v>Communication Protection</v>
      </c>
      <c r="O195" s="2">
        <f>Fatturato[[#This Row],[Quantity Sold]]* _xlfn.XLOOKUP(Fatturato[[#This Row],[ID Product]],Prodotti[ID Product],Prodotti[Selling Price],0,0,1)</f>
        <v>172161</v>
      </c>
      <c r="P195" s="6" t="str">
        <f>REPT("|",(Fatturato[[#This Row],[Tot_Fattura]]/MAX(O:O))*100)</f>
        <v>|||||||||||||||||||||||||||||||||||||||||||||||||||||||</v>
      </c>
    </row>
    <row r="196" spans="1:16" x14ac:dyDescent="0.25">
      <c r="A196" t="s">
        <v>845</v>
      </c>
      <c r="B196" t="s">
        <v>248</v>
      </c>
      <c r="C196" t="s">
        <v>355</v>
      </c>
      <c r="D196" t="s">
        <v>268</v>
      </c>
      <c r="E196" s="3">
        <v>409</v>
      </c>
      <c r="F196" s="1">
        <v>44855</v>
      </c>
      <c r="G196" t="str">
        <f>_xlfn.XLOOKUP(Fatturato[[#This Row],[ID Client]],Clienti[ID Client],Clienti[Company Name]," ",0,1)</f>
        <v>CloudElite Innovations</v>
      </c>
      <c r="H196" t="str">
        <f>_xlfn.XLOOKUP(Fatturato[[#This Row],[ID Client]],Clienti[ID Client],Clienti[Field],0,1)</f>
        <v>Construction</v>
      </c>
      <c r="I196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196" t="str">
        <f>_xlfn.XLOOKUP(Fatturato[[#This Row],[Seller Code]],Dipendenti[Code],Dipendenti[Gender]," ",0,1)</f>
        <v>Female</v>
      </c>
      <c r="K196" s="3">
        <f ca="1">YEAR(TODAY())-YEAR(_xlfn.XLOOKUP(Fatturato[[#This Row],[Seller Code]],Dipendenti[Code],Dipendenti[Birth],TODAY(),0,1))</f>
        <v>72</v>
      </c>
      <c r="L196" t="str">
        <f>_xlfn.XLOOKUP(Fatturato[[#This Row],[Seller Code]],Dipendenti[Code],Dipendenti[Experience]," ",0,1)</f>
        <v>Intermediate</v>
      </c>
      <c r="M196" t="str">
        <f>_xlfn.XLOOKUP(Fatturato[[#This Row],[ID Product]],Prodotti[ID Product],Prodotti[Product Name]," ",0,1)</f>
        <v>DataLink Precision</v>
      </c>
      <c r="N196" t="str">
        <f>_xlfn.XLOOKUP(Fatturato[[#This Row],[ID Product]],Prodotti[ID Product],Prodotti[Category]," ",0,1)</f>
        <v>Information Sync and Management</v>
      </c>
      <c r="O196" s="2">
        <f>Fatturato[[#This Row],[Quantity Sold]]* _xlfn.XLOOKUP(Fatturato[[#This Row],[ID Product]],Prodotti[ID Product],Prodotti[Selling Price],0,0,1)</f>
        <v>108385</v>
      </c>
      <c r="P196" s="6" t="str">
        <f>REPT("|",(Fatturato[[#This Row],[Tot_Fattura]]/MAX(O:O))*100)</f>
        <v>||||||||||||||||||||||||||||||||||</v>
      </c>
    </row>
    <row r="197" spans="1:16" x14ac:dyDescent="0.25">
      <c r="A197" t="s">
        <v>847</v>
      </c>
      <c r="B197" t="s">
        <v>556</v>
      </c>
      <c r="C197" t="s">
        <v>300</v>
      </c>
      <c r="D197" t="s">
        <v>227</v>
      </c>
      <c r="E197" s="3">
        <v>68</v>
      </c>
      <c r="F197" s="1">
        <v>45205</v>
      </c>
      <c r="G197" t="str">
        <f>_xlfn.XLOOKUP(Fatturato[[#This Row],[ID Client]],Clienti[ID Client],Clienti[Company Name]," ",0,1)</f>
        <v>TechGuard Innovations</v>
      </c>
      <c r="H197" t="str">
        <f>_xlfn.XLOOKUP(Fatturato[[#This Row],[ID Client]],Clienti[ID Client],Clienti[Field],0,1)</f>
        <v>Construction</v>
      </c>
      <c r="I197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197" t="str">
        <f>_xlfn.XLOOKUP(Fatturato[[#This Row],[Seller Code]],Dipendenti[Code],Dipendenti[Gender]," ",0,1)</f>
        <v>Female</v>
      </c>
      <c r="K197" s="3">
        <f ca="1">YEAR(TODAY())-YEAR(_xlfn.XLOOKUP(Fatturato[[#This Row],[Seller Code]],Dipendenti[Code],Dipendenti[Birth],TODAY(),0,1))</f>
        <v>37</v>
      </c>
      <c r="L197" t="str">
        <f>_xlfn.XLOOKUP(Fatturato[[#This Row],[Seller Code]],Dipendenti[Code],Dipendenti[Experience]," ",0,1)</f>
        <v>Intermediate</v>
      </c>
      <c r="M197" t="str">
        <f>_xlfn.XLOOKUP(Fatturato[[#This Row],[ID Product]],Prodotti[ID Product],Prodotti[Product Name]," ",0,1)</f>
        <v>CipherHarbor Guardian</v>
      </c>
      <c r="N197" t="str">
        <f>_xlfn.XLOOKUP(Fatturato[[#This Row],[ID Product]],Prodotti[ID Product],Prodotti[Category]," ",0,1)</f>
        <v>Data Security</v>
      </c>
      <c r="O197" s="2">
        <f>Fatturato[[#This Row],[Quantity Sold]]* _xlfn.XLOOKUP(Fatturato[[#This Row],[ID Product]],Prodotti[ID Product],Prodotti[Selling Price],0,0,1)</f>
        <v>3944</v>
      </c>
      <c r="P197" s="6" t="str">
        <f>REPT("|",(Fatturato[[#This Row],[Tot_Fattura]]/MAX(O:O))*100)</f>
        <v>|</v>
      </c>
    </row>
    <row r="198" spans="1:16" x14ac:dyDescent="0.25">
      <c r="A198" t="s">
        <v>848</v>
      </c>
      <c r="B198" t="s">
        <v>564</v>
      </c>
      <c r="C198" t="s">
        <v>323</v>
      </c>
      <c r="D198" t="s">
        <v>275</v>
      </c>
      <c r="E198" s="3">
        <v>426</v>
      </c>
      <c r="F198" s="1">
        <v>44504</v>
      </c>
      <c r="G198" t="str">
        <f>_xlfn.XLOOKUP(Fatturato[[#This Row],[ID Client]],Clienti[ID Client],Clienti[Company Name]," ",0,1)</f>
        <v>CipherLink Corp.</v>
      </c>
      <c r="H198" t="str">
        <f>_xlfn.XLOOKUP(Fatturato[[#This Row],[ID Client]],Clienti[ID Client],Clienti[Field],0,1)</f>
        <v>Marketing</v>
      </c>
      <c r="I198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198" t="str">
        <f>_xlfn.XLOOKUP(Fatturato[[#This Row],[Seller Code]],Dipendenti[Code],Dipendenti[Gender]," ",0,1)</f>
        <v>Female</v>
      </c>
      <c r="K198" s="3">
        <f ca="1">YEAR(TODAY())-YEAR(_xlfn.XLOOKUP(Fatturato[[#This Row],[Seller Code]],Dipendenti[Code],Dipendenti[Birth],TODAY(),0,1))</f>
        <v>29</v>
      </c>
      <c r="L198" t="str">
        <f>_xlfn.XLOOKUP(Fatturato[[#This Row],[Seller Code]],Dipendenti[Code],Dipendenti[Experience]," ",0,1)</f>
        <v>Junior</v>
      </c>
      <c r="M198" t="str">
        <f>_xlfn.XLOOKUP(Fatturato[[#This Row],[ID Product]],Prodotti[ID Product],Prodotti[Product Name]," ",0,1)</f>
        <v>CipherPulse Proxima</v>
      </c>
      <c r="N198" t="str">
        <f>_xlfn.XLOOKUP(Fatturato[[#This Row],[ID Product]],Prodotti[ID Product],Prodotti[Category]," ",0,1)</f>
        <v>Analytics and Statistics</v>
      </c>
      <c r="O198" s="2">
        <f>Fatturato[[#This Row],[Quantity Sold]]* _xlfn.XLOOKUP(Fatturato[[#This Row],[ID Product]],Prodotti[ID Product],Prodotti[Selling Price],0,0,1)</f>
        <v>89460</v>
      </c>
      <c r="P198" s="6" t="str">
        <f>REPT("|",(Fatturato[[#This Row],[Tot_Fattura]]/MAX(O:O))*100)</f>
        <v>||||||||||||||||||||||||||||</v>
      </c>
    </row>
    <row r="199" spans="1:16" x14ac:dyDescent="0.25">
      <c r="A199" t="s">
        <v>849</v>
      </c>
      <c r="B199" t="s">
        <v>561</v>
      </c>
      <c r="C199" t="s">
        <v>355</v>
      </c>
      <c r="D199" t="s">
        <v>227</v>
      </c>
      <c r="E199" s="3">
        <v>269</v>
      </c>
      <c r="F199" s="1">
        <v>44976</v>
      </c>
      <c r="G199" t="str">
        <f>_xlfn.XLOOKUP(Fatturato[[#This Row],[ID Client]],Clienti[ID Client],Clienti[Company Name]," ",0,1)</f>
        <v>TechGuard Innovations</v>
      </c>
      <c r="H199" t="str">
        <f>_xlfn.XLOOKUP(Fatturato[[#This Row],[ID Client]],Clienti[ID Client],Clienti[Field],0,1)</f>
        <v>Construction</v>
      </c>
      <c r="I199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199" t="str">
        <f>_xlfn.XLOOKUP(Fatturato[[#This Row],[Seller Code]],Dipendenti[Code],Dipendenti[Gender]," ",0,1)</f>
        <v>Female</v>
      </c>
      <c r="K199" s="3">
        <f ca="1">YEAR(TODAY())-YEAR(_xlfn.XLOOKUP(Fatturato[[#This Row],[Seller Code]],Dipendenti[Code],Dipendenti[Birth],TODAY(),0,1))</f>
        <v>72</v>
      </c>
      <c r="L199" t="str">
        <f>_xlfn.XLOOKUP(Fatturato[[#This Row],[Seller Code]],Dipendenti[Code],Dipendenti[Experience]," ",0,1)</f>
        <v>Intermediate</v>
      </c>
      <c r="M199" t="str">
        <f>_xlfn.XLOOKUP(Fatturato[[#This Row],[ID Product]],Prodotti[ID Product],Prodotti[Product Name]," ",0,1)</f>
        <v>DataForge Nexus</v>
      </c>
      <c r="N199" t="str">
        <f>_xlfn.XLOOKUP(Fatturato[[#This Row],[ID Product]],Prodotti[ID Product],Prodotti[Category]," ",0,1)</f>
        <v>Data Security</v>
      </c>
      <c r="O199" s="2">
        <f>Fatturato[[#This Row],[Quantity Sold]]* _xlfn.XLOOKUP(Fatturato[[#This Row],[ID Product]],Prodotti[ID Product],Prodotti[Selling Price],0,0,1)</f>
        <v>82314</v>
      </c>
      <c r="P199" s="6" t="str">
        <f>REPT("|",(Fatturato[[#This Row],[Tot_Fattura]]/MAX(O:O))*100)</f>
        <v>||||||||||||||||||||||||||</v>
      </c>
    </row>
    <row r="200" spans="1:16" x14ac:dyDescent="0.25">
      <c r="A200" t="s">
        <v>851</v>
      </c>
      <c r="B200" t="s">
        <v>547</v>
      </c>
      <c r="C200" t="s">
        <v>478</v>
      </c>
      <c r="D200" t="s">
        <v>227</v>
      </c>
      <c r="E200" s="3">
        <v>271</v>
      </c>
      <c r="F200" s="1">
        <v>45015</v>
      </c>
      <c r="G200" t="str">
        <f>_xlfn.XLOOKUP(Fatturato[[#This Row],[ID Client]],Clienti[ID Client],Clienti[Company Name]," ",0,1)</f>
        <v>TechGuard Innovations</v>
      </c>
      <c r="H200" t="str">
        <f>_xlfn.XLOOKUP(Fatturato[[#This Row],[ID Client]],Clienti[ID Client],Clienti[Field],0,1)</f>
        <v>Construction</v>
      </c>
      <c r="I200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200" t="str">
        <f>_xlfn.XLOOKUP(Fatturato[[#This Row],[Seller Code]],Dipendenti[Code],Dipendenti[Gender]," ",0,1)</f>
        <v>Male</v>
      </c>
      <c r="K200" s="3">
        <f ca="1">YEAR(TODAY())-YEAR(_xlfn.XLOOKUP(Fatturato[[#This Row],[Seller Code]],Dipendenti[Code],Dipendenti[Birth],TODAY(),0,1))</f>
        <v>42</v>
      </c>
      <c r="L200" t="str">
        <f>_xlfn.XLOOKUP(Fatturato[[#This Row],[Seller Code]],Dipendenti[Code],Dipendenti[Experience]," ",0,1)</f>
        <v>Lead/Manager</v>
      </c>
      <c r="M200" t="str">
        <f>_xlfn.XLOOKUP(Fatturato[[#This Row],[ID Product]],Prodotti[ID Product],Prodotti[Product Name]," ",0,1)</f>
        <v>SyncHarbor Dynamics</v>
      </c>
      <c r="N200" t="str">
        <f>_xlfn.XLOOKUP(Fatturato[[#This Row],[ID Product]],Prodotti[ID Product],Prodotti[Category]," ",0,1)</f>
        <v>Information Sync and Management</v>
      </c>
      <c r="O200" s="2">
        <f>Fatturato[[#This Row],[Quantity Sold]]* _xlfn.XLOOKUP(Fatturato[[#This Row],[ID Product]],Prodotti[ID Product],Prodotti[Selling Price],0,0,1)</f>
        <v>16531</v>
      </c>
      <c r="P200" s="6" t="str">
        <f>REPT("|",(Fatturato[[#This Row],[Tot_Fattura]]/MAX(O:O))*100)</f>
        <v>|||||</v>
      </c>
    </row>
    <row r="201" spans="1:16" x14ac:dyDescent="0.25">
      <c r="A201" t="s">
        <v>852</v>
      </c>
      <c r="B201" t="s">
        <v>540</v>
      </c>
      <c r="C201" t="s">
        <v>444</v>
      </c>
      <c r="D201" t="s">
        <v>227</v>
      </c>
      <c r="E201" s="3">
        <v>349</v>
      </c>
      <c r="F201" s="1">
        <v>44065</v>
      </c>
      <c r="G201" t="str">
        <f>_xlfn.XLOOKUP(Fatturato[[#This Row],[ID Client]],Clienti[ID Client],Clienti[Company Name]," ",0,1)</f>
        <v>TechGuard Innovations</v>
      </c>
      <c r="H201" t="str">
        <f>_xlfn.XLOOKUP(Fatturato[[#This Row],[ID Client]],Clienti[ID Client],Clienti[Field],0,1)</f>
        <v>Construction</v>
      </c>
      <c r="I201" t="str">
        <f>_xlfn.CONCAT(_xlfn.XLOOKUP(Fatturato[[#This Row],[Seller Code]],Dipendenti[Code],Dipendenti[Name]," ",0,1)," ",_xlfn.XLOOKUP(Fatturato[[#This Row],[Seller Code]],Dipendenti[Code],Dipendenti[Surname]," ",0,1))</f>
        <v>Ethan Taylor</v>
      </c>
      <c r="J201" t="str">
        <f>_xlfn.XLOOKUP(Fatturato[[#This Row],[Seller Code]],Dipendenti[Code],Dipendenti[Gender]," ",0,1)</f>
        <v>Male</v>
      </c>
      <c r="K201" s="3">
        <f ca="1">YEAR(TODAY())-YEAR(_xlfn.XLOOKUP(Fatturato[[#This Row],[Seller Code]],Dipendenti[Code],Dipendenti[Birth],TODAY(),0,1))</f>
        <v>54</v>
      </c>
      <c r="L201" t="str">
        <f>_xlfn.XLOOKUP(Fatturato[[#This Row],[Seller Code]],Dipendenti[Code],Dipendenti[Experience]," ",0,1)</f>
        <v>Intermediate</v>
      </c>
      <c r="M201" t="str">
        <f>_xlfn.XLOOKUP(Fatturato[[#This Row],[ID Product]],Prodotti[ID Product],Prodotti[Product Name]," ",0,1)</f>
        <v>DataForge Analytics</v>
      </c>
      <c r="N201" t="str">
        <f>_xlfn.XLOOKUP(Fatturato[[#This Row],[ID Product]],Prodotti[ID Product],Prodotti[Category]," ",0,1)</f>
        <v>Cloud Computing and Data Security</v>
      </c>
      <c r="O201" s="2">
        <f>Fatturato[[#This Row],[Quantity Sold]]* _xlfn.XLOOKUP(Fatturato[[#This Row],[ID Product]],Prodotti[ID Product],Prodotti[Selling Price],0,0,1)</f>
        <v>182178</v>
      </c>
      <c r="P201" s="6" t="str">
        <f>REPT("|",(Fatturato[[#This Row],[Tot_Fattura]]/MAX(O:O))*100)</f>
        <v>||||||||||||||||||||||||||||||||||||||||||||||||||||||||||</v>
      </c>
    </row>
    <row r="202" spans="1:16" x14ac:dyDescent="0.25">
      <c r="A202" t="s">
        <v>853</v>
      </c>
      <c r="B202" t="s">
        <v>245</v>
      </c>
      <c r="C202" t="s">
        <v>374</v>
      </c>
      <c r="D202" t="s">
        <v>279</v>
      </c>
      <c r="E202" s="3">
        <v>259</v>
      </c>
      <c r="F202" s="1">
        <v>45092</v>
      </c>
      <c r="G202" t="str">
        <f>_xlfn.XLOOKUP(Fatturato[[#This Row],[ID Client]],Clienti[ID Client],Clienti[Company Name]," ",0,1)</f>
        <v>InnoTech Enterprises</v>
      </c>
      <c r="H202" t="str">
        <f>_xlfn.XLOOKUP(Fatturato[[#This Row],[ID Client]],Clienti[ID Client],Clienti[Field],0,1)</f>
        <v>Hardware</v>
      </c>
      <c r="I202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202" t="str">
        <f>_xlfn.XLOOKUP(Fatturato[[#This Row],[Seller Code]],Dipendenti[Code],Dipendenti[Gender]," ",0,1)</f>
        <v>Female</v>
      </c>
      <c r="K202" s="3">
        <f ca="1">YEAR(TODAY())-YEAR(_xlfn.XLOOKUP(Fatturato[[#This Row],[Seller Code]],Dipendenti[Code],Dipendenti[Birth],TODAY(),0,1))</f>
        <v>32</v>
      </c>
      <c r="L202" t="str">
        <f>_xlfn.XLOOKUP(Fatturato[[#This Row],[Seller Code]],Dipendenti[Code],Dipendenti[Experience]," ",0,1)</f>
        <v>Lead/Manager</v>
      </c>
      <c r="M202" t="str">
        <f>_xlfn.XLOOKUP(Fatturato[[#This Row],[ID Product]],Prodotti[ID Product],Prodotti[Product Name]," ",0,1)</f>
        <v>InfoShield Horizon</v>
      </c>
      <c r="N202" t="str">
        <f>_xlfn.XLOOKUP(Fatturato[[#This Row],[ID Product]],Prodotti[ID Product],Prodotti[Category]," ",0,1)</f>
        <v>Communication Protection</v>
      </c>
      <c r="O202" s="2">
        <f>Fatturato[[#This Row],[Quantity Sold]]* _xlfn.XLOOKUP(Fatturato[[#This Row],[ID Product]],Prodotti[ID Product],Prodotti[Selling Price],0,0,1)</f>
        <v>59570</v>
      </c>
      <c r="P202" s="6" t="str">
        <f>REPT("|",(Fatturato[[#This Row],[Tot_Fattura]]/MAX(O:O))*100)</f>
        <v>|||||||||||||||||||</v>
      </c>
    </row>
    <row r="203" spans="1:16" x14ac:dyDescent="0.25">
      <c r="A203" t="s">
        <v>854</v>
      </c>
      <c r="B203" t="s">
        <v>540</v>
      </c>
      <c r="C203" t="s">
        <v>409</v>
      </c>
      <c r="D203" t="s">
        <v>268</v>
      </c>
      <c r="E203" s="3">
        <v>324</v>
      </c>
      <c r="F203" s="1">
        <v>44322</v>
      </c>
      <c r="G203" t="str">
        <f>_xlfn.XLOOKUP(Fatturato[[#This Row],[ID Client]],Clienti[ID Client],Clienti[Company Name]," ",0,1)</f>
        <v>CloudElite Innovations</v>
      </c>
      <c r="H203" t="str">
        <f>_xlfn.XLOOKUP(Fatturato[[#This Row],[ID Client]],Clienti[ID Client],Clienti[Field],0,1)</f>
        <v>Construction</v>
      </c>
      <c r="I203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03" t="str">
        <f>_xlfn.XLOOKUP(Fatturato[[#This Row],[Seller Code]],Dipendenti[Code],Dipendenti[Gender]," ",0,1)</f>
        <v>Male</v>
      </c>
      <c r="K203" s="3">
        <f ca="1">YEAR(TODAY())-YEAR(_xlfn.XLOOKUP(Fatturato[[#This Row],[Seller Code]],Dipendenti[Code],Dipendenti[Birth],TODAY(),0,1))</f>
        <v>66</v>
      </c>
      <c r="L203" t="str">
        <f>_xlfn.XLOOKUP(Fatturato[[#This Row],[Seller Code]],Dipendenti[Code],Dipendenti[Experience]," ",0,1)</f>
        <v>Lead/Manager</v>
      </c>
      <c r="M203" t="str">
        <f>_xlfn.XLOOKUP(Fatturato[[#This Row],[ID Product]],Prodotti[ID Product],Prodotti[Product Name]," ",0,1)</f>
        <v>DataForge Analytics</v>
      </c>
      <c r="N203" t="str">
        <f>_xlfn.XLOOKUP(Fatturato[[#This Row],[ID Product]],Prodotti[ID Product],Prodotti[Category]," ",0,1)</f>
        <v>Cloud Computing and Data Security</v>
      </c>
      <c r="O203" s="2">
        <f>Fatturato[[#This Row],[Quantity Sold]]* _xlfn.XLOOKUP(Fatturato[[#This Row],[ID Product]],Prodotti[ID Product],Prodotti[Selling Price],0,0,1)</f>
        <v>169128</v>
      </c>
      <c r="P203" s="6" t="str">
        <f>REPT("|",(Fatturato[[#This Row],[Tot_Fattura]]/MAX(O:O))*100)</f>
        <v>||||||||||||||||||||||||||||||||||||||||||||||||||||||</v>
      </c>
    </row>
    <row r="204" spans="1:16" x14ac:dyDescent="0.25">
      <c r="A204" t="s">
        <v>856</v>
      </c>
      <c r="B204" t="s">
        <v>558</v>
      </c>
      <c r="C204" t="s">
        <v>444</v>
      </c>
      <c r="D204" t="s">
        <v>265</v>
      </c>
      <c r="E204" s="3">
        <v>319</v>
      </c>
      <c r="F204" s="1">
        <v>43909</v>
      </c>
      <c r="G204" t="str">
        <f>_xlfn.XLOOKUP(Fatturato[[#This Row],[ID Client]],Clienti[ID Client],Clienti[Company Name]," ",0,1)</f>
        <v>InfoForge Solutions</v>
      </c>
      <c r="H204" t="str">
        <f>_xlfn.XLOOKUP(Fatturato[[#This Row],[ID Client]],Clienti[ID Client],Clienti[Field],0,1)</f>
        <v>Insurance</v>
      </c>
      <c r="I204" t="str">
        <f>_xlfn.CONCAT(_xlfn.XLOOKUP(Fatturato[[#This Row],[Seller Code]],Dipendenti[Code],Dipendenti[Name]," ",0,1)," ",_xlfn.XLOOKUP(Fatturato[[#This Row],[Seller Code]],Dipendenti[Code],Dipendenti[Surname]," ",0,1))</f>
        <v>Ethan Taylor</v>
      </c>
      <c r="J204" t="str">
        <f>_xlfn.XLOOKUP(Fatturato[[#This Row],[Seller Code]],Dipendenti[Code],Dipendenti[Gender]," ",0,1)</f>
        <v>Male</v>
      </c>
      <c r="K204" s="3">
        <f ca="1">YEAR(TODAY())-YEAR(_xlfn.XLOOKUP(Fatturato[[#This Row],[Seller Code]],Dipendenti[Code],Dipendenti[Birth],TODAY(),0,1))</f>
        <v>54</v>
      </c>
      <c r="L204" t="str">
        <f>_xlfn.XLOOKUP(Fatturato[[#This Row],[Seller Code]],Dipendenti[Code],Dipendenti[Experience]," ",0,1)</f>
        <v>Intermediate</v>
      </c>
      <c r="M204" t="str">
        <f>_xlfn.XLOOKUP(Fatturato[[#This Row],[ID Product]],Prodotti[ID Product],Prodotti[Product Name]," ",0,1)</f>
        <v>QuantumSync Pro</v>
      </c>
      <c r="N204" t="str">
        <f>_xlfn.XLOOKUP(Fatturato[[#This Row],[ID Product]],Prodotti[ID Product],Prodotti[Category]," ",0,1)</f>
        <v>Analytics and Statistics</v>
      </c>
      <c r="O204" s="2">
        <f>Fatturato[[#This Row],[Quantity Sold]]* _xlfn.XLOOKUP(Fatturato[[#This Row],[ID Product]],Prodotti[ID Product],Prodotti[Selling Price],0,0,1)</f>
        <v>44660</v>
      </c>
      <c r="P204" s="6" t="str">
        <f>REPT("|",(Fatturato[[#This Row],[Tot_Fattura]]/MAX(O:O))*100)</f>
        <v>||||||||||||||</v>
      </c>
    </row>
    <row r="205" spans="1:16" x14ac:dyDescent="0.25">
      <c r="A205" t="s">
        <v>857</v>
      </c>
      <c r="B205" t="s">
        <v>248</v>
      </c>
      <c r="C205" t="s">
        <v>323</v>
      </c>
      <c r="D205" t="s">
        <v>268</v>
      </c>
      <c r="E205" s="3">
        <v>56</v>
      </c>
      <c r="F205" s="1">
        <v>43906</v>
      </c>
      <c r="G205" t="str">
        <f>_xlfn.XLOOKUP(Fatturato[[#This Row],[ID Client]],Clienti[ID Client],Clienti[Company Name]," ",0,1)</f>
        <v>CloudElite Innovations</v>
      </c>
      <c r="H205" t="str">
        <f>_xlfn.XLOOKUP(Fatturato[[#This Row],[ID Client]],Clienti[ID Client],Clienti[Field],0,1)</f>
        <v>Construction</v>
      </c>
      <c r="I205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205" t="str">
        <f>_xlfn.XLOOKUP(Fatturato[[#This Row],[Seller Code]],Dipendenti[Code],Dipendenti[Gender]," ",0,1)</f>
        <v>Female</v>
      </c>
      <c r="K205" s="3">
        <f ca="1">YEAR(TODAY())-YEAR(_xlfn.XLOOKUP(Fatturato[[#This Row],[Seller Code]],Dipendenti[Code],Dipendenti[Birth],TODAY(),0,1))</f>
        <v>29</v>
      </c>
      <c r="L205" t="str">
        <f>_xlfn.XLOOKUP(Fatturato[[#This Row],[Seller Code]],Dipendenti[Code],Dipendenti[Experience]," ",0,1)</f>
        <v>Junior</v>
      </c>
      <c r="M205" t="str">
        <f>_xlfn.XLOOKUP(Fatturato[[#This Row],[ID Product]],Prodotti[ID Product],Prodotti[Product Name]," ",0,1)</f>
        <v>DataLink Precision</v>
      </c>
      <c r="N205" t="str">
        <f>_xlfn.XLOOKUP(Fatturato[[#This Row],[ID Product]],Prodotti[ID Product],Prodotti[Category]," ",0,1)</f>
        <v>Information Sync and Management</v>
      </c>
      <c r="O205" s="2">
        <f>Fatturato[[#This Row],[Quantity Sold]]* _xlfn.XLOOKUP(Fatturato[[#This Row],[ID Product]],Prodotti[ID Product],Prodotti[Selling Price],0,0,1)</f>
        <v>14840</v>
      </c>
      <c r="P205" s="6" t="str">
        <f>REPT("|",(Fatturato[[#This Row],[Tot_Fattura]]/MAX(O:O))*100)</f>
        <v>||||</v>
      </c>
    </row>
    <row r="206" spans="1:16" x14ac:dyDescent="0.25">
      <c r="A206" t="s">
        <v>861</v>
      </c>
      <c r="B206" t="s">
        <v>561</v>
      </c>
      <c r="C206" t="s">
        <v>379</v>
      </c>
      <c r="D206" t="s">
        <v>265</v>
      </c>
      <c r="E206" s="3">
        <v>175</v>
      </c>
      <c r="F206" s="1">
        <v>44376</v>
      </c>
      <c r="G206" t="str">
        <f>_xlfn.XLOOKUP(Fatturato[[#This Row],[ID Client]],Clienti[ID Client],Clienti[Company Name]," ",0,1)</f>
        <v>InfoForge Solutions</v>
      </c>
      <c r="H206" t="str">
        <f>_xlfn.XLOOKUP(Fatturato[[#This Row],[ID Client]],Clienti[ID Client],Clienti[Field],0,1)</f>
        <v>Insurance</v>
      </c>
      <c r="I206" t="str">
        <f>_xlfn.CONCAT(_xlfn.XLOOKUP(Fatturato[[#This Row],[Seller Code]],Dipendenti[Code],Dipendenti[Name]," ",0,1)," ",_xlfn.XLOOKUP(Fatturato[[#This Row],[Seller Code]],Dipendenti[Code],Dipendenti[Surname]," ",0,1))</f>
        <v>Ava Walker</v>
      </c>
      <c r="J206" t="str">
        <f>_xlfn.XLOOKUP(Fatturato[[#This Row],[Seller Code]],Dipendenti[Code],Dipendenti[Gender]," ",0,1)</f>
        <v>Female</v>
      </c>
      <c r="K206" s="3">
        <f ca="1">YEAR(TODAY())-YEAR(_xlfn.XLOOKUP(Fatturato[[#This Row],[Seller Code]],Dipendenti[Code],Dipendenti[Birth],TODAY(),0,1))</f>
        <v>56</v>
      </c>
      <c r="L206" t="str">
        <f>_xlfn.XLOOKUP(Fatturato[[#This Row],[Seller Code]],Dipendenti[Code],Dipendenti[Experience]," ",0,1)</f>
        <v>Lead/Manager</v>
      </c>
      <c r="M206" t="str">
        <f>_xlfn.XLOOKUP(Fatturato[[#This Row],[ID Product]],Prodotti[ID Product],Prodotti[Product Name]," ",0,1)</f>
        <v>DataForge Nexus</v>
      </c>
      <c r="N206" t="str">
        <f>_xlfn.XLOOKUP(Fatturato[[#This Row],[ID Product]],Prodotti[ID Product],Prodotti[Category]," ",0,1)</f>
        <v>Data Security</v>
      </c>
      <c r="O206" s="2">
        <f>Fatturato[[#This Row],[Quantity Sold]]* _xlfn.XLOOKUP(Fatturato[[#This Row],[ID Product]],Prodotti[ID Product],Prodotti[Selling Price],0,0,1)</f>
        <v>53550</v>
      </c>
      <c r="P206" s="6" t="str">
        <f>REPT("|",(Fatturato[[#This Row],[Tot_Fattura]]/MAX(O:O))*100)</f>
        <v>|||||||||||||||||</v>
      </c>
    </row>
    <row r="207" spans="1:16" x14ac:dyDescent="0.25">
      <c r="A207" t="s">
        <v>862</v>
      </c>
      <c r="B207" t="s">
        <v>546</v>
      </c>
      <c r="C207" t="s">
        <v>329</v>
      </c>
      <c r="D207" t="s">
        <v>282</v>
      </c>
      <c r="E207" s="3">
        <v>378</v>
      </c>
      <c r="F207" s="1">
        <v>44904</v>
      </c>
      <c r="G207" t="str">
        <f>_xlfn.XLOOKUP(Fatturato[[#This Row],[ID Client]],Clienti[ID Client],Clienti[Company Name]," ",0,1)</f>
        <v>TechLink Dynamics</v>
      </c>
      <c r="H207" t="str">
        <f>_xlfn.XLOOKUP(Fatturato[[#This Row],[ID Client]],Clienti[ID Client],Clienti[Field],0,1)</f>
        <v>Renewable Energy</v>
      </c>
      <c r="I207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207" t="str">
        <f>_xlfn.XLOOKUP(Fatturato[[#This Row],[Seller Code]],Dipendenti[Code],Dipendenti[Gender]," ",0,1)</f>
        <v>Male</v>
      </c>
      <c r="K207" s="3">
        <f ca="1">YEAR(TODAY())-YEAR(_xlfn.XLOOKUP(Fatturato[[#This Row],[Seller Code]],Dipendenti[Code],Dipendenti[Birth],TODAY(),0,1))</f>
        <v>41</v>
      </c>
      <c r="L207" t="str">
        <f>_xlfn.XLOOKUP(Fatturato[[#This Row],[Seller Code]],Dipendenti[Code],Dipendenti[Experience]," ",0,1)</f>
        <v>Intermediate</v>
      </c>
      <c r="M207" t="str">
        <f>_xlfn.XLOOKUP(Fatturato[[#This Row],[ID Product]],Prodotti[ID Product],Prodotti[Product Name]," ",0,1)</f>
        <v>Analytix Pro Plus</v>
      </c>
      <c r="N207" t="str">
        <f>_xlfn.XLOOKUP(Fatturato[[#This Row],[ID Product]],Prodotti[ID Product],Prodotti[Category]," ",0,1)</f>
        <v>Analytics and Statistics</v>
      </c>
      <c r="O207" s="2">
        <f>Fatturato[[#This Row],[Quantity Sold]]* _xlfn.XLOOKUP(Fatturato[[#This Row],[ID Product]],Prodotti[ID Product],Prodotti[Selling Price],0,0,1)</f>
        <v>84672</v>
      </c>
      <c r="P207" s="6" t="str">
        <f>REPT("|",(Fatturato[[#This Row],[Tot_Fattura]]/MAX(O:O))*100)</f>
        <v>|||||||||||||||||||||||||||</v>
      </c>
    </row>
    <row r="208" spans="1:16" x14ac:dyDescent="0.25">
      <c r="A208" t="s">
        <v>863</v>
      </c>
      <c r="B208" t="s">
        <v>544</v>
      </c>
      <c r="C208" t="s">
        <v>517</v>
      </c>
      <c r="D208" t="s">
        <v>275</v>
      </c>
      <c r="E208" s="3">
        <v>485</v>
      </c>
      <c r="F208" s="1">
        <v>44396</v>
      </c>
      <c r="G208" t="str">
        <f>_xlfn.XLOOKUP(Fatturato[[#This Row],[ID Client]],Clienti[ID Client],Clienti[Company Name]," ",0,1)</f>
        <v>CipherLink Corp.</v>
      </c>
      <c r="H208" t="str">
        <f>_xlfn.XLOOKUP(Fatturato[[#This Row],[ID Client]],Clienti[ID Client],Clienti[Field],0,1)</f>
        <v>Marketing</v>
      </c>
      <c r="I208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08" t="str">
        <f>_xlfn.XLOOKUP(Fatturato[[#This Row],[Seller Code]],Dipendenti[Code],Dipendenti[Gender]," ",0,1)</f>
        <v>Male</v>
      </c>
      <c r="K208" s="3">
        <f ca="1">YEAR(TODAY())-YEAR(_xlfn.XLOOKUP(Fatturato[[#This Row],[Seller Code]],Dipendenti[Code],Dipendenti[Birth],TODAY(),0,1))</f>
        <v>26</v>
      </c>
      <c r="L208" t="str">
        <f>_xlfn.XLOOKUP(Fatturato[[#This Row],[Seller Code]],Dipendenti[Code],Dipendenti[Experience]," ",0,1)</f>
        <v>Senior</v>
      </c>
      <c r="M208" t="str">
        <f>_xlfn.XLOOKUP(Fatturato[[#This Row],[ID Product]],Prodotti[ID Product],Prodotti[Product Name]," ",0,1)</f>
        <v>Statistica Proxima</v>
      </c>
      <c r="N208" t="str">
        <f>_xlfn.XLOOKUP(Fatturato[[#This Row],[ID Product]],Prodotti[ID Product],Prodotti[Category]," ",0,1)</f>
        <v>Cloud Computing and Data Security</v>
      </c>
      <c r="O208" s="2">
        <f>Fatturato[[#This Row],[Quantity Sold]]* _xlfn.XLOOKUP(Fatturato[[#This Row],[ID Product]],Prodotti[ID Product],Prodotti[Selling Price],0,0,1)</f>
        <v>181390</v>
      </c>
      <c r="P208" s="6" t="str">
        <f>REPT("|",(Fatturato[[#This Row],[Tot_Fattura]]/MAX(O:O))*100)</f>
        <v>||||||||||||||||||||||||||||||||||||||||||||||||||||||||||</v>
      </c>
    </row>
    <row r="209" spans="1:16" x14ac:dyDescent="0.25">
      <c r="A209" t="s">
        <v>864</v>
      </c>
      <c r="B209" t="s">
        <v>562</v>
      </c>
      <c r="C209" t="s">
        <v>355</v>
      </c>
      <c r="D209" t="s">
        <v>268</v>
      </c>
      <c r="E209" s="3">
        <v>187</v>
      </c>
      <c r="F209" s="1">
        <v>44320</v>
      </c>
      <c r="G209" t="str">
        <f>_xlfn.XLOOKUP(Fatturato[[#This Row],[ID Client]],Clienti[ID Client],Clienti[Company Name]," ",0,1)</f>
        <v>CloudElite Innovations</v>
      </c>
      <c r="H209" t="str">
        <f>_xlfn.XLOOKUP(Fatturato[[#This Row],[ID Client]],Clienti[ID Client],Clienti[Field],0,1)</f>
        <v>Construction</v>
      </c>
      <c r="I209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209" t="str">
        <f>_xlfn.XLOOKUP(Fatturato[[#This Row],[Seller Code]],Dipendenti[Code],Dipendenti[Gender]," ",0,1)</f>
        <v>Female</v>
      </c>
      <c r="K209" s="3">
        <f ca="1">YEAR(TODAY())-YEAR(_xlfn.XLOOKUP(Fatturato[[#This Row],[Seller Code]],Dipendenti[Code],Dipendenti[Birth],TODAY(),0,1))</f>
        <v>72</v>
      </c>
      <c r="L209" t="str">
        <f>_xlfn.XLOOKUP(Fatturato[[#This Row],[Seller Code]],Dipendenti[Code],Dipendenti[Experience]," ",0,1)</f>
        <v>Intermediate</v>
      </c>
      <c r="M209" t="str">
        <f>_xlfn.XLOOKUP(Fatturato[[#This Row],[ID Product]],Prodotti[ID Product],Prodotti[Product Name]," ",0,1)</f>
        <v>Quantum Insight</v>
      </c>
      <c r="N209" t="str">
        <f>_xlfn.XLOOKUP(Fatturato[[#This Row],[ID Product]],Prodotti[ID Product],Prodotti[Category]," ",0,1)</f>
        <v>Information Sync and Management</v>
      </c>
      <c r="O209" s="2">
        <f>Fatturato[[#This Row],[Quantity Sold]]* _xlfn.XLOOKUP(Fatturato[[#This Row],[ID Product]],Prodotti[ID Product],Prodotti[Selling Price],0,0,1)</f>
        <v>80410</v>
      </c>
      <c r="P209" s="6" t="str">
        <f>REPT("|",(Fatturato[[#This Row],[Tot_Fattura]]/MAX(O:O))*100)</f>
        <v>|||||||||||||||||||||||||</v>
      </c>
    </row>
    <row r="210" spans="1:16" x14ac:dyDescent="0.25">
      <c r="A210" t="s">
        <v>865</v>
      </c>
      <c r="B210" t="s">
        <v>556</v>
      </c>
      <c r="C210" t="s">
        <v>478</v>
      </c>
      <c r="D210" t="s">
        <v>279</v>
      </c>
      <c r="E210" s="3">
        <v>194</v>
      </c>
      <c r="F210" s="1">
        <v>44649</v>
      </c>
      <c r="G210" t="str">
        <f>_xlfn.XLOOKUP(Fatturato[[#This Row],[ID Client]],Clienti[ID Client],Clienti[Company Name]," ",0,1)</f>
        <v>InnoTech Enterprises</v>
      </c>
      <c r="H210" t="str">
        <f>_xlfn.XLOOKUP(Fatturato[[#This Row],[ID Client]],Clienti[ID Client],Clienti[Field],0,1)</f>
        <v>Hardware</v>
      </c>
      <c r="I210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210" t="str">
        <f>_xlfn.XLOOKUP(Fatturato[[#This Row],[Seller Code]],Dipendenti[Code],Dipendenti[Gender]," ",0,1)</f>
        <v>Male</v>
      </c>
      <c r="K210" s="3">
        <f ca="1">YEAR(TODAY())-YEAR(_xlfn.XLOOKUP(Fatturato[[#This Row],[Seller Code]],Dipendenti[Code],Dipendenti[Birth],TODAY(),0,1))</f>
        <v>42</v>
      </c>
      <c r="L210" t="str">
        <f>_xlfn.XLOOKUP(Fatturato[[#This Row],[Seller Code]],Dipendenti[Code],Dipendenti[Experience]," ",0,1)</f>
        <v>Lead/Manager</v>
      </c>
      <c r="M210" t="str">
        <f>_xlfn.XLOOKUP(Fatturato[[#This Row],[ID Product]],Prodotti[ID Product],Prodotti[Product Name]," ",0,1)</f>
        <v>CipherHarbor Guardian</v>
      </c>
      <c r="N210" t="str">
        <f>_xlfn.XLOOKUP(Fatturato[[#This Row],[ID Product]],Prodotti[ID Product],Prodotti[Category]," ",0,1)</f>
        <v>Data Security</v>
      </c>
      <c r="O210" s="2">
        <f>Fatturato[[#This Row],[Quantity Sold]]* _xlfn.XLOOKUP(Fatturato[[#This Row],[ID Product]],Prodotti[ID Product],Prodotti[Selling Price],0,0,1)</f>
        <v>11252</v>
      </c>
      <c r="P210" s="6" t="str">
        <f>REPT("|",(Fatturato[[#This Row],[Tot_Fattura]]/MAX(O:O))*100)</f>
        <v>|||</v>
      </c>
    </row>
    <row r="211" spans="1:16" x14ac:dyDescent="0.25">
      <c r="A211" t="s">
        <v>866</v>
      </c>
      <c r="B211" t="s">
        <v>564</v>
      </c>
      <c r="C211" t="s">
        <v>305</v>
      </c>
      <c r="D211" t="s">
        <v>227</v>
      </c>
      <c r="E211" s="3">
        <v>406</v>
      </c>
      <c r="F211" s="1">
        <v>45206</v>
      </c>
      <c r="G211" t="str">
        <f>_xlfn.XLOOKUP(Fatturato[[#This Row],[ID Client]],Clienti[ID Client],Clienti[Company Name]," ",0,1)</f>
        <v>TechGuard Innovations</v>
      </c>
      <c r="H211" t="str">
        <f>_xlfn.XLOOKUP(Fatturato[[#This Row],[ID Client]],Clienti[ID Client],Clienti[Field],0,1)</f>
        <v>Construction</v>
      </c>
      <c r="I211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211" t="str">
        <f>_xlfn.XLOOKUP(Fatturato[[#This Row],[Seller Code]],Dipendenti[Code],Dipendenti[Gender]," ",0,1)</f>
        <v>Male</v>
      </c>
      <c r="K211" s="3">
        <f ca="1">YEAR(TODAY())-YEAR(_xlfn.XLOOKUP(Fatturato[[#This Row],[Seller Code]],Dipendenti[Code],Dipendenti[Birth],TODAY(),0,1))</f>
        <v>72</v>
      </c>
      <c r="L211" t="str">
        <f>_xlfn.XLOOKUP(Fatturato[[#This Row],[Seller Code]],Dipendenti[Code],Dipendenti[Experience]," ",0,1)</f>
        <v>Junior</v>
      </c>
      <c r="M211" t="str">
        <f>_xlfn.XLOOKUP(Fatturato[[#This Row],[ID Product]],Prodotti[ID Product],Prodotti[Product Name]," ",0,1)</f>
        <v>CipherPulse Proxima</v>
      </c>
      <c r="N211" t="str">
        <f>_xlfn.XLOOKUP(Fatturato[[#This Row],[ID Product]],Prodotti[ID Product],Prodotti[Category]," ",0,1)</f>
        <v>Analytics and Statistics</v>
      </c>
      <c r="O211" s="2">
        <f>Fatturato[[#This Row],[Quantity Sold]]* _xlfn.XLOOKUP(Fatturato[[#This Row],[ID Product]],Prodotti[ID Product],Prodotti[Selling Price],0,0,1)</f>
        <v>85260</v>
      </c>
      <c r="P211" s="6" t="str">
        <f>REPT("|",(Fatturato[[#This Row],[Tot_Fattura]]/MAX(O:O))*100)</f>
        <v>|||||||||||||||||||||||||||</v>
      </c>
    </row>
    <row r="212" spans="1:16" x14ac:dyDescent="0.25">
      <c r="A212" t="s">
        <v>867</v>
      </c>
      <c r="B212" t="s">
        <v>558</v>
      </c>
      <c r="C212" t="s">
        <v>374</v>
      </c>
      <c r="D212" t="s">
        <v>285</v>
      </c>
      <c r="E212" s="3">
        <v>287</v>
      </c>
      <c r="F212" s="1">
        <v>44482</v>
      </c>
      <c r="G212" t="str">
        <f>_xlfn.XLOOKUP(Fatturato[[#This Row],[ID Client]],Clienti[ID Client],Clienti[Company Name]," ",0,1)</f>
        <v>DataLink Tech</v>
      </c>
      <c r="H212" t="str">
        <f>_xlfn.XLOOKUP(Fatturato[[#This Row],[ID Client]],Clienti[ID Client],Clienti[Field],0,1)</f>
        <v>Design</v>
      </c>
      <c r="I212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212" t="str">
        <f>_xlfn.XLOOKUP(Fatturato[[#This Row],[Seller Code]],Dipendenti[Code],Dipendenti[Gender]," ",0,1)</f>
        <v>Female</v>
      </c>
      <c r="K212" s="3">
        <f ca="1">YEAR(TODAY())-YEAR(_xlfn.XLOOKUP(Fatturato[[#This Row],[Seller Code]],Dipendenti[Code],Dipendenti[Birth],TODAY(),0,1))</f>
        <v>32</v>
      </c>
      <c r="L212" t="str">
        <f>_xlfn.XLOOKUP(Fatturato[[#This Row],[Seller Code]],Dipendenti[Code],Dipendenti[Experience]," ",0,1)</f>
        <v>Lead/Manager</v>
      </c>
      <c r="M212" t="str">
        <f>_xlfn.XLOOKUP(Fatturato[[#This Row],[ID Product]],Prodotti[ID Product],Prodotti[Product Name]," ",0,1)</f>
        <v>QuantumSync Pro</v>
      </c>
      <c r="N212" t="str">
        <f>_xlfn.XLOOKUP(Fatturato[[#This Row],[ID Product]],Prodotti[ID Product],Prodotti[Category]," ",0,1)</f>
        <v>Analytics and Statistics</v>
      </c>
      <c r="O212" s="2">
        <f>Fatturato[[#This Row],[Quantity Sold]]* _xlfn.XLOOKUP(Fatturato[[#This Row],[ID Product]],Prodotti[ID Product],Prodotti[Selling Price],0,0,1)</f>
        <v>40180</v>
      </c>
      <c r="P212" s="6" t="str">
        <f>REPT("|",(Fatturato[[#This Row],[Tot_Fattura]]/MAX(O:O))*100)</f>
        <v>||||||||||||</v>
      </c>
    </row>
    <row r="213" spans="1:16" x14ac:dyDescent="0.25">
      <c r="A213" t="s">
        <v>868</v>
      </c>
      <c r="B213" t="s">
        <v>541</v>
      </c>
      <c r="C213" t="s">
        <v>471</v>
      </c>
      <c r="D213" t="s">
        <v>265</v>
      </c>
      <c r="E213" s="3">
        <v>348</v>
      </c>
      <c r="F213" s="1">
        <v>44513</v>
      </c>
      <c r="G213" t="str">
        <f>_xlfn.XLOOKUP(Fatturato[[#This Row],[ID Client]],Clienti[ID Client],Clienti[Company Name]," ",0,1)</f>
        <v>InfoForge Solutions</v>
      </c>
      <c r="H213" t="str">
        <f>_xlfn.XLOOKUP(Fatturato[[#This Row],[ID Client]],Clienti[ID Client],Clienti[Field],0,1)</f>
        <v>Insurance</v>
      </c>
      <c r="I213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213" t="str">
        <f>_xlfn.XLOOKUP(Fatturato[[#This Row],[Seller Code]],Dipendenti[Code],Dipendenti[Gender]," ",0,1)</f>
        <v>Male</v>
      </c>
      <c r="K213" s="3">
        <f ca="1">YEAR(TODAY())-YEAR(_xlfn.XLOOKUP(Fatturato[[#This Row],[Seller Code]],Dipendenti[Code],Dipendenti[Birth],TODAY(),0,1))</f>
        <v>57</v>
      </c>
      <c r="L213" t="str">
        <f>_xlfn.XLOOKUP(Fatturato[[#This Row],[Seller Code]],Dipendenti[Code],Dipendenti[Experience]," ",0,1)</f>
        <v>Senior</v>
      </c>
      <c r="M213" t="str">
        <f>_xlfn.XLOOKUP(Fatturato[[#This Row],[ID Product]],Prodotti[ID Product],Prodotti[Product Name]," ",0,1)</f>
        <v>StatMatrix Fusion</v>
      </c>
      <c r="N213" t="str">
        <f>_xlfn.XLOOKUP(Fatturato[[#This Row],[ID Product]],Prodotti[ID Product],Prodotti[Category]," ",0,1)</f>
        <v>Information Sync and Management</v>
      </c>
      <c r="O213" s="2">
        <f>Fatturato[[#This Row],[Quantity Sold]]* _xlfn.XLOOKUP(Fatturato[[#This Row],[ID Product]],Prodotti[ID Product],Prodotti[Selling Price],0,0,1)</f>
        <v>106140</v>
      </c>
      <c r="P213" s="6" t="str">
        <f>REPT("|",(Fatturato[[#This Row],[Tot_Fattura]]/MAX(O:O))*100)</f>
        <v>||||||||||||||||||||||||||||||||||</v>
      </c>
    </row>
    <row r="214" spans="1:16" x14ac:dyDescent="0.25">
      <c r="A214" t="s">
        <v>869</v>
      </c>
      <c r="B214" t="s">
        <v>552</v>
      </c>
      <c r="C214" t="s">
        <v>476</v>
      </c>
      <c r="D214" t="s">
        <v>265</v>
      </c>
      <c r="E214" s="3">
        <v>152</v>
      </c>
      <c r="F214" s="1">
        <v>43871</v>
      </c>
      <c r="G214" t="str">
        <f>_xlfn.XLOOKUP(Fatturato[[#This Row],[ID Client]],Clienti[ID Client],Clienti[Company Name]," ",0,1)</f>
        <v>InfoForge Solutions</v>
      </c>
      <c r="H214" t="str">
        <f>_xlfn.XLOOKUP(Fatturato[[#This Row],[ID Client]],Clienti[ID Client],Clienti[Field],0,1)</f>
        <v>Insurance</v>
      </c>
      <c r="I214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214" t="str">
        <f>_xlfn.XLOOKUP(Fatturato[[#This Row],[Seller Code]],Dipendenti[Code],Dipendenti[Gender]," ",0,1)</f>
        <v>Female</v>
      </c>
      <c r="K214" s="3">
        <f ca="1">YEAR(TODAY())-YEAR(_xlfn.XLOOKUP(Fatturato[[#This Row],[Seller Code]],Dipendenti[Code],Dipendenti[Birth],TODAY(),0,1))</f>
        <v>33</v>
      </c>
      <c r="L214" t="str">
        <f>_xlfn.XLOOKUP(Fatturato[[#This Row],[Seller Code]],Dipendenti[Code],Dipendenti[Experience]," ",0,1)</f>
        <v>Senior</v>
      </c>
      <c r="M214" t="str">
        <f>_xlfn.XLOOKUP(Fatturato[[#This Row],[ID Product]],Prodotti[ID Product],Prodotti[Product Name]," ",0,1)</f>
        <v>InfoVault Nexus</v>
      </c>
      <c r="N214" t="str">
        <f>_xlfn.XLOOKUP(Fatturato[[#This Row],[ID Product]],Prodotti[ID Product],Prodotti[Category]," ",0,1)</f>
        <v>Analytics and Statistics</v>
      </c>
      <c r="O214" s="2">
        <f>Fatturato[[#This Row],[Quantity Sold]]* _xlfn.XLOOKUP(Fatturato[[#This Row],[ID Product]],Prodotti[ID Product],Prodotti[Selling Price],0,0,1)</f>
        <v>22648</v>
      </c>
      <c r="P214" s="6" t="str">
        <f>REPT("|",(Fatturato[[#This Row],[Tot_Fattura]]/MAX(O:O))*100)</f>
        <v>|||||||</v>
      </c>
    </row>
    <row r="215" spans="1:16" x14ac:dyDescent="0.25">
      <c r="A215" t="s">
        <v>870</v>
      </c>
      <c r="B215" t="s">
        <v>548</v>
      </c>
      <c r="C215" t="s">
        <v>490</v>
      </c>
      <c r="D215" t="s">
        <v>268</v>
      </c>
      <c r="E215" s="3">
        <v>444</v>
      </c>
      <c r="F215" s="1">
        <v>45011</v>
      </c>
      <c r="G215" t="str">
        <f>_xlfn.XLOOKUP(Fatturato[[#This Row],[ID Client]],Clienti[ID Client],Clienti[Company Name]," ",0,1)</f>
        <v>CloudElite Innovations</v>
      </c>
      <c r="H215" t="str">
        <f>_xlfn.XLOOKUP(Fatturato[[#This Row],[ID Client]],Clienti[ID Client],Clienti[Field],0,1)</f>
        <v>Construction</v>
      </c>
      <c r="I215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215" t="str">
        <f>_xlfn.XLOOKUP(Fatturato[[#This Row],[Seller Code]],Dipendenti[Code],Dipendenti[Gender]," ",0,1)</f>
        <v>Female</v>
      </c>
      <c r="K215" s="3">
        <f ca="1">YEAR(TODAY())-YEAR(_xlfn.XLOOKUP(Fatturato[[#This Row],[Seller Code]],Dipendenti[Code],Dipendenti[Birth],TODAY(),0,1))</f>
        <v>26</v>
      </c>
      <c r="L215" t="str">
        <f>_xlfn.XLOOKUP(Fatturato[[#This Row],[Seller Code]],Dipendenti[Code],Dipendenti[Experience]," ",0,1)</f>
        <v>Lead/Manager</v>
      </c>
      <c r="M215" t="str">
        <f>_xlfn.XLOOKUP(Fatturato[[#This Row],[ID Product]],Prodotti[ID Product],Prodotti[Product Name]," ",0,1)</f>
        <v>DataHarbor Nexus</v>
      </c>
      <c r="N215" t="str">
        <f>_xlfn.XLOOKUP(Fatturato[[#This Row],[ID Product]],Prodotti[ID Product],Prodotti[Category]," ",0,1)</f>
        <v>Data Security</v>
      </c>
      <c r="O215" s="2">
        <f>Fatturato[[#This Row],[Quantity Sold]]* _xlfn.XLOOKUP(Fatturato[[#This Row],[ID Product]],Prodotti[ID Product],Prodotti[Selling Price],0,0,1)</f>
        <v>124320</v>
      </c>
      <c r="P215" s="6" t="str">
        <f>REPT("|",(Fatturato[[#This Row],[Tot_Fattura]]/MAX(O:O))*100)</f>
        <v>|||||||||||||||||||||||||||||||||||||||</v>
      </c>
    </row>
    <row r="216" spans="1:16" x14ac:dyDescent="0.25">
      <c r="A216" t="s">
        <v>872</v>
      </c>
      <c r="B216" t="s">
        <v>558</v>
      </c>
      <c r="C216" t="s">
        <v>329</v>
      </c>
      <c r="D216" t="s">
        <v>275</v>
      </c>
      <c r="E216" s="3">
        <v>199</v>
      </c>
      <c r="F216" s="1">
        <v>45176</v>
      </c>
      <c r="G216" t="str">
        <f>_xlfn.XLOOKUP(Fatturato[[#This Row],[ID Client]],Clienti[ID Client],Clienti[Company Name]," ",0,1)</f>
        <v>CipherLink Corp.</v>
      </c>
      <c r="H216" t="str">
        <f>_xlfn.XLOOKUP(Fatturato[[#This Row],[ID Client]],Clienti[ID Client],Clienti[Field],0,1)</f>
        <v>Marketing</v>
      </c>
      <c r="I216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216" t="str">
        <f>_xlfn.XLOOKUP(Fatturato[[#This Row],[Seller Code]],Dipendenti[Code],Dipendenti[Gender]," ",0,1)</f>
        <v>Male</v>
      </c>
      <c r="K216" s="3">
        <f ca="1">YEAR(TODAY())-YEAR(_xlfn.XLOOKUP(Fatturato[[#This Row],[Seller Code]],Dipendenti[Code],Dipendenti[Birth],TODAY(),0,1))</f>
        <v>41</v>
      </c>
      <c r="L216" t="str">
        <f>_xlfn.XLOOKUP(Fatturato[[#This Row],[Seller Code]],Dipendenti[Code],Dipendenti[Experience]," ",0,1)</f>
        <v>Intermediate</v>
      </c>
      <c r="M216" t="str">
        <f>_xlfn.XLOOKUP(Fatturato[[#This Row],[ID Product]],Prodotti[ID Product],Prodotti[Product Name]," ",0,1)</f>
        <v>QuantumSync Pro</v>
      </c>
      <c r="N216" t="str">
        <f>_xlfn.XLOOKUP(Fatturato[[#This Row],[ID Product]],Prodotti[ID Product],Prodotti[Category]," ",0,1)</f>
        <v>Analytics and Statistics</v>
      </c>
      <c r="O216" s="2">
        <f>Fatturato[[#This Row],[Quantity Sold]]* _xlfn.XLOOKUP(Fatturato[[#This Row],[ID Product]],Prodotti[ID Product],Prodotti[Selling Price],0,0,1)</f>
        <v>27860</v>
      </c>
      <c r="P216" s="6" t="str">
        <f>REPT("|",(Fatturato[[#This Row],[Tot_Fattura]]/MAX(O:O))*100)</f>
        <v>||||||||</v>
      </c>
    </row>
    <row r="217" spans="1:16" x14ac:dyDescent="0.25">
      <c r="A217" t="s">
        <v>873</v>
      </c>
      <c r="B217" t="s">
        <v>248</v>
      </c>
      <c r="C217" t="s">
        <v>429</v>
      </c>
      <c r="D217" t="s">
        <v>282</v>
      </c>
      <c r="E217" s="3">
        <v>302</v>
      </c>
      <c r="F217" s="1">
        <v>44488</v>
      </c>
      <c r="G217" t="str">
        <f>_xlfn.XLOOKUP(Fatturato[[#This Row],[ID Client]],Clienti[ID Client],Clienti[Company Name]," ",0,1)</f>
        <v>TechLink Dynamics</v>
      </c>
      <c r="H217" t="str">
        <f>_xlfn.XLOOKUP(Fatturato[[#This Row],[ID Client]],Clienti[ID Client],Clienti[Field],0,1)</f>
        <v>Renewable Energy</v>
      </c>
      <c r="I217" t="str">
        <f>_xlfn.CONCAT(_xlfn.XLOOKUP(Fatturato[[#This Row],[Seller Code]],Dipendenti[Code],Dipendenti[Name]," ",0,1)," ",_xlfn.XLOOKUP(Fatturato[[#This Row],[Seller Code]],Dipendenti[Code],Dipendenti[Surname]," ",0,1))</f>
        <v>Logan Clark</v>
      </c>
      <c r="J217" t="str">
        <f>_xlfn.XLOOKUP(Fatturato[[#This Row],[Seller Code]],Dipendenti[Code],Dipendenti[Gender]," ",0,1)</f>
        <v>Male</v>
      </c>
      <c r="K217" s="3">
        <f ca="1">YEAR(TODAY())-YEAR(_xlfn.XLOOKUP(Fatturato[[#This Row],[Seller Code]],Dipendenti[Code],Dipendenti[Birth],TODAY(),0,1))</f>
        <v>37</v>
      </c>
      <c r="L217" t="str">
        <f>_xlfn.XLOOKUP(Fatturato[[#This Row],[Seller Code]],Dipendenti[Code],Dipendenti[Experience]," ",0,1)</f>
        <v>Senior</v>
      </c>
      <c r="M217" t="str">
        <f>_xlfn.XLOOKUP(Fatturato[[#This Row],[ID Product]],Prodotti[ID Product],Prodotti[Product Name]," ",0,1)</f>
        <v>DataLink Precision</v>
      </c>
      <c r="N217" t="str">
        <f>_xlfn.XLOOKUP(Fatturato[[#This Row],[ID Product]],Prodotti[ID Product],Prodotti[Category]," ",0,1)</f>
        <v>Information Sync and Management</v>
      </c>
      <c r="O217" s="2">
        <f>Fatturato[[#This Row],[Quantity Sold]]* _xlfn.XLOOKUP(Fatturato[[#This Row],[ID Product]],Prodotti[ID Product],Prodotti[Selling Price],0,0,1)</f>
        <v>80030</v>
      </c>
      <c r="P217" s="6" t="str">
        <f>REPT("|",(Fatturato[[#This Row],[Tot_Fattura]]/MAX(O:O))*100)</f>
        <v>|||||||||||||||||||||||||</v>
      </c>
    </row>
    <row r="218" spans="1:16" x14ac:dyDescent="0.25">
      <c r="A218" t="s">
        <v>874</v>
      </c>
      <c r="B218" t="s">
        <v>544</v>
      </c>
      <c r="C218" t="s">
        <v>305</v>
      </c>
      <c r="D218" t="s">
        <v>265</v>
      </c>
      <c r="E218" s="3">
        <v>209</v>
      </c>
      <c r="F218" s="1">
        <v>43964</v>
      </c>
      <c r="G218" t="str">
        <f>_xlfn.XLOOKUP(Fatturato[[#This Row],[ID Client]],Clienti[ID Client],Clienti[Company Name]," ",0,1)</f>
        <v>InfoForge Solutions</v>
      </c>
      <c r="H218" t="str">
        <f>_xlfn.XLOOKUP(Fatturato[[#This Row],[ID Client]],Clienti[ID Client],Clienti[Field],0,1)</f>
        <v>Insurance</v>
      </c>
      <c r="I218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218" t="str">
        <f>_xlfn.XLOOKUP(Fatturato[[#This Row],[Seller Code]],Dipendenti[Code],Dipendenti[Gender]," ",0,1)</f>
        <v>Male</v>
      </c>
      <c r="K218" s="3">
        <f ca="1">YEAR(TODAY())-YEAR(_xlfn.XLOOKUP(Fatturato[[#This Row],[Seller Code]],Dipendenti[Code],Dipendenti[Birth],TODAY(),0,1))</f>
        <v>72</v>
      </c>
      <c r="L218" t="str">
        <f>_xlfn.XLOOKUP(Fatturato[[#This Row],[Seller Code]],Dipendenti[Code],Dipendenti[Experience]," ",0,1)</f>
        <v>Junior</v>
      </c>
      <c r="M218" t="str">
        <f>_xlfn.XLOOKUP(Fatturato[[#This Row],[ID Product]],Prodotti[ID Product],Prodotti[Product Name]," ",0,1)</f>
        <v>Statistica Proxima</v>
      </c>
      <c r="N218" t="str">
        <f>_xlfn.XLOOKUP(Fatturato[[#This Row],[ID Product]],Prodotti[ID Product],Prodotti[Category]," ",0,1)</f>
        <v>Cloud Computing and Data Security</v>
      </c>
      <c r="O218" s="2">
        <f>Fatturato[[#This Row],[Quantity Sold]]* _xlfn.XLOOKUP(Fatturato[[#This Row],[ID Product]],Prodotti[ID Product],Prodotti[Selling Price],0,0,1)</f>
        <v>78166</v>
      </c>
      <c r="P218" s="6" t="str">
        <f>REPT("|",(Fatturato[[#This Row],[Tot_Fattura]]/MAX(O:O))*100)</f>
        <v>|||||||||||||||||||||||||</v>
      </c>
    </row>
    <row r="219" spans="1:16" x14ac:dyDescent="0.25">
      <c r="A219" t="s">
        <v>876</v>
      </c>
      <c r="B219" t="s">
        <v>554</v>
      </c>
      <c r="C219" t="s">
        <v>470</v>
      </c>
      <c r="D219" t="s">
        <v>275</v>
      </c>
      <c r="E219" s="3">
        <v>331</v>
      </c>
      <c r="F219" s="1">
        <v>44764</v>
      </c>
      <c r="G219" t="str">
        <f>_xlfn.XLOOKUP(Fatturato[[#This Row],[ID Client]],Clienti[ID Client],Clienti[Company Name]," ",0,1)</f>
        <v>CipherLink Corp.</v>
      </c>
      <c r="H219" t="str">
        <f>_xlfn.XLOOKUP(Fatturato[[#This Row],[ID Client]],Clienti[ID Client],Clienti[Field],0,1)</f>
        <v>Marketing</v>
      </c>
      <c r="I219" t="str">
        <f>_xlfn.CONCAT(_xlfn.XLOOKUP(Fatturato[[#This Row],[Seller Code]],Dipendenti[Code],Dipendenti[Name]," ",0,1)," ",_xlfn.XLOOKUP(Fatturato[[#This Row],[Seller Code]],Dipendenti[Code],Dipendenti[Surname]," ",0,1))</f>
        <v>Lyla Mitchell</v>
      </c>
      <c r="J219" t="str">
        <f>_xlfn.XLOOKUP(Fatturato[[#This Row],[Seller Code]],Dipendenti[Code],Dipendenti[Gender]," ",0,1)</f>
        <v>Female</v>
      </c>
      <c r="K219" s="3">
        <f ca="1">YEAR(TODAY())-YEAR(_xlfn.XLOOKUP(Fatturato[[#This Row],[Seller Code]],Dipendenti[Code],Dipendenti[Birth],TODAY(),0,1))</f>
        <v>39</v>
      </c>
      <c r="L219" t="str">
        <f>_xlfn.XLOOKUP(Fatturato[[#This Row],[Seller Code]],Dipendenti[Code],Dipendenti[Experience]," ",0,1)</f>
        <v>Intermediate</v>
      </c>
      <c r="M219" t="str">
        <f>_xlfn.XLOOKUP(Fatturato[[#This Row],[ID Product]],Prodotti[ID Product],Prodotti[Product Name]," ",0,1)</f>
        <v>CloudGuardian Pro</v>
      </c>
      <c r="N219" t="str">
        <f>_xlfn.XLOOKUP(Fatturato[[#This Row],[ID Product]],Prodotti[ID Product],Prodotti[Category]," ",0,1)</f>
        <v>Analytics and Statistics</v>
      </c>
      <c r="O219" s="2">
        <f>Fatturato[[#This Row],[Quantity Sold]]* _xlfn.XLOOKUP(Fatturato[[#This Row],[ID Product]],Prodotti[ID Product],Prodotti[Selling Price],0,0,1)</f>
        <v>213164</v>
      </c>
      <c r="P219" s="6" t="str">
        <f>REPT("|",(Fatturato[[#This Row],[Tot_Fattura]]/MAX(O:O))*100)</f>
        <v>||||||||||||||||||||||||||||||||||||||||||||||||||||||||||||||||||||</v>
      </c>
    </row>
    <row r="220" spans="1:16" x14ac:dyDescent="0.25">
      <c r="A220" t="s">
        <v>877</v>
      </c>
      <c r="B220" t="s">
        <v>554</v>
      </c>
      <c r="C220" t="s">
        <v>511</v>
      </c>
      <c r="D220" t="s">
        <v>279</v>
      </c>
      <c r="E220" s="3">
        <v>418</v>
      </c>
      <c r="F220" s="1">
        <v>44771</v>
      </c>
      <c r="G220" t="str">
        <f>_xlfn.XLOOKUP(Fatturato[[#This Row],[ID Client]],Clienti[ID Client],Clienti[Company Name]," ",0,1)</f>
        <v>InnoTech Enterprises</v>
      </c>
      <c r="H220" t="str">
        <f>_xlfn.XLOOKUP(Fatturato[[#This Row],[ID Client]],Clienti[ID Client],Clienti[Field],0,1)</f>
        <v>Hardware</v>
      </c>
      <c r="I220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220" t="str">
        <f>_xlfn.XLOOKUP(Fatturato[[#This Row],[Seller Code]],Dipendenti[Code],Dipendenti[Gender]," ",0,1)</f>
        <v>Female</v>
      </c>
      <c r="K220" s="3">
        <f ca="1">YEAR(TODAY())-YEAR(_xlfn.XLOOKUP(Fatturato[[#This Row],[Seller Code]],Dipendenti[Code],Dipendenti[Birth],TODAY(),0,1))</f>
        <v>56</v>
      </c>
      <c r="L220" t="str">
        <f>_xlfn.XLOOKUP(Fatturato[[#This Row],[Seller Code]],Dipendenti[Code],Dipendenti[Experience]," ",0,1)</f>
        <v>Junior</v>
      </c>
      <c r="M220" t="str">
        <f>_xlfn.XLOOKUP(Fatturato[[#This Row],[ID Product]],Prodotti[ID Product],Prodotti[Product Name]," ",0,1)</f>
        <v>CloudGuardian Pro</v>
      </c>
      <c r="N220" t="str">
        <f>_xlfn.XLOOKUP(Fatturato[[#This Row],[ID Product]],Prodotti[ID Product],Prodotti[Category]," ",0,1)</f>
        <v>Analytics and Statistics</v>
      </c>
      <c r="O220" s="2">
        <f>Fatturato[[#This Row],[Quantity Sold]]* _xlfn.XLOOKUP(Fatturato[[#This Row],[ID Product]],Prodotti[ID Product],Prodotti[Selling Price],0,0,1)</f>
        <v>269192</v>
      </c>
      <c r="P220" s="6" t="str">
        <f>REPT("|",(Fatturato[[#This Row],[Tot_Fattura]]/MAX(O:O))*100)</f>
        <v>||||||||||||||||||||||||||||||||||||||||||||||||||||||||||||||||||||||||||||||||||||||</v>
      </c>
    </row>
    <row r="221" spans="1:16" x14ac:dyDescent="0.25">
      <c r="A221" t="s">
        <v>878</v>
      </c>
      <c r="B221" t="s">
        <v>552</v>
      </c>
      <c r="C221" t="s">
        <v>409</v>
      </c>
      <c r="D221" t="s">
        <v>279</v>
      </c>
      <c r="E221" s="3">
        <v>67</v>
      </c>
      <c r="F221" s="1">
        <v>45094</v>
      </c>
      <c r="G221" t="str">
        <f>_xlfn.XLOOKUP(Fatturato[[#This Row],[ID Client]],Clienti[ID Client],Clienti[Company Name]," ",0,1)</f>
        <v>InnoTech Enterprises</v>
      </c>
      <c r="H221" t="str">
        <f>_xlfn.XLOOKUP(Fatturato[[#This Row],[ID Client]],Clienti[ID Client],Clienti[Field],0,1)</f>
        <v>Hardware</v>
      </c>
      <c r="I221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21" t="str">
        <f>_xlfn.XLOOKUP(Fatturato[[#This Row],[Seller Code]],Dipendenti[Code],Dipendenti[Gender]," ",0,1)</f>
        <v>Male</v>
      </c>
      <c r="K221" s="3">
        <f ca="1">YEAR(TODAY())-YEAR(_xlfn.XLOOKUP(Fatturato[[#This Row],[Seller Code]],Dipendenti[Code],Dipendenti[Birth],TODAY(),0,1))</f>
        <v>66</v>
      </c>
      <c r="L221" t="str">
        <f>_xlfn.XLOOKUP(Fatturato[[#This Row],[Seller Code]],Dipendenti[Code],Dipendenti[Experience]," ",0,1)</f>
        <v>Lead/Manager</v>
      </c>
      <c r="M221" t="str">
        <f>_xlfn.XLOOKUP(Fatturato[[#This Row],[ID Product]],Prodotti[ID Product],Prodotti[Product Name]," ",0,1)</f>
        <v>InfoVault Nexus</v>
      </c>
      <c r="N221" t="str">
        <f>_xlfn.XLOOKUP(Fatturato[[#This Row],[ID Product]],Prodotti[ID Product],Prodotti[Category]," ",0,1)</f>
        <v>Analytics and Statistics</v>
      </c>
      <c r="O221" s="2">
        <f>Fatturato[[#This Row],[Quantity Sold]]* _xlfn.XLOOKUP(Fatturato[[#This Row],[ID Product]],Prodotti[ID Product],Prodotti[Selling Price],0,0,1)</f>
        <v>9983</v>
      </c>
      <c r="P221" s="6" t="str">
        <f>REPT("|",(Fatturato[[#This Row],[Tot_Fattura]]/MAX(O:O))*100)</f>
        <v>|||</v>
      </c>
    </row>
    <row r="222" spans="1:16" x14ac:dyDescent="0.25">
      <c r="A222" t="s">
        <v>879</v>
      </c>
      <c r="B222" t="s">
        <v>541</v>
      </c>
      <c r="C222" t="s">
        <v>429</v>
      </c>
      <c r="D222" t="s">
        <v>285</v>
      </c>
      <c r="E222" s="3">
        <v>268</v>
      </c>
      <c r="F222" s="1">
        <v>44051</v>
      </c>
      <c r="G222" t="str">
        <f>_xlfn.XLOOKUP(Fatturato[[#This Row],[ID Client]],Clienti[ID Client],Clienti[Company Name]," ",0,1)</f>
        <v>DataLink Tech</v>
      </c>
      <c r="H222" t="str">
        <f>_xlfn.XLOOKUP(Fatturato[[#This Row],[ID Client]],Clienti[ID Client],Clienti[Field],0,1)</f>
        <v>Design</v>
      </c>
      <c r="I222" t="str">
        <f>_xlfn.CONCAT(_xlfn.XLOOKUP(Fatturato[[#This Row],[Seller Code]],Dipendenti[Code],Dipendenti[Name]," ",0,1)," ",_xlfn.XLOOKUP(Fatturato[[#This Row],[Seller Code]],Dipendenti[Code],Dipendenti[Surname]," ",0,1))</f>
        <v>Logan Clark</v>
      </c>
      <c r="J222" t="str">
        <f>_xlfn.XLOOKUP(Fatturato[[#This Row],[Seller Code]],Dipendenti[Code],Dipendenti[Gender]," ",0,1)</f>
        <v>Male</v>
      </c>
      <c r="K222" s="3">
        <f ca="1">YEAR(TODAY())-YEAR(_xlfn.XLOOKUP(Fatturato[[#This Row],[Seller Code]],Dipendenti[Code],Dipendenti[Birth],TODAY(),0,1))</f>
        <v>37</v>
      </c>
      <c r="L222" t="str">
        <f>_xlfn.XLOOKUP(Fatturato[[#This Row],[Seller Code]],Dipendenti[Code],Dipendenti[Experience]," ",0,1)</f>
        <v>Senior</v>
      </c>
      <c r="M222" t="str">
        <f>_xlfn.XLOOKUP(Fatturato[[#This Row],[ID Product]],Prodotti[ID Product],Prodotti[Product Name]," ",0,1)</f>
        <v>StatMatrix Fusion</v>
      </c>
      <c r="N222" t="str">
        <f>_xlfn.XLOOKUP(Fatturato[[#This Row],[ID Product]],Prodotti[ID Product],Prodotti[Category]," ",0,1)</f>
        <v>Information Sync and Management</v>
      </c>
      <c r="O222" s="2">
        <f>Fatturato[[#This Row],[Quantity Sold]]* _xlfn.XLOOKUP(Fatturato[[#This Row],[ID Product]],Prodotti[ID Product],Prodotti[Selling Price],0,0,1)</f>
        <v>81740</v>
      </c>
      <c r="P222" s="6" t="str">
        <f>REPT("|",(Fatturato[[#This Row],[Tot_Fattura]]/MAX(O:O))*100)</f>
        <v>||||||||||||||||||||||||||</v>
      </c>
    </row>
    <row r="223" spans="1:16" x14ac:dyDescent="0.25">
      <c r="A223" t="s">
        <v>880</v>
      </c>
      <c r="B223" t="s">
        <v>541</v>
      </c>
      <c r="C223" t="s">
        <v>491</v>
      </c>
      <c r="D223" t="s">
        <v>268</v>
      </c>
      <c r="E223" s="3">
        <v>91</v>
      </c>
      <c r="F223" s="1">
        <v>44176</v>
      </c>
      <c r="G223" t="str">
        <f>_xlfn.XLOOKUP(Fatturato[[#This Row],[ID Client]],Clienti[ID Client],Clienti[Company Name]," ",0,1)</f>
        <v>CloudElite Innovations</v>
      </c>
      <c r="H223" t="str">
        <f>_xlfn.XLOOKUP(Fatturato[[#This Row],[ID Client]],Clienti[ID Client],Clienti[Field],0,1)</f>
        <v>Construction</v>
      </c>
      <c r="I223" t="str">
        <f>_xlfn.CONCAT(_xlfn.XLOOKUP(Fatturato[[#This Row],[Seller Code]],Dipendenti[Code],Dipendenti[Name]," ",0,1)," ",_xlfn.XLOOKUP(Fatturato[[#This Row],[Seller Code]],Dipendenti[Code],Dipendenti[Surname]," ",0,1))</f>
        <v>Evans Miller</v>
      </c>
      <c r="J223" t="str">
        <f>_xlfn.XLOOKUP(Fatturato[[#This Row],[Seller Code]],Dipendenti[Code],Dipendenti[Gender]," ",0,1)</f>
        <v>Male</v>
      </c>
      <c r="K223" s="3">
        <f ca="1">YEAR(TODAY())-YEAR(_xlfn.XLOOKUP(Fatturato[[#This Row],[Seller Code]],Dipendenti[Code],Dipendenti[Birth],TODAY(),0,1))</f>
        <v>35</v>
      </c>
      <c r="L223" t="str">
        <f>_xlfn.XLOOKUP(Fatturato[[#This Row],[Seller Code]],Dipendenti[Code],Dipendenti[Experience]," ",0,1)</f>
        <v>Intermediate</v>
      </c>
      <c r="M223" t="str">
        <f>_xlfn.XLOOKUP(Fatturato[[#This Row],[ID Product]],Prodotti[ID Product],Prodotti[Product Name]," ",0,1)</f>
        <v>StatMatrix Fusion</v>
      </c>
      <c r="N223" t="str">
        <f>_xlfn.XLOOKUP(Fatturato[[#This Row],[ID Product]],Prodotti[ID Product],Prodotti[Category]," ",0,1)</f>
        <v>Information Sync and Management</v>
      </c>
      <c r="O223" s="2">
        <f>Fatturato[[#This Row],[Quantity Sold]]* _xlfn.XLOOKUP(Fatturato[[#This Row],[ID Product]],Prodotti[ID Product],Prodotti[Selling Price],0,0,1)</f>
        <v>27755</v>
      </c>
      <c r="P223" s="6" t="str">
        <f>REPT("|",(Fatturato[[#This Row],[Tot_Fattura]]/MAX(O:O))*100)</f>
        <v>||||||||</v>
      </c>
    </row>
    <row r="224" spans="1:16" x14ac:dyDescent="0.25">
      <c r="A224" t="s">
        <v>881</v>
      </c>
      <c r="B224" t="s">
        <v>541</v>
      </c>
      <c r="C224" t="s">
        <v>300</v>
      </c>
      <c r="D224" t="s">
        <v>227</v>
      </c>
      <c r="E224" s="3">
        <v>316</v>
      </c>
      <c r="F224" s="1">
        <v>44534</v>
      </c>
      <c r="G224" t="str">
        <f>_xlfn.XLOOKUP(Fatturato[[#This Row],[ID Client]],Clienti[ID Client],Clienti[Company Name]," ",0,1)</f>
        <v>TechGuard Innovations</v>
      </c>
      <c r="H224" t="str">
        <f>_xlfn.XLOOKUP(Fatturato[[#This Row],[ID Client]],Clienti[ID Client],Clienti[Field],0,1)</f>
        <v>Construction</v>
      </c>
      <c r="I224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224" t="str">
        <f>_xlfn.XLOOKUP(Fatturato[[#This Row],[Seller Code]],Dipendenti[Code],Dipendenti[Gender]," ",0,1)</f>
        <v>Female</v>
      </c>
      <c r="K224" s="3">
        <f ca="1">YEAR(TODAY())-YEAR(_xlfn.XLOOKUP(Fatturato[[#This Row],[Seller Code]],Dipendenti[Code],Dipendenti[Birth],TODAY(),0,1))</f>
        <v>37</v>
      </c>
      <c r="L224" t="str">
        <f>_xlfn.XLOOKUP(Fatturato[[#This Row],[Seller Code]],Dipendenti[Code],Dipendenti[Experience]," ",0,1)</f>
        <v>Intermediate</v>
      </c>
      <c r="M224" t="str">
        <f>_xlfn.XLOOKUP(Fatturato[[#This Row],[ID Product]],Prodotti[ID Product],Prodotti[Product Name]," ",0,1)</f>
        <v>StatMatrix Fusion</v>
      </c>
      <c r="N224" t="str">
        <f>_xlfn.XLOOKUP(Fatturato[[#This Row],[ID Product]],Prodotti[ID Product],Prodotti[Category]," ",0,1)</f>
        <v>Information Sync and Management</v>
      </c>
      <c r="O224" s="2">
        <f>Fatturato[[#This Row],[Quantity Sold]]* _xlfn.XLOOKUP(Fatturato[[#This Row],[ID Product]],Prodotti[ID Product],Prodotti[Selling Price],0,0,1)</f>
        <v>96380</v>
      </c>
      <c r="P224" s="6" t="str">
        <f>REPT("|",(Fatturato[[#This Row],[Tot_Fattura]]/MAX(O:O))*100)</f>
        <v>||||||||||||||||||||||||||||||</v>
      </c>
    </row>
    <row r="225" spans="1:16" x14ac:dyDescent="0.25">
      <c r="A225" t="s">
        <v>882</v>
      </c>
      <c r="B225" t="s">
        <v>247</v>
      </c>
      <c r="C225" t="s">
        <v>385</v>
      </c>
      <c r="D225" t="s">
        <v>285</v>
      </c>
      <c r="E225" s="3">
        <v>486</v>
      </c>
      <c r="F225" s="1">
        <v>44011</v>
      </c>
      <c r="G225" t="str">
        <f>_xlfn.XLOOKUP(Fatturato[[#This Row],[ID Client]],Clienti[ID Client],Clienti[Company Name]," ",0,1)</f>
        <v>DataLink Tech</v>
      </c>
      <c r="H225" t="str">
        <f>_xlfn.XLOOKUP(Fatturato[[#This Row],[ID Client]],Clienti[ID Client],Clienti[Field],0,1)</f>
        <v>Design</v>
      </c>
      <c r="I225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225" t="str">
        <f>_xlfn.XLOOKUP(Fatturato[[#This Row],[Seller Code]],Dipendenti[Code],Dipendenti[Gender]," ",0,1)</f>
        <v>Male</v>
      </c>
      <c r="K225" s="3">
        <f ca="1">YEAR(TODAY())-YEAR(_xlfn.XLOOKUP(Fatturato[[#This Row],[Seller Code]],Dipendenti[Code],Dipendenti[Birth],TODAY(),0,1))</f>
        <v>42</v>
      </c>
      <c r="L225" t="str">
        <f>_xlfn.XLOOKUP(Fatturato[[#This Row],[Seller Code]],Dipendenti[Code],Dipendenti[Experience]," ",0,1)</f>
        <v>Lead/Manager</v>
      </c>
      <c r="M225" t="str">
        <f>_xlfn.XLOOKUP(Fatturato[[#This Row],[ID Product]],Prodotti[ID Product],Prodotti[Product Name]," ",0,1)</f>
        <v>DataPulse Dynamics</v>
      </c>
      <c r="N225" t="str">
        <f>_xlfn.XLOOKUP(Fatturato[[#This Row],[ID Product]],Prodotti[ID Product],Prodotti[Category]," ",0,1)</f>
        <v>Analytics and Statistics</v>
      </c>
      <c r="O225" s="2">
        <f>Fatturato[[#This Row],[Quantity Sold]]* _xlfn.XLOOKUP(Fatturato[[#This Row],[ID Product]],Prodotti[ID Product],Prodotti[Selling Price],0,0,1)</f>
        <v>222588</v>
      </c>
      <c r="P225" s="6" t="str">
        <f>REPT("|",(Fatturato[[#This Row],[Tot_Fattura]]/MAX(O:O))*100)</f>
        <v>|||||||||||||||||||||||||||||||||||||||||||||||||||||||||||||||||||||||</v>
      </c>
    </row>
    <row r="226" spans="1:16" x14ac:dyDescent="0.25">
      <c r="A226" t="s">
        <v>883</v>
      </c>
      <c r="B226" t="s">
        <v>554</v>
      </c>
      <c r="C226" t="s">
        <v>436</v>
      </c>
      <c r="D226" t="s">
        <v>285</v>
      </c>
      <c r="E226" s="3">
        <v>236</v>
      </c>
      <c r="F226" s="1">
        <v>43976</v>
      </c>
      <c r="G226" t="str">
        <f>_xlfn.XLOOKUP(Fatturato[[#This Row],[ID Client]],Clienti[ID Client],Clienti[Company Name]," ",0,1)</f>
        <v>DataLink Tech</v>
      </c>
      <c r="H226" t="str">
        <f>_xlfn.XLOOKUP(Fatturato[[#This Row],[ID Client]],Clienti[ID Client],Clienti[Field],0,1)</f>
        <v>Design</v>
      </c>
      <c r="I226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226" t="str">
        <f>_xlfn.XLOOKUP(Fatturato[[#This Row],[Seller Code]],Dipendenti[Code],Dipendenti[Gender]," ",0,1)</f>
        <v>Female</v>
      </c>
      <c r="K226" s="3">
        <f ca="1">YEAR(TODAY())-YEAR(_xlfn.XLOOKUP(Fatturato[[#This Row],[Seller Code]],Dipendenti[Code],Dipendenti[Birth],TODAY(),0,1))</f>
        <v>67</v>
      </c>
      <c r="L226" t="str">
        <f>_xlfn.XLOOKUP(Fatturato[[#This Row],[Seller Code]],Dipendenti[Code],Dipendenti[Experience]," ",0,1)</f>
        <v>Senior</v>
      </c>
      <c r="M226" t="str">
        <f>_xlfn.XLOOKUP(Fatturato[[#This Row],[ID Product]],Prodotti[ID Product],Prodotti[Product Name]," ",0,1)</f>
        <v>CloudGuardian Pro</v>
      </c>
      <c r="N226" t="str">
        <f>_xlfn.XLOOKUP(Fatturato[[#This Row],[ID Product]],Prodotti[ID Product],Prodotti[Category]," ",0,1)</f>
        <v>Analytics and Statistics</v>
      </c>
      <c r="O226" s="2">
        <f>Fatturato[[#This Row],[Quantity Sold]]* _xlfn.XLOOKUP(Fatturato[[#This Row],[ID Product]],Prodotti[ID Product],Prodotti[Selling Price],0,0,1)</f>
        <v>151984</v>
      </c>
      <c r="P226" s="6" t="str">
        <f>REPT("|",(Fatturato[[#This Row],[Tot_Fattura]]/MAX(O:O))*100)</f>
        <v>||||||||||||||||||||||||||||||||||||||||||||||||</v>
      </c>
    </row>
    <row r="227" spans="1:16" x14ac:dyDescent="0.25">
      <c r="A227" t="s">
        <v>884</v>
      </c>
      <c r="B227" t="s">
        <v>236</v>
      </c>
      <c r="C227" t="s">
        <v>305</v>
      </c>
      <c r="D227" t="s">
        <v>227</v>
      </c>
      <c r="E227" s="3">
        <v>150</v>
      </c>
      <c r="F227" s="1">
        <v>44352</v>
      </c>
      <c r="G227" t="str">
        <f>_xlfn.XLOOKUP(Fatturato[[#This Row],[ID Client]],Clienti[ID Client],Clienti[Company Name]," ",0,1)</f>
        <v>TechGuard Innovations</v>
      </c>
      <c r="H227" t="str">
        <f>_xlfn.XLOOKUP(Fatturato[[#This Row],[ID Client]],Clienti[ID Client],Clienti[Field],0,1)</f>
        <v>Construction</v>
      </c>
      <c r="I227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227" t="str">
        <f>_xlfn.XLOOKUP(Fatturato[[#This Row],[Seller Code]],Dipendenti[Code],Dipendenti[Gender]," ",0,1)</f>
        <v>Male</v>
      </c>
      <c r="K227" s="3">
        <f ca="1">YEAR(TODAY())-YEAR(_xlfn.XLOOKUP(Fatturato[[#This Row],[Seller Code]],Dipendenti[Code],Dipendenti[Birth],TODAY(),0,1))</f>
        <v>72</v>
      </c>
      <c r="L227" t="str">
        <f>_xlfn.XLOOKUP(Fatturato[[#This Row],[Seller Code]],Dipendenti[Code],Dipendenti[Experience]," ",0,1)</f>
        <v>Junior</v>
      </c>
      <c r="M227" t="str">
        <f>_xlfn.XLOOKUP(Fatturato[[#This Row],[ID Product]],Prodotti[ID Product],Prodotti[Product Name]," ",0,1)</f>
        <v>SyncGuard Proxima</v>
      </c>
      <c r="N227" t="str">
        <f>_xlfn.XLOOKUP(Fatturato[[#This Row],[ID Product]],Prodotti[ID Product],Prodotti[Category]," ",0,1)</f>
        <v>Communication Protection</v>
      </c>
      <c r="O227" s="2">
        <f>Fatturato[[#This Row],[Quantity Sold]]* _xlfn.XLOOKUP(Fatturato[[#This Row],[ID Product]],Prodotti[ID Product],Prodotti[Selling Price],0,0,1)</f>
        <v>71850</v>
      </c>
      <c r="P227" s="6" t="str">
        <f>REPT("|",(Fatturato[[#This Row],[Tot_Fattura]]/MAX(O:O))*100)</f>
        <v>|||||||||||||||||||||||</v>
      </c>
    </row>
    <row r="228" spans="1:16" x14ac:dyDescent="0.25">
      <c r="A228" t="s">
        <v>888</v>
      </c>
      <c r="B228" t="s">
        <v>558</v>
      </c>
      <c r="C228" t="s">
        <v>371</v>
      </c>
      <c r="D228" t="s">
        <v>275</v>
      </c>
      <c r="E228" s="3">
        <v>375</v>
      </c>
      <c r="F228" s="1">
        <v>44343</v>
      </c>
      <c r="G228" t="str">
        <f>_xlfn.XLOOKUP(Fatturato[[#This Row],[ID Client]],Clienti[ID Client],Clienti[Company Name]," ",0,1)</f>
        <v>CipherLink Corp.</v>
      </c>
      <c r="H228" t="str">
        <f>_xlfn.XLOOKUP(Fatturato[[#This Row],[ID Client]],Clienti[ID Client],Clienti[Field],0,1)</f>
        <v>Marketing</v>
      </c>
      <c r="I228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228" t="str">
        <f>_xlfn.XLOOKUP(Fatturato[[#This Row],[Seller Code]],Dipendenti[Code],Dipendenti[Gender]," ",0,1)</f>
        <v>Female</v>
      </c>
      <c r="K228" s="3">
        <f ca="1">YEAR(TODAY())-YEAR(_xlfn.XLOOKUP(Fatturato[[#This Row],[Seller Code]],Dipendenti[Code],Dipendenti[Birth],TODAY(),0,1))</f>
        <v>60</v>
      </c>
      <c r="L228" t="str">
        <f>_xlfn.XLOOKUP(Fatturato[[#This Row],[Seller Code]],Dipendenti[Code],Dipendenti[Experience]," ",0,1)</f>
        <v>Junior</v>
      </c>
      <c r="M228" t="str">
        <f>_xlfn.XLOOKUP(Fatturato[[#This Row],[ID Product]],Prodotti[ID Product],Prodotti[Product Name]," ",0,1)</f>
        <v>QuantumSync Pro</v>
      </c>
      <c r="N228" t="str">
        <f>_xlfn.XLOOKUP(Fatturato[[#This Row],[ID Product]],Prodotti[ID Product],Prodotti[Category]," ",0,1)</f>
        <v>Analytics and Statistics</v>
      </c>
      <c r="O228" s="2">
        <f>Fatturato[[#This Row],[Quantity Sold]]* _xlfn.XLOOKUP(Fatturato[[#This Row],[ID Product]],Prodotti[ID Product],Prodotti[Selling Price],0,0,1)</f>
        <v>52500</v>
      </c>
      <c r="P228" s="6" t="str">
        <f>REPT("|",(Fatturato[[#This Row],[Tot_Fattura]]/MAX(O:O))*100)</f>
        <v>||||||||||||||||</v>
      </c>
    </row>
    <row r="229" spans="1:16" x14ac:dyDescent="0.25">
      <c r="A229" t="s">
        <v>890</v>
      </c>
      <c r="B229" t="s">
        <v>236</v>
      </c>
      <c r="C229" t="s">
        <v>517</v>
      </c>
      <c r="D229" t="s">
        <v>285</v>
      </c>
      <c r="E229" s="3">
        <v>225</v>
      </c>
      <c r="F229" s="1">
        <v>44692</v>
      </c>
      <c r="G229" t="str">
        <f>_xlfn.XLOOKUP(Fatturato[[#This Row],[ID Client]],Clienti[ID Client],Clienti[Company Name]," ",0,1)</f>
        <v>DataLink Tech</v>
      </c>
      <c r="H229" t="str">
        <f>_xlfn.XLOOKUP(Fatturato[[#This Row],[ID Client]],Clienti[ID Client],Clienti[Field],0,1)</f>
        <v>Design</v>
      </c>
      <c r="I229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29" t="str">
        <f>_xlfn.XLOOKUP(Fatturato[[#This Row],[Seller Code]],Dipendenti[Code],Dipendenti[Gender]," ",0,1)</f>
        <v>Male</v>
      </c>
      <c r="K229" s="3">
        <f ca="1">YEAR(TODAY())-YEAR(_xlfn.XLOOKUP(Fatturato[[#This Row],[Seller Code]],Dipendenti[Code],Dipendenti[Birth],TODAY(),0,1))</f>
        <v>26</v>
      </c>
      <c r="L229" t="str">
        <f>_xlfn.XLOOKUP(Fatturato[[#This Row],[Seller Code]],Dipendenti[Code],Dipendenti[Experience]," ",0,1)</f>
        <v>Senior</v>
      </c>
      <c r="M229" t="str">
        <f>_xlfn.XLOOKUP(Fatturato[[#This Row],[ID Product]],Prodotti[ID Product],Prodotti[Product Name]," ",0,1)</f>
        <v>SyncGuard Proxima</v>
      </c>
      <c r="N229" t="str">
        <f>_xlfn.XLOOKUP(Fatturato[[#This Row],[ID Product]],Prodotti[ID Product],Prodotti[Category]," ",0,1)</f>
        <v>Communication Protection</v>
      </c>
      <c r="O229" s="2">
        <f>Fatturato[[#This Row],[Quantity Sold]]* _xlfn.XLOOKUP(Fatturato[[#This Row],[ID Product]],Prodotti[ID Product],Prodotti[Selling Price],0,0,1)</f>
        <v>107775</v>
      </c>
      <c r="P229" s="6" t="str">
        <f>REPT("|",(Fatturato[[#This Row],[Tot_Fattura]]/MAX(O:O))*100)</f>
        <v>||||||||||||||||||||||||||||||||||</v>
      </c>
    </row>
    <row r="230" spans="1:16" x14ac:dyDescent="0.25">
      <c r="A230" t="s">
        <v>891</v>
      </c>
      <c r="B230" t="s">
        <v>544</v>
      </c>
      <c r="C230" t="s">
        <v>482</v>
      </c>
      <c r="D230" t="s">
        <v>268</v>
      </c>
      <c r="E230" s="3">
        <v>109</v>
      </c>
      <c r="F230" s="1">
        <v>44395</v>
      </c>
      <c r="G230" t="str">
        <f>_xlfn.XLOOKUP(Fatturato[[#This Row],[ID Client]],Clienti[ID Client],Clienti[Company Name]," ",0,1)</f>
        <v>CloudElite Innovations</v>
      </c>
      <c r="H230" t="str">
        <f>_xlfn.XLOOKUP(Fatturato[[#This Row],[ID Client]],Clienti[ID Client],Clienti[Field],0,1)</f>
        <v>Construction</v>
      </c>
      <c r="I230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230" t="str">
        <f>_xlfn.XLOOKUP(Fatturato[[#This Row],[Seller Code]],Dipendenti[Code],Dipendenti[Gender]," ",0,1)</f>
        <v>Male</v>
      </c>
      <c r="K230" s="3">
        <f ca="1">YEAR(TODAY())-YEAR(_xlfn.XLOOKUP(Fatturato[[#This Row],[Seller Code]],Dipendenti[Code],Dipendenti[Birth],TODAY(),0,1))</f>
        <v>58</v>
      </c>
      <c r="L230" t="str">
        <f>_xlfn.XLOOKUP(Fatturato[[#This Row],[Seller Code]],Dipendenti[Code],Dipendenti[Experience]," ",0,1)</f>
        <v>Intermediate</v>
      </c>
      <c r="M230" t="str">
        <f>_xlfn.XLOOKUP(Fatturato[[#This Row],[ID Product]],Prodotti[ID Product],Prodotti[Product Name]," ",0,1)</f>
        <v>Statistica Proxima</v>
      </c>
      <c r="N230" t="str">
        <f>_xlfn.XLOOKUP(Fatturato[[#This Row],[ID Product]],Prodotti[ID Product],Prodotti[Category]," ",0,1)</f>
        <v>Cloud Computing and Data Security</v>
      </c>
      <c r="O230" s="2">
        <f>Fatturato[[#This Row],[Quantity Sold]]* _xlfn.XLOOKUP(Fatturato[[#This Row],[ID Product]],Prodotti[ID Product],Prodotti[Selling Price],0,0,1)</f>
        <v>40766</v>
      </c>
      <c r="P230" s="6" t="str">
        <f>REPT("|",(Fatturato[[#This Row],[Tot_Fattura]]/MAX(O:O))*100)</f>
        <v>|||||||||||||</v>
      </c>
    </row>
    <row r="231" spans="1:16" x14ac:dyDescent="0.25">
      <c r="A231" t="s">
        <v>892</v>
      </c>
      <c r="B231" t="s">
        <v>248</v>
      </c>
      <c r="C231" t="s">
        <v>329</v>
      </c>
      <c r="D231" t="s">
        <v>279</v>
      </c>
      <c r="E231" s="3">
        <v>300</v>
      </c>
      <c r="F231" s="1">
        <v>43926</v>
      </c>
      <c r="G231" t="str">
        <f>_xlfn.XLOOKUP(Fatturato[[#This Row],[ID Client]],Clienti[ID Client],Clienti[Company Name]," ",0,1)</f>
        <v>InnoTech Enterprises</v>
      </c>
      <c r="H231" t="str">
        <f>_xlfn.XLOOKUP(Fatturato[[#This Row],[ID Client]],Clienti[ID Client],Clienti[Field],0,1)</f>
        <v>Hardware</v>
      </c>
      <c r="I231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231" t="str">
        <f>_xlfn.XLOOKUP(Fatturato[[#This Row],[Seller Code]],Dipendenti[Code],Dipendenti[Gender]," ",0,1)</f>
        <v>Male</v>
      </c>
      <c r="K231" s="3">
        <f ca="1">YEAR(TODAY())-YEAR(_xlfn.XLOOKUP(Fatturato[[#This Row],[Seller Code]],Dipendenti[Code],Dipendenti[Birth],TODAY(),0,1))</f>
        <v>41</v>
      </c>
      <c r="L231" t="str">
        <f>_xlfn.XLOOKUP(Fatturato[[#This Row],[Seller Code]],Dipendenti[Code],Dipendenti[Experience]," ",0,1)</f>
        <v>Intermediate</v>
      </c>
      <c r="M231" t="str">
        <f>_xlfn.XLOOKUP(Fatturato[[#This Row],[ID Product]],Prodotti[ID Product],Prodotti[Product Name]," ",0,1)</f>
        <v>DataLink Precision</v>
      </c>
      <c r="N231" t="str">
        <f>_xlfn.XLOOKUP(Fatturato[[#This Row],[ID Product]],Prodotti[ID Product],Prodotti[Category]," ",0,1)</f>
        <v>Information Sync and Management</v>
      </c>
      <c r="O231" s="2">
        <f>Fatturato[[#This Row],[Quantity Sold]]* _xlfn.XLOOKUP(Fatturato[[#This Row],[ID Product]],Prodotti[ID Product],Prodotti[Selling Price],0,0,1)</f>
        <v>79500</v>
      </c>
      <c r="P231" s="6" t="str">
        <f>REPT("|",(Fatturato[[#This Row],[Tot_Fattura]]/MAX(O:O))*100)</f>
        <v>|||||||||||||||||||||||||</v>
      </c>
    </row>
    <row r="232" spans="1:16" x14ac:dyDescent="0.25">
      <c r="A232" t="s">
        <v>893</v>
      </c>
      <c r="B232" t="s">
        <v>558</v>
      </c>
      <c r="C232" t="s">
        <v>336</v>
      </c>
      <c r="D232" t="s">
        <v>268</v>
      </c>
      <c r="E232" s="3">
        <v>297</v>
      </c>
      <c r="F232" s="1">
        <v>45171</v>
      </c>
      <c r="G232" t="str">
        <f>_xlfn.XLOOKUP(Fatturato[[#This Row],[ID Client]],Clienti[ID Client],Clienti[Company Name]," ",0,1)</f>
        <v>CloudElite Innovations</v>
      </c>
      <c r="H232" t="str">
        <f>_xlfn.XLOOKUP(Fatturato[[#This Row],[ID Client]],Clienti[ID Client],Clienti[Field],0,1)</f>
        <v>Construction</v>
      </c>
      <c r="I232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232" t="str">
        <f>_xlfn.XLOOKUP(Fatturato[[#This Row],[Seller Code]],Dipendenti[Code],Dipendenti[Gender]," ",0,1)</f>
        <v>Female</v>
      </c>
      <c r="K232" s="3">
        <f ca="1">YEAR(TODAY())-YEAR(_xlfn.XLOOKUP(Fatturato[[#This Row],[Seller Code]],Dipendenti[Code],Dipendenti[Birth],TODAY(),0,1))</f>
        <v>59</v>
      </c>
      <c r="L232" t="str">
        <f>_xlfn.XLOOKUP(Fatturato[[#This Row],[Seller Code]],Dipendenti[Code],Dipendenti[Experience]," ",0,1)</f>
        <v>Junior</v>
      </c>
      <c r="M232" t="str">
        <f>_xlfn.XLOOKUP(Fatturato[[#This Row],[ID Product]],Prodotti[ID Product],Prodotti[Product Name]," ",0,1)</f>
        <v>QuantumSync Pro</v>
      </c>
      <c r="N232" t="str">
        <f>_xlfn.XLOOKUP(Fatturato[[#This Row],[ID Product]],Prodotti[ID Product],Prodotti[Category]," ",0,1)</f>
        <v>Analytics and Statistics</v>
      </c>
      <c r="O232" s="2">
        <f>Fatturato[[#This Row],[Quantity Sold]]* _xlfn.XLOOKUP(Fatturato[[#This Row],[ID Product]],Prodotti[ID Product],Prodotti[Selling Price],0,0,1)</f>
        <v>41580</v>
      </c>
      <c r="P232" s="6" t="str">
        <f>REPT("|",(Fatturato[[#This Row],[Tot_Fattura]]/MAX(O:O))*100)</f>
        <v>|||||||||||||</v>
      </c>
    </row>
    <row r="233" spans="1:16" x14ac:dyDescent="0.25">
      <c r="A233" t="s">
        <v>895</v>
      </c>
      <c r="B233" t="s">
        <v>247</v>
      </c>
      <c r="C233" t="s">
        <v>404</v>
      </c>
      <c r="D233" t="s">
        <v>285</v>
      </c>
      <c r="E233" s="3">
        <v>220</v>
      </c>
      <c r="F233" s="1">
        <v>44920</v>
      </c>
      <c r="G233" t="str">
        <f>_xlfn.XLOOKUP(Fatturato[[#This Row],[ID Client]],Clienti[ID Client],Clienti[Company Name]," ",0,1)</f>
        <v>DataLink Tech</v>
      </c>
      <c r="H233" t="str">
        <f>_xlfn.XLOOKUP(Fatturato[[#This Row],[ID Client]],Clienti[ID Client],Clienti[Field],0,1)</f>
        <v>Design</v>
      </c>
      <c r="I233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233" t="str">
        <f>_xlfn.XLOOKUP(Fatturato[[#This Row],[Seller Code]],Dipendenti[Code],Dipendenti[Gender]," ",0,1)</f>
        <v>Female</v>
      </c>
      <c r="K233" s="3">
        <f ca="1">YEAR(TODAY())-YEAR(_xlfn.XLOOKUP(Fatturato[[#This Row],[Seller Code]],Dipendenti[Code],Dipendenti[Birth],TODAY(),0,1))</f>
        <v>66</v>
      </c>
      <c r="L233" t="str">
        <f>_xlfn.XLOOKUP(Fatturato[[#This Row],[Seller Code]],Dipendenti[Code],Dipendenti[Experience]," ",0,1)</f>
        <v>Junior</v>
      </c>
      <c r="M233" t="str">
        <f>_xlfn.XLOOKUP(Fatturato[[#This Row],[ID Product]],Prodotti[ID Product],Prodotti[Product Name]," ",0,1)</f>
        <v>DataPulse Dynamics</v>
      </c>
      <c r="N233" t="str">
        <f>_xlfn.XLOOKUP(Fatturato[[#This Row],[ID Product]],Prodotti[ID Product],Prodotti[Category]," ",0,1)</f>
        <v>Analytics and Statistics</v>
      </c>
      <c r="O233" s="2">
        <f>Fatturato[[#This Row],[Quantity Sold]]* _xlfn.XLOOKUP(Fatturato[[#This Row],[ID Product]],Prodotti[ID Product],Prodotti[Selling Price],0,0,1)</f>
        <v>100760</v>
      </c>
      <c r="P233" s="6" t="str">
        <f>REPT("|",(Fatturato[[#This Row],[Tot_Fattura]]/MAX(O:O))*100)</f>
        <v>||||||||||||||||||||||||||||||||</v>
      </c>
    </row>
    <row r="234" spans="1:16" x14ac:dyDescent="0.25">
      <c r="A234" t="s">
        <v>896</v>
      </c>
      <c r="B234" t="s">
        <v>541</v>
      </c>
      <c r="C234" t="s">
        <v>385</v>
      </c>
      <c r="D234" t="s">
        <v>282</v>
      </c>
      <c r="E234" s="3">
        <v>242</v>
      </c>
      <c r="F234" s="1">
        <v>44666</v>
      </c>
      <c r="G234" t="str">
        <f>_xlfn.XLOOKUP(Fatturato[[#This Row],[ID Client]],Clienti[ID Client],Clienti[Company Name]," ",0,1)</f>
        <v>TechLink Dynamics</v>
      </c>
      <c r="H234" t="str">
        <f>_xlfn.XLOOKUP(Fatturato[[#This Row],[ID Client]],Clienti[ID Client],Clienti[Field],0,1)</f>
        <v>Renewable Energy</v>
      </c>
      <c r="I234" t="str">
        <f>_xlfn.CONCAT(_xlfn.XLOOKUP(Fatturato[[#This Row],[Seller Code]],Dipendenti[Code],Dipendenti[Name]," ",0,1)," ",_xlfn.XLOOKUP(Fatturato[[#This Row],[Seller Code]],Dipendenti[Code],Dipendenti[Surname]," ",0,1))</f>
        <v>Moore Lopez</v>
      </c>
      <c r="J234" t="str">
        <f>_xlfn.XLOOKUP(Fatturato[[#This Row],[Seller Code]],Dipendenti[Code],Dipendenti[Gender]," ",0,1)</f>
        <v>Male</v>
      </c>
      <c r="K234" s="3">
        <f ca="1">YEAR(TODAY())-YEAR(_xlfn.XLOOKUP(Fatturato[[#This Row],[Seller Code]],Dipendenti[Code],Dipendenti[Birth],TODAY(),0,1))</f>
        <v>42</v>
      </c>
      <c r="L234" t="str">
        <f>_xlfn.XLOOKUP(Fatturato[[#This Row],[Seller Code]],Dipendenti[Code],Dipendenti[Experience]," ",0,1)</f>
        <v>Lead/Manager</v>
      </c>
      <c r="M234" t="str">
        <f>_xlfn.XLOOKUP(Fatturato[[#This Row],[ID Product]],Prodotti[ID Product],Prodotti[Product Name]," ",0,1)</f>
        <v>StatMatrix Fusion</v>
      </c>
      <c r="N234" t="str">
        <f>_xlfn.XLOOKUP(Fatturato[[#This Row],[ID Product]],Prodotti[ID Product],Prodotti[Category]," ",0,1)</f>
        <v>Information Sync and Management</v>
      </c>
      <c r="O234" s="2">
        <f>Fatturato[[#This Row],[Quantity Sold]]* _xlfn.XLOOKUP(Fatturato[[#This Row],[ID Product]],Prodotti[ID Product],Prodotti[Selling Price],0,0,1)</f>
        <v>73810</v>
      </c>
      <c r="P234" s="6" t="str">
        <f>REPT("|",(Fatturato[[#This Row],[Tot_Fattura]]/MAX(O:O))*100)</f>
        <v>|||||||||||||||||||||||</v>
      </c>
    </row>
    <row r="235" spans="1:16" x14ac:dyDescent="0.25">
      <c r="A235" t="s">
        <v>897</v>
      </c>
      <c r="B235" t="s">
        <v>548</v>
      </c>
      <c r="C235" t="s">
        <v>482</v>
      </c>
      <c r="D235" t="s">
        <v>268</v>
      </c>
      <c r="E235" s="3">
        <v>362</v>
      </c>
      <c r="F235" s="1">
        <v>45051</v>
      </c>
      <c r="G235" t="str">
        <f>_xlfn.XLOOKUP(Fatturato[[#This Row],[ID Client]],Clienti[ID Client],Clienti[Company Name]," ",0,1)</f>
        <v>CloudElite Innovations</v>
      </c>
      <c r="H235" t="str">
        <f>_xlfn.XLOOKUP(Fatturato[[#This Row],[ID Client]],Clienti[ID Client],Clienti[Field],0,1)</f>
        <v>Construction</v>
      </c>
      <c r="I235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235" t="str">
        <f>_xlfn.XLOOKUP(Fatturato[[#This Row],[Seller Code]],Dipendenti[Code],Dipendenti[Gender]," ",0,1)</f>
        <v>Male</v>
      </c>
      <c r="K235" s="3">
        <f ca="1">YEAR(TODAY())-YEAR(_xlfn.XLOOKUP(Fatturato[[#This Row],[Seller Code]],Dipendenti[Code],Dipendenti[Birth],TODAY(),0,1))</f>
        <v>58</v>
      </c>
      <c r="L235" t="str">
        <f>_xlfn.XLOOKUP(Fatturato[[#This Row],[Seller Code]],Dipendenti[Code],Dipendenti[Experience]," ",0,1)</f>
        <v>Intermediate</v>
      </c>
      <c r="M235" t="str">
        <f>_xlfn.XLOOKUP(Fatturato[[#This Row],[ID Product]],Prodotti[ID Product],Prodotti[Product Name]," ",0,1)</f>
        <v>DataHarbor Nexus</v>
      </c>
      <c r="N235" t="str">
        <f>_xlfn.XLOOKUP(Fatturato[[#This Row],[ID Product]],Prodotti[ID Product],Prodotti[Category]," ",0,1)</f>
        <v>Data Security</v>
      </c>
      <c r="O235" s="2">
        <f>Fatturato[[#This Row],[Quantity Sold]]* _xlfn.XLOOKUP(Fatturato[[#This Row],[ID Product]],Prodotti[ID Product],Prodotti[Selling Price],0,0,1)</f>
        <v>101360</v>
      </c>
      <c r="P235" s="6" t="str">
        <f>REPT("|",(Fatturato[[#This Row],[Tot_Fattura]]/MAX(O:O))*100)</f>
        <v>||||||||||||||||||||||||||||||||</v>
      </c>
    </row>
    <row r="236" spans="1:16" x14ac:dyDescent="0.25">
      <c r="A236" t="s">
        <v>900</v>
      </c>
      <c r="B236" t="s">
        <v>562</v>
      </c>
      <c r="C236" t="s">
        <v>357</v>
      </c>
      <c r="D236" t="s">
        <v>275</v>
      </c>
      <c r="E236" s="3">
        <v>52</v>
      </c>
      <c r="F236" s="1">
        <v>44946</v>
      </c>
      <c r="G236" t="str">
        <f>_xlfn.XLOOKUP(Fatturato[[#This Row],[ID Client]],Clienti[ID Client],Clienti[Company Name]," ",0,1)</f>
        <v>CipherLink Corp.</v>
      </c>
      <c r="H236" t="str">
        <f>_xlfn.XLOOKUP(Fatturato[[#This Row],[ID Client]],Clienti[ID Client],Clienti[Field],0,1)</f>
        <v>Marketing</v>
      </c>
      <c r="I236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236" t="str">
        <f>_xlfn.XLOOKUP(Fatturato[[#This Row],[Seller Code]],Dipendenti[Code],Dipendenti[Gender]," ",0,1)</f>
        <v>Female</v>
      </c>
      <c r="K236" s="3">
        <f ca="1">YEAR(TODAY())-YEAR(_xlfn.XLOOKUP(Fatturato[[#This Row],[Seller Code]],Dipendenti[Code],Dipendenti[Birth],TODAY(),0,1))</f>
        <v>60</v>
      </c>
      <c r="L236" t="str">
        <f>_xlfn.XLOOKUP(Fatturato[[#This Row],[Seller Code]],Dipendenti[Code],Dipendenti[Experience]," ",0,1)</f>
        <v>Junior</v>
      </c>
      <c r="M236" t="str">
        <f>_xlfn.XLOOKUP(Fatturato[[#This Row],[ID Product]],Prodotti[ID Product],Prodotti[Product Name]," ",0,1)</f>
        <v>Quantum Insight</v>
      </c>
      <c r="N236" t="str">
        <f>_xlfn.XLOOKUP(Fatturato[[#This Row],[ID Product]],Prodotti[ID Product],Prodotti[Category]," ",0,1)</f>
        <v>Information Sync and Management</v>
      </c>
      <c r="O236" s="2">
        <f>Fatturato[[#This Row],[Quantity Sold]]* _xlfn.XLOOKUP(Fatturato[[#This Row],[ID Product]],Prodotti[ID Product],Prodotti[Selling Price],0,0,1)</f>
        <v>22360</v>
      </c>
      <c r="P236" s="6" t="str">
        <f>REPT("|",(Fatturato[[#This Row],[Tot_Fattura]]/MAX(O:O))*100)</f>
        <v>|||||||</v>
      </c>
    </row>
    <row r="237" spans="1:16" x14ac:dyDescent="0.25">
      <c r="A237" t="s">
        <v>901</v>
      </c>
      <c r="B237" t="s">
        <v>558</v>
      </c>
      <c r="C237" t="s">
        <v>399</v>
      </c>
      <c r="D237" t="s">
        <v>285</v>
      </c>
      <c r="E237" s="3">
        <v>105</v>
      </c>
      <c r="F237" s="1">
        <v>44816</v>
      </c>
      <c r="G237" t="str">
        <f>_xlfn.XLOOKUP(Fatturato[[#This Row],[ID Client]],Clienti[ID Client],Clienti[Company Name]," ",0,1)</f>
        <v>DataLink Tech</v>
      </c>
      <c r="H237" t="str">
        <f>_xlfn.XLOOKUP(Fatturato[[#This Row],[ID Client]],Clienti[ID Client],Clienti[Field],0,1)</f>
        <v>Design</v>
      </c>
      <c r="I237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237" t="str">
        <f>_xlfn.XLOOKUP(Fatturato[[#This Row],[Seller Code]],Dipendenti[Code],Dipendenti[Gender]," ",0,1)</f>
        <v>Male</v>
      </c>
      <c r="K237" s="3">
        <f ca="1">YEAR(TODAY())-YEAR(_xlfn.XLOOKUP(Fatturato[[#This Row],[Seller Code]],Dipendenti[Code],Dipendenti[Birth],TODAY(),0,1))</f>
        <v>69</v>
      </c>
      <c r="L237" t="str">
        <f>_xlfn.XLOOKUP(Fatturato[[#This Row],[Seller Code]],Dipendenti[Code],Dipendenti[Experience]," ",0,1)</f>
        <v>Lead/Manager</v>
      </c>
      <c r="M237" t="str">
        <f>_xlfn.XLOOKUP(Fatturato[[#This Row],[ID Product]],Prodotti[ID Product],Prodotti[Product Name]," ",0,1)</f>
        <v>QuantumSync Pro</v>
      </c>
      <c r="N237" t="str">
        <f>_xlfn.XLOOKUP(Fatturato[[#This Row],[ID Product]],Prodotti[ID Product],Prodotti[Category]," ",0,1)</f>
        <v>Analytics and Statistics</v>
      </c>
      <c r="O237" s="2">
        <f>Fatturato[[#This Row],[Quantity Sold]]* _xlfn.XLOOKUP(Fatturato[[#This Row],[ID Product]],Prodotti[ID Product],Prodotti[Selling Price],0,0,1)</f>
        <v>14700</v>
      </c>
      <c r="P237" s="6" t="str">
        <f>REPT("|",(Fatturato[[#This Row],[Tot_Fattura]]/MAX(O:O))*100)</f>
        <v>||||</v>
      </c>
    </row>
    <row r="238" spans="1:16" x14ac:dyDescent="0.25">
      <c r="A238" t="s">
        <v>903</v>
      </c>
      <c r="B238" t="s">
        <v>245</v>
      </c>
      <c r="C238" t="s">
        <v>357</v>
      </c>
      <c r="D238" t="s">
        <v>285</v>
      </c>
      <c r="E238" s="3">
        <v>381</v>
      </c>
      <c r="F238" s="1">
        <v>44691</v>
      </c>
      <c r="G238" t="str">
        <f>_xlfn.XLOOKUP(Fatturato[[#This Row],[ID Client]],Clienti[ID Client],Clienti[Company Name]," ",0,1)</f>
        <v>DataLink Tech</v>
      </c>
      <c r="H238" t="str">
        <f>_xlfn.XLOOKUP(Fatturato[[#This Row],[ID Client]],Clienti[ID Client],Clienti[Field],0,1)</f>
        <v>Design</v>
      </c>
      <c r="I238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238" t="str">
        <f>_xlfn.XLOOKUP(Fatturato[[#This Row],[Seller Code]],Dipendenti[Code],Dipendenti[Gender]," ",0,1)</f>
        <v>Female</v>
      </c>
      <c r="K238" s="3">
        <f ca="1">YEAR(TODAY())-YEAR(_xlfn.XLOOKUP(Fatturato[[#This Row],[Seller Code]],Dipendenti[Code],Dipendenti[Birth],TODAY(),0,1))</f>
        <v>60</v>
      </c>
      <c r="L238" t="str">
        <f>_xlfn.XLOOKUP(Fatturato[[#This Row],[Seller Code]],Dipendenti[Code],Dipendenti[Experience]," ",0,1)</f>
        <v>Junior</v>
      </c>
      <c r="M238" t="str">
        <f>_xlfn.XLOOKUP(Fatturato[[#This Row],[ID Product]],Prodotti[ID Product],Prodotti[Product Name]," ",0,1)</f>
        <v>InfoShield Horizon</v>
      </c>
      <c r="N238" t="str">
        <f>_xlfn.XLOOKUP(Fatturato[[#This Row],[ID Product]],Prodotti[ID Product],Prodotti[Category]," ",0,1)</f>
        <v>Communication Protection</v>
      </c>
      <c r="O238" s="2">
        <f>Fatturato[[#This Row],[Quantity Sold]]* _xlfn.XLOOKUP(Fatturato[[#This Row],[ID Product]],Prodotti[ID Product],Prodotti[Selling Price],0,0,1)</f>
        <v>87630</v>
      </c>
      <c r="P238" s="6" t="str">
        <f>REPT("|",(Fatturato[[#This Row],[Tot_Fattura]]/MAX(O:O))*100)</f>
        <v>||||||||||||||||||||||||||||</v>
      </c>
    </row>
    <row r="239" spans="1:16" x14ac:dyDescent="0.25">
      <c r="A239" t="s">
        <v>908</v>
      </c>
      <c r="B239" t="s">
        <v>550</v>
      </c>
      <c r="C239" t="s">
        <v>409</v>
      </c>
      <c r="D239" t="s">
        <v>265</v>
      </c>
      <c r="E239" s="3">
        <v>458</v>
      </c>
      <c r="F239" s="1">
        <v>44887</v>
      </c>
      <c r="G239" t="str">
        <f>_xlfn.XLOOKUP(Fatturato[[#This Row],[ID Client]],Clienti[ID Client],Clienti[Company Name]," ",0,1)</f>
        <v>InfoForge Solutions</v>
      </c>
      <c r="H239" t="str">
        <f>_xlfn.XLOOKUP(Fatturato[[#This Row],[ID Client]],Clienti[ID Client],Clienti[Field],0,1)</f>
        <v>Insurance</v>
      </c>
      <c r="I239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39" t="str">
        <f>_xlfn.XLOOKUP(Fatturato[[#This Row],[Seller Code]],Dipendenti[Code],Dipendenti[Gender]," ",0,1)</f>
        <v>Male</v>
      </c>
      <c r="K239" s="3">
        <f ca="1">YEAR(TODAY())-YEAR(_xlfn.XLOOKUP(Fatturato[[#This Row],[Seller Code]],Dipendenti[Code],Dipendenti[Birth],TODAY(),0,1))</f>
        <v>66</v>
      </c>
      <c r="L239" t="str">
        <f>_xlfn.XLOOKUP(Fatturato[[#This Row],[Seller Code]],Dipendenti[Code],Dipendenti[Experience]," ",0,1)</f>
        <v>Lead/Manager</v>
      </c>
      <c r="M239" t="str">
        <f>_xlfn.XLOOKUP(Fatturato[[#This Row],[ID Product]],Prodotti[ID Product],Prodotti[Product Name]," ",0,1)</f>
        <v>QuantumHarbor Guardian</v>
      </c>
      <c r="N239" t="str">
        <f>_xlfn.XLOOKUP(Fatturato[[#This Row],[ID Product]],Prodotti[ID Product],Prodotti[Category]," ",0,1)</f>
        <v>Information Sync and Management</v>
      </c>
      <c r="O239" s="2">
        <f>Fatturato[[#This Row],[Quantity Sold]]* _xlfn.XLOOKUP(Fatturato[[#This Row],[ID Product]],Prodotti[ID Product],Prodotti[Selling Price],0,0,1)</f>
        <v>311898</v>
      </c>
      <c r="P239" s="6" t="str">
        <f>REPT("|",(Fatturato[[#This Row],[Tot_Fattura]]/MAX(O:O))*100)</f>
        <v>||||||||||||||||||||||||||||||||||||||||||||||||||||||||||||||||||||||||||||||||||||||||||||||||||||</v>
      </c>
    </row>
    <row r="240" spans="1:16" x14ac:dyDescent="0.25">
      <c r="A240" t="s">
        <v>909</v>
      </c>
      <c r="B240" t="s">
        <v>236</v>
      </c>
      <c r="C240" t="s">
        <v>511</v>
      </c>
      <c r="D240" t="s">
        <v>268</v>
      </c>
      <c r="E240" s="3">
        <v>358</v>
      </c>
      <c r="F240" s="1">
        <v>44509</v>
      </c>
      <c r="G240" t="str">
        <f>_xlfn.XLOOKUP(Fatturato[[#This Row],[ID Client]],Clienti[ID Client],Clienti[Company Name]," ",0,1)</f>
        <v>CloudElite Innovations</v>
      </c>
      <c r="H240" t="str">
        <f>_xlfn.XLOOKUP(Fatturato[[#This Row],[ID Client]],Clienti[ID Client],Clienti[Field],0,1)</f>
        <v>Construction</v>
      </c>
      <c r="I240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240" t="str">
        <f>_xlfn.XLOOKUP(Fatturato[[#This Row],[Seller Code]],Dipendenti[Code],Dipendenti[Gender]," ",0,1)</f>
        <v>Female</v>
      </c>
      <c r="K240" s="3">
        <f ca="1">YEAR(TODAY())-YEAR(_xlfn.XLOOKUP(Fatturato[[#This Row],[Seller Code]],Dipendenti[Code],Dipendenti[Birth],TODAY(),0,1))</f>
        <v>56</v>
      </c>
      <c r="L240" t="str">
        <f>_xlfn.XLOOKUP(Fatturato[[#This Row],[Seller Code]],Dipendenti[Code],Dipendenti[Experience]," ",0,1)</f>
        <v>Junior</v>
      </c>
      <c r="M240" t="str">
        <f>_xlfn.XLOOKUP(Fatturato[[#This Row],[ID Product]],Prodotti[ID Product],Prodotti[Product Name]," ",0,1)</f>
        <v>SyncGuard Proxima</v>
      </c>
      <c r="N240" t="str">
        <f>_xlfn.XLOOKUP(Fatturato[[#This Row],[ID Product]],Prodotti[ID Product],Prodotti[Category]," ",0,1)</f>
        <v>Communication Protection</v>
      </c>
      <c r="O240" s="2">
        <f>Fatturato[[#This Row],[Quantity Sold]]* _xlfn.XLOOKUP(Fatturato[[#This Row],[ID Product]],Prodotti[ID Product],Prodotti[Selling Price],0,0,1)</f>
        <v>171482</v>
      </c>
      <c r="P240" s="6" t="str">
        <f>REPT("|",(Fatturato[[#This Row],[Tot_Fattura]]/MAX(O:O))*100)</f>
        <v>||||||||||||||||||||||||||||||||||||||||||||||||||||||</v>
      </c>
    </row>
    <row r="241" spans="1:16" x14ac:dyDescent="0.25">
      <c r="A241" t="s">
        <v>912</v>
      </c>
      <c r="B241" t="s">
        <v>561</v>
      </c>
      <c r="C241" t="s">
        <v>382</v>
      </c>
      <c r="D241" t="s">
        <v>285</v>
      </c>
      <c r="E241" s="3">
        <v>254</v>
      </c>
      <c r="F241" s="1">
        <v>44552</v>
      </c>
      <c r="G241" t="str">
        <f>_xlfn.XLOOKUP(Fatturato[[#This Row],[ID Client]],Clienti[ID Client],Clienti[Company Name]," ",0,1)</f>
        <v>DataLink Tech</v>
      </c>
      <c r="H241" t="str">
        <f>_xlfn.XLOOKUP(Fatturato[[#This Row],[ID Client]],Clienti[ID Client],Clienti[Field],0,1)</f>
        <v>Design</v>
      </c>
      <c r="I241" t="str">
        <f>_xlfn.CONCAT(_xlfn.XLOOKUP(Fatturato[[#This Row],[Seller Code]],Dipendenti[Code],Dipendenti[Name]," ",0,1)," ",_xlfn.XLOOKUP(Fatturato[[#This Row],[Seller Code]],Dipendenti[Code],Dipendenti[Surname]," ",0,1))</f>
        <v>Isabella Martinez</v>
      </c>
      <c r="J241" t="str">
        <f>_xlfn.XLOOKUP(Fatturato[[#This Row],[Seller Code]],Dipendenti[Code],Dipendenti[Gender]," ",0,1)</f>
        <v>Female</v>
      </c>
      <c r="K241" s="3">
        <f ca="1">YEAR(TODAY())-YEAR(_xlfn.XLOOKUP(Fatturato[[#This Row],[Seller Code]],Dipendenti[Code],Dipendenti[Birth],TODAY(),0,1))</f>
        <v>34</v>
      </c>
      <c r="L241" t="str">
        <f>_xlfn.XLOOKUP(Fatturato[[#This Row],[Seller Code]],Dipendenti[Code],Dipendenti[Experience]," ",0,1)</f>
        <v>Intermediate</v>
      </c>
      <c r="M241" t="str">
        <f>_xlfn.XLOOKUP(Fatturato[[#This Row],[ID Product]],Prodotti[ID Product],Prodotti[Product Name]," ",0,1)</f>
        <v>DataForge Nexus</v>
      </c>
      <c r="N241" t="str">
        <f>_xlfn.XLOOKUP(Fatturato[[#This Row],[ID Product]],Prodotti[ID Product],Prodotti[Category]," ",0,1)</f>
        <v>Data Security</v>
      </c>
      <c r="O241" s="2">
        <f>Fatturato[[#This Row],[Quantity Sold]]* _xlfn.XLOOKUP(Fatturato[[#This Row],[ID Product]],Prodotti[ID Product],Prodotti[Selling Price],0,0,1)</f>
        <v>77724</v>
      </c>
      <c r="P241" s="6" t="str">
        <f>REPT("|",(Fatturato[[#This Row],[Tot_Fattura]]/MAX(O:O))*100)</f>
        <v>||||||||||||||||||||||||</v>
      </c>
    </row>
    <row r="242" spans="1:16" x14ac:dyDescent="0.25">
      <c r="A242" t="s">
        <v>914</v>
      </c>
      <c r="B242" t="s">
        <v>562</v>
      </c>
      <c r="C242" t="s">
        <v>399</v>
      </c>
      <c r="D242" t="s">
        <v>279</v>
      </c>
      <c r="E242" s="3">
        <v>168</v>
      </c>
      <c r="F242" s="1">
        <v>44301</v>
      </c>
      <c r="G242" t="str">
        <f>_xlfn.XLOOKUP(Fatturato[[#This Row],[ID Client]],Clienti[ID Client],Clienti[Company Name]," ",0,1)</f>
        <v>InnoTech Enterprises</v>
      </c>
      <c r="H242" t="str">
        <f>_xlfn.XLOOKUP(Fatturato[[#This Row],[ID Client]],Clienti[ID Client],Clienti[Field],0,1)</f>
        <v>Hardware</v>
      </c>
      <c r="I242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242" t="str">
        <f>_xlfn.XLOOKUP(Fatturato[[#This Row],[Seller Code]],Dipendenti[Code],Dipendenti[Gender]," ",0,1)</f>
        <v>Male</v>
      </c>
      <c r="K242" s="3">
        <f ca="1">YEAR(TODAY())-YEAR(_xlfn.XLOOKUP(Fatturato[[#This Row],[Seller Code]],Dipendenti[Code],Dipendenti[Birth],TODAY(),0,1))</f>
        <v>69</v>
      </c>
      <c r="L242" t="str">
        <f>_xlfn.XLOOKUP(Fatturato[[#This Row],[Seller Code]],Dipendenti[Code],Dipendenti[Experience]," ",0,1)</f>
        <v>Lead/Manager</v>
      </c>
      <c r="M242" t="str">
        <f>_xlfn.XLOOKUP(Fatturato[[#This Row],[ID Product]],Prodotti[ID Product],Prodotti[Product Name]," ",0,1)</f>
        <v>Quantum Insight</v>
      </c>
      <c r="N242" t="str">
        <f>_xlfn.XLOOKUP(Fatturato[[#This Row],[ID Product]],Prodotti[ID Product],Prodotti[Category]," ",0,1)</f>
        <v>Information Sync and Management</v>
      </c>
      <c r="O242" s="2">
        <f>Fatturato[[#This Row],[Quantity Sold]]* _xlfn.XLOOKUP(Fatturato[[#This Row],[ID Product]],Prodotti[ID Product],Prodotti[Selling Price],0,0,1)</f>
        <v>72240</v>
      </c>
      <c r="P242" s="6" t="str">
        <f>REPT("|",(Fatturato[[#This Row],[Tot_Fattura]]/MAX(O:O))*100)</f>
        <v>|||||||||||||||||||||||</v>
      </c>
    </row>
    <row r="243" spans="1:16" x14ac:dyDescent="0.25">
      <c r="A243" t="s">
        <v>915</v>
      </c>
      <c r="B243" t="s">
        <v>552</v>
      </c>
      <c r="C243" t="s">
        <v>355</v>
      </c>
      <c r="D243" t="s">
        <v>285</v>
      </c>
      <c r="E243" s="3">
        <v>426</v>
      </c>
      <c r="F243" s="1">
        <v>44201</v>
      </c>
      <c r="G243" t="str">
        <f>_xlfn.XLOOKUP(Fatturato[[#This Row],[ID Client]],Clienti[ID Client],Clienti[Company Name]," ",0,1)</f>
        <v>DataLink Tech</v>
      </c>
      <c r="H243" t="str">
        <f>_xlfn.XLOOKUP(Fatturato[[#This Row],[ID Client]],Clienti[ID Client],Clienti[Field],0,1)</f>
        <v>Design</v>
      </c>
      <c r="I243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243" t="str">
        <f>_xlfn.XLOOKUP(Fatturato[[#This Row],[Seller Code]],Dipendenti[Code],Dipendenti[Gender]," ",0,1)</f>
        <v>Female</v>
      </c>
      <c r="K243" s="3">
        <f ca="1">YEAR(TODAY())-YEAR(_xlfn.XLOOKUP(Fatturato[[#This Row],[Seller Code]],Dipendenti[Code],Dipendenti[Birth],TODAY(),0,1))</f>
        <v>72</v>
      </c>
      <c r="L243" t="str">
        <f>_xlfn.XLOOKUP(Fatturato[[#This Row],[Seller Code]],Dipendenti[Code],Dipendenti[Experience]," ",0,1)</f>
        <v>Intermediate</v>
      </c>
      <c r="M243" t="str">
        <f>_xlfn.XLOOKUP(Fatturato[[#This Row],[ID Product]],Prodotti[ID Product],Prodotti[Product Name]," ",0,1)</f>
        <v>InfoVault Nexus</v>
      </c>
      <c r="N243" t="str">
        <f>_xlfn.XLOOKUP(Fatturato[[#This Row],[ID Product]],Prodotti[ID Product],Prodotti[Category]," ",0,1)</f>
        <v>Analytics and Statistics</v>
      </c>
      <c r="O243" s="2">
        <f>Fatturato[[#This Row],[Quantity Sold]]* _xlfn.XLOOKUP(Fatturato[[#This Row],[ID Product]],Prodotti[ID Product],Prodotti[Selling Price],0,0,1)</f>
        <v>63474</v>
      </c>
      <c r="P243" s="6" t="str">
        <f>REPT("|",(Fatturato[[#This Row],[Tot_Fattura]]/MAX(O:O))*100)</f>
        <v>||||||||||||||||||||</v>
      </c>
    </row>
    <row r="244" spans="1:16" x14ac:dyDescent="0.25">
      <c r="A244" t="s">
        <v>917</v>
      </c>
      <c r="B244" t="s">
        <v>547</v>
      </c>
      <c r="C244" t="s">
        <v>519</v>
      </c>
      <c r="D244" t="s">
        <v>282</v>
      </c>
      <c r="E244" s="3">
        <v>261</v>
      </c>
      <c r="F244" s="1">
        <v>44001</v>
      </c>
      <c r="G244" t="str">
        <f>_xlfn.XLOOKUP(Fatturato[[#This Row],[ID Client]],Clienti[ID Client],Clienti[Company Name]," ",0,1)</f>
        <v>TechLink Dynamics</v>
      </c>
      <c r="H244" t="str">
        <f>_xlfn.XLOOKUP(Fatturato[[#This Row],[ID Client]],Clienti[ID Client],Clienti[Field],0,1)</f>
        <v>Renewable Energy</v>
      </c>
      <c r="I244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244" t="str">
        <f>_xlfn.XLOOKUP(Fatturato[[#This Row],[Seller Code]],Dipendenti[Code],Dipendenti[Gender]," ",0,1)</f>
        <v>Male</v>
      </c>
      <c r="K244" s="3">
        <f ca="1">YEAR(TODAY())-YEAR(_xlfn.XLOOKUP(Fatturato[[#This Row],[Seller Code]],Dipendenti[Code],Dipendenti[Birth],TODAY(),0,1))</f>
        <v>50</v>
      </c>
      <c r="L244" t="str">
        <f>_xlfn.XLOOKUP(Fatturato[[#This Row],[Seller Code]],Dipendenti[Code],Dipendenti[Experience]," ",0,1)</f>
        <v>Intermediate</v>
      </c>
      <c r="M244" t="str">
        <f>_xlfn.XLOOKUP(Fatturato[[#This Row],[ID Product]],Prodotti[ID Product],Prodotti[Product Name]," ",0,1)</f>
        <v>SyncHarbor Dynamics</v>
      </c>
      <c r="N244" t="str">
        <f>_xlfn.XLOOKUP(Fatturato[[#This Row],[ID Product]],Prodotti[ID Product],Prodotti[Category]," ",0,1)</f>
        <v>Information Sync and Management</v>
      </c>
      <c r="O244" s="2">
        <f>Fatturato[[#This Row],[Quantity Sold]]* _xlfn.XLOOKUP(Fatturato[[#This Row],[ID Product]],Prodotti[ID Product],Prodotti[Selling Price],0,0,1)</f>
        <v>15921</v>
      </c>
      <c r="P244" s="6" t="str">
        <f>REPT("|",(Fatturato[[#This Row],[Tot_Fattura]]/MAX(O:O))*100)</f>
        <v>|||||</v>
      </c>
    </row>
    <row r="245" spans="1:16" x14ac:dyDescent="0.25">
      <c r="A245" t="s">
        <v>918</v>
      </c>
      <c r="B245" t="s">
        <v>558</v>
      </c>
      <c r="C245" t="s">
        <v>355</v>
      </c>
      <c r="D245" t="s">
        <v>279</v>
      </c>
      <c r="E245" s="3">
        <v>172</v>
      </c>
      <c r="F245" s="1">
        <v>45241</v>
      </c>
      <c r="G245" t="str">
        <f>_xlfn.XLOOKUP(Fatturato[[#This Row],[ID Client]],Clienti[ID Client],Clienti[Company Name]," ",0,1)</f>
        <v>InnoTech Enterprises</v>
      </c>
      <c r="H245" t="str">
        <f>_xlfn.XLOOKUP(Fatturato[[#This Row],[ID Client]],Clienti[ID Client],Clienti[Field],0,1)</f>
        <v>Hardware</v>
      </c>
      <c r="I245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245" t="str">
        <f>_xlfn.XLOOKUP(Fatturato[[#This Row],[Seller Code]],Dipendenti[Code],Dipendenti[Gender]," ",0,1)</f>
        <v>Female</v>
      </c>
      <c r="K245" s="3">
        <f ca="1">YEAR(TODAY())-YEAR(_xlfn.XLOOKUP(Fatturato[[#This Row],[Seller Code]],Dipendenti[Code],Dipendenti[Birth],TODAY(),0,1))</f>
        <v>72</v>
      </c>
      <c r="L245" t="str">
        <f>_xlfn.XLOOKUP(Fatturato[[#This Row],[Seller Code]],Dipendenti[Code],Dipendenti[Experience]," ",0,1)</f>
        <v>Intermediate</v>
      </c>
      <c r="M245" t="str">
        <f>_xlfn.XLOOKUP(Fatturato[[#This Row],[ID Product]],Prodotti[ID Product],Prodotti[Product Name]," ",0,1)</f>
        <v>QuantumSync Pro</v>
      </c>
      <c r="N245" t="str">
        <f>_xlfn.XLOOKUP(Fatturato[[#This Row],[ID Product]],Prodotti[ID Product],Prodotti[Category]," ",0,1)</f>
        <v>Analytics and Statistics</v>
      </c>
      <c r="O245" s="2">
        <f>Fatturato[[#This Row],[Quantity Sold]]* _xlfn.XLOOKUP(Fatturato[[#This Row],[ID Product]],Prodotti[ID Product],Prodotti[Selling Price],0,0,1)</f>
        <v>24080</v>
      </c>
      <c r="P245" s="6" t="str">
        <f>REPT("|",(Fatturato[[#This Row],[Tot_Fattura]]/MAX(O:O))*100)</f>
        <v>|||||||</v>
      </c>
    </row>
    <row r="246" spans="1:16" x14ac:dyDescent="0.25">
      <c r="A246" t="s">
        <v>920</v>
      </c>
      <c r="B246" t="s">
        <v>555</v>
      </c>
      <c r="C246" t="s">
        <v>476</v>
      </c>
      <c r="D246" t="s">
        <v>279</v>
      </c>
      <c r="E246" s="3">
        <v>29</v>
      </c>
      <c r="F246" s="1">
        <v>44682</v>
      </c>
      <c r="G246" t="str">
        <f>_xlfn.XLOOKUP(Fatturato[[#This Row],[ID Client]],Clienti[ID Client],Clienti[Company Name]," ",0,1)</f>
        <v>InnoTech Enterprises</v>
      </c>
      <c r="H246" t="str">
        <f>_xlfn.XLOOKUP(Fatturato[[#This Row],[ID Client]],Clienti[ID Client],Clienti[Field],0,1)</f>
        <v>Hardware</v>
      </c>
      <c r="I246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246" t="str">
        <f>_xlfn.XLOOKUP(Fatturato[[#This Row],[Seller Code]],Dipendenti[Code],Dipendenti[Gender]," ",0,1)</f>
        <v>Female</v>
      </c>
      <c r="K246" s="3">
        <f ca="1">YEAR(TODAY())-YEAR(_xlfn.XLOOKUP(Fatturato[[#This Row],[Seller Code]],Dipendenti[Code],Dipendenti[Birth],TODAY(),0,1))</f>
        <v>33</v>
      </c>
      <c r="L246" t="str">
        <f>_xlfn.XLOOKUP(Fatturato[[#This Row],[Seller Code]],Dipendenti[Code],Dipendenti[Experience]," ",0,1)</f>
        <v>Senior</v>
      </c>
      <c r="M246" t="str">
        <f>_xlfn.XLOOKUP(Fatturato[[#This Row],[ID Product]],Prodotti[ID Product],Prodotti[Product Name]," ",0,1)</f>
        <v>StatFlow Precision</v>
      </c>
      <c r="N246" t="str">
        <f>_xlfn.XLOOKUP(Fatturato[[#This Row],[ID Product]],Prodotti[ID Product],Prodotti[Category]," ",0,1)</f>
        <v>Communication Protection</v>
      </c>
      <c r="O246" s="2">
        <f>Fatturato[[#This Row],[Quantity Sold]]* _xlfn.XLOOKUP(Fatturato[[#This Row],[ID Product]],Prodotti[ID Product],Prodotti[Selling Price],0,0,1)</f>
        <v>12267</v>
      </c>
      <c r="P246" s="6" t="str">
        <f>REPT("|",(Fatturato[[#This Row],[Tot_Fattura]]/MAX(O:O))*100)</f>
        <v>|||</v>
      </c>
    </row>
    <row r="247" spans="1:16" x14ac:dyDescent="0.25">
      <c r="A247" t="s">
        <v>921</v>
      </c>
      <c r="B247" t="s">
        <v>562</v>
      </c>
      <c r="C247" t="s">
        <v>404</v>
      </c>
      <c r="D247" t="s">
        <v>227</v>
      </c>
      <c r="E247" s="3">
        <v>285</v>
      </c>
      <c r="F247" s="1">
        <v>44513</v>
      </c>
      <c r="G247" t="str">
        <f>_xlfn.XLOOKUP(Fatturato[[#This Row],[ID Client]],Clienti[ID Client],Clienti[Company Name]," ",0,1)</f>
        <v>TechGuard Innovations</v>
      </c>
      <c r="H247" t="str">
        <f>_xlfn.XLOOKUP(Fatturato[[#This Row],[ID Client]],Clienti[ID Client],Clienti[Field],0,1)</f>
        <v>Construction</v>
      </c>
      <c r="I247" t="str">
        <f>_xlfn.CONCAT(_xlfn.XLOOKUP(Fatturato[[#This Row],[Seller Code]],Dipendenti[Code],Dipendenti[Name]," ",0,1)," ",_xlfn.XLOOKUP(Fatturato[[#This Row],[Seller Code]],Dipendenti[Code],Dipendenti[Surname]," ",0,1))</f>
        <v>Scarlett Thompson</v>
      </c>
      <c r="J247" t="str">
        <f>_xlfn.XLOOKUP(Fatturato[[#This Row],[Seller Code]],Dipendenti[Code],Dipendenti[Gender]," ",0,1)</f>
        <v>Female</v>
      </c>
      <c r="K247" s="3">
        <f ca="1">YEAR(TODAY())-YEAR(_xlfn.XLOOKUP(Fatturato[[#This Row],[Seller Code]],Dipendenti[Code],Dipendenti[Birth],TODAY(),0,1))</f>
        <v>66</v>
      </c>
      <c r="L247" t="str">
        <f>_xlfn.XLOOKUP(Fatturato[[#This Row],[Seller Code]],Dipendenti[Code],Dipendenti[Experience]," ",0,1)</f>
        <v>Junior</v>
      </c>
      <c r="M247" t="str">
        <f>_xlfn.XLOOKUP(Fatturato[[#This Row],[ID Product]],Prodotti[ID Product],Prodotti[Product Name]," ",0,1)</f>
        <v>Quantum Insight</v>
      </c>
      <c r="N247" t="str">
        <f>_xlfn.XLOOKUP(Fatturato[[#This Row],[ID Product]],Prodotti[ID Product],Prodotti[Category]," ",0,1)</f>
        <v>Information Sync and Management</v>
      </c>
      <c r="O247" s="2">
        <f>Fatturato[[#This Row],[Quantity Sold]]* _xlfn.XLOOKUP(Fatturato[[#This Row],[ID Product]],Prodotti[ID Product],Prodotti[Selling Price],0,0,1)</f>
        <v>122550</v>
      </c>
      <c r="P247" s="6" t="str">
        <f>REPT("|",(Fatturato[[#This Row],[Tot_Fattura]]/MAX(O:O))*100)</f>
        <v>|||||||||||||||||||||||||||||||||||||||</v>
      </c>
    </row>
    <row r="248" spans="1:16" x14ac:dyDescent="0.25">
      <c r="A248" t="s">
        <v>922</v>
      </c>
      <c r="B248" t="s">
        <v>236</v>
      </c>
      <c r="C248" t="s">
        <v>303</v>
      </c>
      <c r="D248" t="s">
        <v>275</v>
      </c>
      <c r="E248" s="3">
        <v>347</v>
      </c>
      <c r="F248" s="1">
        <v>45120</v>
      </c>
      <c r="G248" t="str">
        <f>_xlfn.XLOOKUP(Fatturato[[#This Row],[ID Client]],Clienti[ID Client],Clienti[Company Name]," ",0,1)</f>
        <v>CipherLink Corp.</v>
      </c>
      <c r="H248" t="str">
        <f>_xlfn.XLOOKUP(Fatturato[[#This Row],[ID Client]],Clienti[ID Client],Clienti[Field],0,1)</f>
        <v>Marketing</v>
      </c>
      <c r="I248" t="str">
        <f>_xlfn.CONCAT(_xlfn.XLOOKUP(Fatturato[[#This Row],[Seller Code]],Dipendenti[Code],Dipendenti[Name]," ",0,1)," ",_xlfn.XLOOKUP(Fatturato[[#This Row],[Seller Code]],Dipendenti[Code],Dipendenti[Surname]," ",0,1))</f>
        <v>Isabella Roberts</v>
      </c>
      <c r="J248" t="str">
        <f>_xlfn.XLOOKUP(Fatturato[[#This Row],[Seller Code]],Dipendenti[Code],Dipendenti[Gender]," ",0,1)</f>
        <v>Female</v>
      </c>
      <c r="K248" s="3">
        <f ca="1">YEAR(TODAY())-YEAR(_xlfn.XLOOKUP(Fatturato[[#This Row],[Seller Code]],Dipendenti[Code],Dipendenti[Birth],TODAY(),0,1))</f>
        <v>30</v>
      </c>
      <c r="L248" t="str">
        <f>_xlfn.XLOOKUP(Fatturato[[#This Row],[Seller Code]],Dipendenti[Code],Dipendenti[Experience]," ",0,1)</f>
        <v>Intermediate</v>
      </c>
      <c r="M248" t="str">
        <f>_xlfn.XLOOKUP(Fatturato[[#This Row],[ID Product]],Prodotti[ID Product],Prodotti[Product Name]," ",0,1)</f>
        <v>SyncGuard Proxima</v>
      </c>
      <c r="N248" t="str">
        <f>_xlfn.XLOOKUP(Fatturato[[#This Row],[ID Product]],Prodotti[ID Product],Prodotti[Category]," ",0,1)</f>
        <v>Communication Protection</v>
      </c>
      <c r="O248" s="2">
        <f>Fatturato[[#This Row],[Quantity Sold]]* _xlfn.XLOOKUP(Fatturato[[#This Row],[ID Product]],Prodotti[ID Product],Prodotti[Selling Price],0,0,1)</f>
        <v>166213</v>
      </c>
      <c r="P248" s="6" t="str">
        <f>REPT("|",(Fatturato[[#This Row],[Tot_Fattura]]/MAX(O:O))*100)</f>
        <v>|||||||||||||||||||||||||||||||||||||||||||||||||||||</v>
      </c>
    </row>
    <row r="249" spans="1:16" x14ac:dyDescent="0.25">
      <c r="A249" t="s">
        <v>923</v>
      </c>
      <c r="B249" t="s">
        <v>548</v>
      </c>
      <c r="C249" t="s">
        <v>374</v>
      </c>
      <c r="D249" t="s">
        <v>268</v>
      </c>
      <c r="E249" s="3">
        <v>287</v>
      </c>
      <c r="F249" s="1">
        <v>44036</v>
      </c>
      <c r="G249" t="str">
        <f>_xlfn.XLOOKUP(Fatturato[[#This Row],[ID Client]],Clienti[ID Client],Clienti[Company Name]," ",0,1)</f>
        <v>CloudElite Innovations</v>
      </c>
      <c r="H249" t="str">
        <f>_xlfn.XLOOKUP(Fatturato[[#This Row],[ID Client]],Clienti[ID Client],Clienti[Field],0,1)</f>
        <v>Construction</v>
      </c>
      <c r="I249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249" t="str">
        <f>_xlfn.XLOOKUP(Fatturato[[#This Row],[Seller Code]],Dipendenti[Code],Dipendenti[Gender]," ",0,1)</f>
        <v>Female</v>
      </c>
      <c r="K249" s="3">
        <f ca="1">YEAR(TODAY())-YEAR(_xlfn.XLOOKUP(Fatturato[[#This Row],[Seller Code]],Dipendenti[Code],Dipendenti[Birth],TODAY(),0,1))</f>
        <v>32</v>
      </c>
      <c r="L249" t="str">
        <f>_xlfn.XLOOKUP(Fatturato[[#This Row],[Seller Code]],Dipendenti[Code],Dipendenti[Experience]," ",0,1)</f>
        <v>Lead/Manager</v>
      </c>
      <c r="M249" t="str">
        <f>_xlfn.XLOOKUP(Fatturato[[#This Row],[ID Product]],Prodotti[ID Product],Prodotti[Product Name]," ",0,1)</f>
        <v>DataHarbor Nexus</v>
      </c>
      <c r="N249" t="str">
        <f>_xlfn.XLOOKUP(Fatturato[[#This Row],[ID Product]],Prodotti[ID Product],Prodotti[Category]," ",0,1)</f>
        <v>Data Security</v>
      </c>
      <c r="O249" s="2">
        <f>Fatturato[[#This Row],[Quantity Sold]]* _xlfn.XLOOKUP(Fatturato[[#This Row],[ID Product]],Prodotti[ID Product],Prodotti[Selling Price],0,0,1)</f>
        <v>80360</v>
      </c>
      <c r="P249" s="6" t="str">
        <f>REPT("|",(Fatturato[[#This Row],[Tot_Fattura]]/MAX(O:O))*100)</f>
        <v>|||||||||||||||||||||||||</v>
      </c>
    </row>
    <row r="250" spans="1:16" x14ac:dyDescent="0.25">
      <c r="A250" t="s">
        <v>924</v>
      </c>
      <c r="B250" t="s">
        <v>561</v>
      </c>
      <c r="C250" t="s">
        <v>511</v>
      </c>
      <c r="D250" t="s">
        <v>227</v>
      </c>
      <c r="E250" s="3">
        <v>465</v>
      </c>
      <c r="F250" s="1">
        <v>44669</v>
      </c>
      <c r="G250" t="str">
        <f>_xlfn.XLOOKUP(Fatturato[[#This Row],[ID Client]],Clienti[ID Client],Clienti[Company Name]," ",0,1)</f>
        <v>TechGuard Innovations</v>
      </c>
      <c r="H250" t="str">
        <f>_xlfn.XLOOKUP(Fatturato[[#This Row],[ID Client]],Clienti[ID Client],Clienti[Field],0,1)</f>
        <v>Construction</v>
      </c>
      <c r="I250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250" t="str">
        <f>_xlfn.XLOOKUP(Fatturato[[#This Row],[Seller Code]],Dipendenti[Code],Dipendenti[Gender]," ",0,1)</f>
        <v>Female</v>
      </c>
      <c r="K250" s="3">
        <f ca="1">YEAR(TODAY())-YEAR(_xlfn.XLOOKUP(Fatturato[[#This Row],[Seller Code]],Dipendenti[Code],Dipendenti[Birth],TODAY(),0,1))</f>
        <v>56</v>
      </c>
      <c r="L250" t="str">
        <f>_xlfn.XLOOKUP(Fatturato[[#This Row],[Seller Code]],Dipendenti[Code],Dipendenti[Experience]," ",0,1)</f>
        <v>Junior</v>
      </c>
      <c r="M250" t="str">
        <f>_xlfn.XLOOKUP(Fatturato[[#This Row],[ID Product]],Prodotti[ID Product],Prodotti[Product Name]," ",0,1)</f>
        <v>DataForge Nexus</v>
      </c>
      <c r="N250" t="str">
        <f>_xlfn.XLOOKUP(Fatturato[[#This Row],[ID Product]],Prodotti[ID Product],Prodotti[Category]," ",0,1)</f>
        <v>Data Security</v>
      </c>
      <c r="O250" s="2">
        <f>Fatturato[[#This Row],[Quantity Sold]]* _xlfn.XLOOKUP(Fatturato[[#This Row],[ID Product]],Prodotti[ID Product],Prodotti[Selling Price],0,0,1)</f>
        <v>142290</v>
      </c>
      <c r="P250" s="6" t="str">
        <f>REPT("|",(Fatturato[[#This Row],[Tot_Fattura]]/MAX(O:O))*100)</f>
        <v>|||||||||||||||||||||||||||||||||||||||||||||</v>
      </c>
    </row>
    <row r="251" spans="1:16" x14ac:dyDescent="0.25">
      <c r="A251" t="s">
        <v>925</v>
      </c>
      <c r="B251" t="s">
        <v>552</v>
      </c>
      <c r="C251" t="s">
        <v>517</v>
      </c>
      <c r="D251" t="s">
        <v>285</v>
      </c>
      <c r="E251" s="3">
        <v>169</v>
      </c>
      <c r="F251" s="1">
        <v>44952</v>
      </c>
      <c r="G251" t="str">
        <f>_xlfn.XLOOKUP(Fatturato[[#This Row],[ID Client]],Clienti[ID Client],Clienti[Company Name]," ",0,1)</f>
        <v>DataLink Tech</v>
      </c>
      <c r="H251" t="str">
        <f>_xlfn.XLOOKUP(Fatturato[[#This Row],[ID Client]],Clienti[ID Client],Clienti[Field],0,1)</f>
        <v>Design</v>
      </c>
      <c r="I251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51" t="str">
        <f>_xlfn.XLOOKUP(Fatturato[[#This Row],[Seller Code]],Dipendenti[Code],Dipendenti[Gender]," ",0,1)</f>
        <v>Male</v>
      </c>
      <c r="K251" s="3">
        <f ca="1">YEAR(TODAY())-YEAR(_xlfn.XLOOKUP(Fatturato[[#This Row],[Seller Code]],Dipendenti[Code],Dipendenti[Birth],TODAY(),0,1))</f>
        <v>26</v>
      </c>
      <c r="L251" t="str">
        <f>_xlfn.XLOOKUP(Fatturato[[#This Row],[Seller Code]],Dipendenti[Code],Dipendenti[Experience]," ",0,1)</f>
        <v>Senior</v>
      </c>
      <c r="M251" t="str">
        <f>_xlfn.XLOOKUP(Fatturato[[#This Row],[ID Product]],Prodotti[ID Product],Prodotti[Product Name]," ",0,1)</f>
        <v>InfoVault Nexus</v>
      </c>
      <c r="N251" t="str">
        <f>_xlfn.XLOOKUP(Fatturato[[#This Row],[ID Product]],Prodotti[ID Product],Prodotti[Category]," ",0,1)</f>
        <v>Analytics and Statistics</v>
      </c>
      <c r="O251" s="2">
        <f>Fatturato[[#This Row],[Quantity Sold]]* _xlfn.XLOOKUP(Fatturato[[#This Row],[ID Product]],Prodotti[ID Product],Prodotti[Selling Price],0,0,1)</f>
        <v>25181</v>
      </c>
      <c r="P251" s="6" t="str">
        <f>REPT("|",(Fatturato[[#This Row],[Tot_Fattura]]/MAX(O:O))*100)</f>
        <v>||||||||</v>
      </c>
    </row>
    <row r="252" spans="1:16" x14ac:dyDescent="0.25">
      <c r="A252" t="s">
        <v>926</v>
      </c>
      <c r="B252" t="s">
        <v>548</v>
      </c>
      <c r="C252" t="s">
        <v>336</v>
      </c>
      <c r="D252" t="s">
        <v>275</v>
      </c>
      <c r="E252" s="3">
        <v>438</v>
      </c>
      <c r="F252" s="1">
        <v>44893</v>
      </c>
      <c r="G252" t="str">
        <f>_xlfn.XLOOKUP(Fatturato[[#This Row],[ID Client]],Clienti[ID Client],Clienti[Company Name]," ",0,1)</f>
        <v>CipherLink Corp.</v>
      </c>
      <c r="H252" t="str">
        <f>_xlfn.XLOOKUP(Fatturato[[#This Row],[ID Client]],Clienti[ID Client],Clienti[Field],0,1)</f>
        <v>Marketing</v>
      </c>
      <c r="I252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252" t="str">
        <f>_xlfn.XLOOKUP(Fatturato[[#This Row],[Seller Code]],Dipendenti[Code],Dipendenti[Gender]," ",0,1)</f>
        <v>Female</v>
      </c>
      <c r="K252" s="3">
        <f ca="1">YEAR(TODAY())-YEAR(_xlfn.XLOOKUP(Fatturato[[#This Row],[Seller Code]],Dipendenti[Code],Dipendenti[Birth],TODAY(),0,1))</f>
        <v>59</v>
      </c>
      <c r="L252" t="str">
        <f>_xlfn.XLOOKUP(Fatturato[[#This Row],[Seller Code]],Dipendenti[Code],Dipendenti[Experience]," ",0,1)</f>
        <v>Junior</v>
      </c>
      <c r="M252" t="str">
        <f>_xlfn.XLOOKUP(Fatturato[[#This Row],[ID Product]],Prodotti[ID Product],Prodotti[Product Name]," ",0,1)</f>
        <v>DataHarbor Nexus</v>
      </c>
      <c r="N252" t="str">
        <f>_xlfn.XLOOKUP(Fatturato[[#This Row],[ID Product]],Prodotti[ID Product],Prodotti[Category]," ",0,1)</f>
        <v>Data Security</v>
      </c>
      <c r="O252" s="2">
        <f>Fatturato[[#This Row],[Quantity Sold]]* _xlfn.XLOOKUP(Fatturato[[#This Row],[ID Product]],Prodotti[ID Product],Prodotti[Selling Price],0,0,1)</f>
        <v>122640</v>
      </c>
      <c r="P252" s="6" t="str">
        <f>REPT("|",(Fatturato[[#This Row],[Tot_Fattura]]/MAX(O:O))*100)</f>
        <v>|||||||||||||||||||||||||||||||||||||||</v>
      </c>
    </row>
    <row r="253" spans="1:16" x14ac:dyDescent="0.25">
      <c r="A253" t="s">
        <v>927</v>
      </c>
      <c r="B253" t="s">
        <v>550</v>
      </c>
      <c r="C253" t="s">
        <v>308</v>
      </c>
      <c r="D253" t="s">
        <v>285</v>
      </c>
      <c r="E253" s="3">
        <v>140</v>
      </c>
      <c r="F253" s="1">
        <v>44757</v>
      </c>
      <c r="G253" t="str">
        <f>_xlfn.XLOOKUP(Fatturato[[#This Row],[ID Client]],Clienti[ID Client],Clienti[Company Name]," ",0,1)</f>
        <v>DataLink Tech</v>
      </c>
      <c r="H253" t="str">
        <f>_xlfn.XLOOKUP(Fatturato[[#This Row],[ID Client]],Clienti[ID Client],Clienti[Field],0,1)</f>
        <v>Design</v>
      </c>
      <c r="I253" t="str">
        <f>_xlfn.CONCAT(_xlfn.XLOOKUP(Fatturato[[#This Row],[Seller Code]],Dipendenti[Code],Dipendenti[Name]," ",0,1)," ",_xlfn.XLOOKUP(Fatturato[[#This Row],[Seller Code]],Dipendenti[Code],Dipendenti[Surname]," ",0,1))</f>
        <v>Ella Smith</v>
      </c>
      <c r="J253" t="str">
        <f>_xlfn.XLOOKUP(Fatturato[[#This Row],[Seller Code]],Dipendenti[Code],Dipendenti[Gender]," ",0,1)</f>
        <v>Female</v>
      </c>
      <c r="K253" s="3">
        <f ca="1">YEAR(TODAY())-YEAR(_xlfn.XLOOKUP(Fatturato[[#This Row],[Seller Code]],Dipendenti[Code],Dipendenti[Birth],TODAY(),0,1))</f>
        <v>28</v>
      </c>
      <c r="L253" t="str">
        <f>_xlfn.XLOOKUP(Fatturato[[#This Row],[Seller Code]],Dipendenti[Code],Dipendenti[Experience]," ",0,1)</f>
        <v>Intermediate</v>
      </c>
      <c r="M253" t="str">
        <f>_xlfn.XLOOKUP(Fatturato[[#This Row],[ID Product]],Prodotti[ID Product],Prodotti[Product Name]," ",0,1)</f>
        <v>QuantumHarbor Guardian</v>
      </c>
      <c r="N253" t="str">
        <f>_xlfn.XLOOKUP(Fatturato[[#This Row],[ID Product]],Prodotti[ID Product],Prodotti[Category]," ",0,1)</f>
        <v>Information Sync and Management</v>
      </c>
      <c r="O253" s="2">
        <f>Fatturato[[#This Row],[Quantity Sold]]* _xlfn.XLOOKUP(Fatturato[[#This Row],[ID Product]],Prodotti[ID Product],Prodotti[Selling Price],0,0,1)</f>
        <v>95340</v>
      </c>
      <c r="P253" s="6" t="str">
        <f>REPT("|",(Fatturato[[#This Row],[Tot_Fattura]]/MAX(O:O))*100)</f>
        <v>||||||||||||||||||||||||||||||</v>
      </c>
    </row>
    <row r="254" spans="1:16" x14ac:dyDescent="0.25">
      <c r="A254" t="s">
        <v>929</v>
      </c>
      <c r="B254" t="s">
        <v>543</v>
      </c>
      <c r="C254" t="s">
        <v>482</v>
      </c>
      <c r="D254" t="s">
        <v>282</v>
      </c>
      <c r="E254" s="3">
        <v>453</v>
      </c>
      <c r="F254" s="1">
        <v>44340</v>
      </c>
      <c r="G254" t="str">
        <f>_xlfn.XLOOKUP(Fatturato[[#This Row],[ID Client]],Clienti[ID Client],Clienti[Company Name]," ",0,1)</f>
        <v>TechLink Dynamics</v>
      </c>
      <c r="H254" t="str">
        <f>_xlfn.XLOOKUP(Fatturato[[#This Row],[ID Client]],Clienti[ID Client],Clienti[Field],0,1)</f>
        <v>Renewable Energy</v>
      </c>
      <c r="I254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254" t="str">
        <f>_xlfn.XLOOKUP(Fatturato[[#This Row],[Seller Code]],Dipendenti[Code],Dipendenti[Gender]," ",0,1)</f>
        <v>Male</v>
      </c>
      <c r="K254" s="3">
        <f ca="1">YEAR(TODAY())-YEAR(_xlfn.XLOOKUP(Fatturato[[#This Row],[Seller Code]],Dipendenti[Code],Dipendenti[Birth],TODAY(),0,1))</f>
        <v>58</v>
      </c>
      <c r="L254" t="str">
        <f>_xlfn.XLOOKUP(Fatturato[[#This Row],[Seller Code]],Dipendenti[Code],Dipendenti[Experience]," ",0,1)</f>
        <v>Intermediate</v>
      </c>
      <c r="M254" t="str">
        <f>_xlfn.XLOOKUP(Fatturato[[#This Row],[ID Product]],Prodotti[ID Product],Prodotti[Product Name]," ",0,1)</f>
        <v>InfoSync Dynamics</v>
      </c>
      <c r="N254" t="str">
        <f>_xlfn.XLOOKUP(Fatturato[[#This Row],[ID Product]],Prodotti[ID Product],Prodotti[Category]," ",0,1)</f>
        <v>Information Sync and Management</v>
      </c>
      <c r="O254" s="2">
        <f>Fatturato[[#This Row],[Quantity Sold]]* _xlfn.XLOOKUP(Fatturato[[#This Row],[ID Product]],Prodotti[ID Product],Prodotti[Selling Price],0,0,1)</f>
        <v>46206</v>
      </c>
      <c r="P254" s="6" t="str">
        <f>REPT("|",(Fatturato[[#This Row],[Tot_Fattura]]/MAX(O:O))*100)</f>
        <v>||||||||||||||</v>
      </c>
    </row>
    <row r="255" spans="1:16" x14ac:dyDescent="0.25">
      <c r="A255" t="s">
        <v>931</v>
      </c>
      <c r="B255" t="s">
        <v>245</v>
      </c>
      <c r="C255" t="s">
        <v>373</v>
      </c>
      <c r="D255" t="s">
        <v>275</v>
      </c>
      <c r="E255" s="3">
        <v>362</v>
      </c>
      <c r="F255" s="1">
        <v>45082</v>
      </c>
      <c r="G255" t="str">
        <f>_xlfn.XLOOKUP(Fatturato[[#This Row],[ID Client]],Clienti[ID Client],Clienti[Company Name]," ",0,1)</f>
        <v>CipherLink Corp.</v>
      </c>
      <c r="H255" t="str">
        <f>_xlfn.XLOOKUP(Fatturato[[#This Row],[ID Client]],Clienti[ID Client],Clienti[Field],0,1)</f>
        <v>Marketing</v>
      </c>
      <c r="I255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255" t="str">
        <f>_xlfn.XLOOKUP(Fatturato[[#This Row],[Seller Code]],Dipendenti[Code],Dipendenti[Gender]," ",0,1)</f>
        <v>Male</v>
      </c>
      <c r="K255" s="3">
        <f ca="1">YEAR(TODAY())-YEAR(_xlfn.XLOOKUP(Fatturato[[#This Row],[Seller Code]],Dipendenti[Code],Dipendenti[Birth],TODAY(),0,1))</f>
        <v>43</v>
      </c>
      <c r="L255" t="str">
        <f>_xlfn.XLOOKUP(Fatturato[[#This Row],[Seller Code]],Dipendenti[Code],Dipendenti[Experience]," ",0,1)</f>
        <v>Intermediate</v>
      </c>
      <c r="M255" t="str">
        <f>_xlfn.XLOOKUP(Fatturato[[#This Row],[ID Product]],Prodotti[ID Product],Prodotti[Product Name]," ",0,1)</f>
        <v>InfoShield Horizon</v>
      </c>
      <c r="N255" t="str">
        <f>_xlfn.XLOOKUP(Fatturato[[#This Row],[ID Product]],Prodotti[ID Product],Prodotti[Category]," ",0,1)</f>
        <v>Communication Protection</v>
      </c>
      <c r="O255" s="2">
        <f>Fatturato[[#This Row],[Quantity Sold]]* _xlfn.XLOOKUP(Fatturato[[#This Row],[ID Product]],Prodotti[ID Product],Prodotti[Selling Price],0,0,1)</f>
        <v>83260</v>
      </c>
      <c r="P255" s="6" t="str">
        <f>REPT("|",(Fatturato[[#This Row],[Tot_Fattura]]/MAX(O:O))*100)</f>
        <v>||||||||||||||||||||||||||</v>
      </c>
    </row>
    <row r="256" spans="1:16" x14ac:dyDescent="0.25">
      <c r="A256" t="s">
        <v>932</v>
      </c>
      <c r="B256" t="s">
        <v>541</v>
      </c>
      <c r="C256" t="s">
        <v>510</v>
      </c>
      <c r="D256" t="s">
        <v>268</v>
      </c>
      <c r="E256" s="3">
        <v>226</v>
      </c>
      <c r="F256" s="1">
        <v>44533</v>
      </c>
      <c r="G256" t="str">
        <f>_xlfn.XLOOKUP(Fatturato[[#This Row],[ID Client]],Clienti[ID Client],Clienti[Company Name]," ",0,1)</f>
        <v>CloudElite Innovations</v>
      </c>
      <c r="H256" t="str">
        <f>_xlfn.XLOOKUP(Fatturato[[#This Row],[ID Client]],Clienti[ID Client],Clienti[Field],0,1)</f>
        <v>Construction</v>
      </c>
      <c r="I256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256" t="str">
        <f>_xlfn.XLOOKUP(Fatturato[[#This Row],[Seller Code]],Dipendenti[Code],Dipendenti[Gender]," ",0,1)</f>
        <v>Female</v>
      </c>
      <c r="K256" s="3">
        <f ca="1">YEAR(TODAY())-YEAR(_xlfn.XLOOKUP(Fatturato[[#This Row],[Seller Code]],Dipendenti[Code],Dipendenti[Birth],TODAY(),0,1))</f>
        <v>37</v>
      </c>
      <c r="L256" t="str">
        <f>_xlfn.XLOOKUP(Fatturato[[#This Row],[Seller Code]],Dipendenti[Code],Dipendenti[Experience]," ",0,1)</f>
        <v>Intermediate</v>
      </c>
      <c r="M256" t="str">
        <f>_xlfn.XLOOKUP(Fatturato[[#This Row],[ID Product]],Prodotti[ID Product],Prodotti[Product Name]," ",0,1)</f>
        <v>StatMatrix Fusion</v>
      </c>
      <c r="N256" t="str">
        <f>_xlfn.XLOOKUP(Fatturato[[#This Row],[ID Product]],Prodotti[ID Product],Prodotti[Category]," ",0,1)</f>
        <v>Information Sync and Management</v>
      </c>
      <c r="O256" s="2">
        <f>Fatturato[[#This Row],[Quantity Sold]]* _xlfn.XLOOKUP(Fatturato[[#This Row],[ID Product]],Prodotti[ID Product],Prodotti[Selling Price],0,0,1)</f>
        <v>68930</v>
      </c>
      <c r="P256" s="6" t="str">
        <f>REPT("|",(Fatturato[[#This Row],[Tot_Fattura]]/MAX(O:O))*100)</f>
        <v>||||||||||||||||||||||</v>
      </c>
    </row>
    <row r="257" spans="1:16" x14ac:dyDescent="0.25">
      <c r="A257" t="s">
        <v>934</v>
      </c>
      <c r="B257" t="s">
        <v>555</v>
      </c>
      <c r="C257" t="s">
        <v>431</v>
      </c>
      <c r="D257" t="s">
        <v>265</v>
      </c>
      <c r="E257" s="3">
        <v>46</v>
      </c>
      <c r="F257" s="1">
        <v>44575</v>
      </c>
      <c r="G257" t="str">
        <f>_xlfn.XLOOKUP(Fatturato[[#This Row],[ID Client]],Clienti[ID Client],Clienti[Company Name]," ",0,1)</f>
        <v>InfoForge Solutions</v>
      </c>
      <c r="H257" t="str">
        <f>_xlfn.XLOOKUP(Fatturato[[#This Row],[ID Client]],Clienti[ID Client],Clienti[Field],0,1)</f>
        <v>Insurance</v>
      </c>
      <c r="I257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57" t="str">
        <f>_xlfn.XLOOKUP(Fatturato[[#This Row],[Seller Code]],Dipendenti[Code],Dipendenti[Gender]," ",0,1)</f>
        <v>Female</v>
      </c>
      <c r="K257" s="3">
        <f ca="1">YEAR(TODAY())-YEAR(_xlfn.XLOOKUP(Fatturato[[#This Row],[Seller Code]],Dipendenti[Code],Dipendenti[Birth],TODAY(),0,1))</f>
        <v>43</v>
      </c>
      <c r="L257" t="str">
        <f>_xlfn.XLOOKUP(Fatturato[[#This Row],[Seller Code]],Dipendenti[Code],Dipendenti[Experience]," ",0,1)</f>
        <v>Lead/Manager</v>
      </c>
      <c r="M257" t="str">
        <f>_xlfn.XLOOKUP(Fatturato[[#This Row],[ID Product]],Prodotti[ID Product],Prodotti[Product Name]," ",0,1)</f>
        <v>StatFlow Precision</v>
      </c>
      <c r="N257" t="str">
        <f>_xlfn.XLOOKUP(Fatturato[[#This Row],[ID Product]],Prodotti[ID Product],Prodotti[Category]," ",0,1)</f>
        <v>Communication Protection</v>
      </c>
      <c r="O257" s="2">
        <f>Fatturato[[#This Row],[Quantity Sold]]* _xlfn.XLOOKUP(Fatturato[[#This Row],[ID Product]],Prodotti[ID Product],Prodotti[Selling Price],0,0,1)</f>
        <v>19458</v>
      </c>
      <c r="P257" s="6" t="str">
        <f>REPT("|",(Fatturato[[#This Row],[Tot_Fattura]]/MAX(O:O))*100)</f>
        <v>||||||</v>
      </c>
    </row>
    <row r="258" spans="1:16" x14ac:dyDescent="0.25">
      <c r="A258" t="s">
        <v>937</v>
      </c>
      <c r="B258" t="s">
        <v>236</v>
      </c>
      <c r="C258" t="s">
        <v>431</v>
      </c>
      <c r="D258" t="s">
        <v>282</v>
      </c>
      <c r="E258" s="3">
        <v>246</v>
      </c>
      <c r="F258" s="1">
        <v>44866</v>
      </c>
      <c r="G258" t="str">
        <f>_xlfn.XLOOKUP(Fatturato[[#This Row],[ID Client]],Clienti[ID Client],Clienti[Company Name]," ",0,1)</f>
        <v>TechLink Dynamics</v>
      </c>
      <c r="H258" t="str">
        <f>_xlfn.XLOOKUP(Fatturato[[#This Row],[ID Client]],Clienti[ID Client],Clienti[Field],0,1)</f>
        <v>Renewable Energy</v>
      </c>
      <c r="I258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58" t="str">
        <f>_xlfn.XLOOKUP(Fatturato[[#This Row],[Seller Code]],Dipendenti[Code],Dipendenti[Gender]," ",0,1)</f>
        <v>Female</v>
      </c>
      <c r="K258" s="3">
        <f ca="1">YEAR(TODAY())-YEAR(_xlfn.XLOOKUP(Fatturato[[#This Row],[Seller Code]],Dipendenti[Code],Dipendenti[Birth],TODAY(),0,1))</f>
        <v>43</v>
      </c>
      <c r="L258" t="str">
        <f>_xlfn.XLOOKUP(Fatturato[[#This Row],[Seller Code]],Dipendenti[Code],Dipendenti[Experience]," ",0,1)</f>
        <v>Lead/Manager</v>
      </c>
      <c r="M258" t="str">
        <f>_xlfn.XLOOKUP(Fatturato[[#This Row],[ID Product]],Prodotti[ID Product],Prodotti[Product Name]," ",0,1)</f>
        <v>SyncGuard Proxima</v>
      </c>
      <c r="N258" t="str">
        <f>_xlfn.XLOOKUP(Fatturato[[#This Row],[ID Product]],Prodotti[ID Product],Prodotti[Category]," ",0,1)</f>
        <v>Communication Protection</v>
      </c>
      <c r="O258" s="2">
        <f>Fatturato[[#This Row],[Quantity Sold]]* _xlfn.XLOOKUP(Fatturato[[#This Row],[ID Product]],Prodotti[ID Product],Prodotti[Selling Price],0,0,1)</f>
        <v>117834</v>
      </c>
      <c r="P258" s="6" t="str">
        <f>REPT("|",(Fatturato[[#This Row],[Tot_Fattura]]/MAX(O:O))*100)</f>
        <v>|||||||||||||||||||||||||||||||||||||</v>
      </c>
    </row>
    <row r="259" spans="1:16" x14ac:dyDescent="0.25">
      <c r="A259" t="s">
        <v>938</v>
      </c>
      <c r="B259" t="s">
        <v>558</v>
      </c>
      <c r="C259" t="s">
        <v>373</v>
      </c>
      <c r="D259" t="s">
        <v>227</v>
      </c>
      <c r="E259" s="3">
        <v>341</v>
      </c>
      <c r="F259" s="1">
        <v>45249</v>
      </c>
      <c r="G259" t="str">
        <f>_xlfn.XLOOKUP(Fatturato[[#This Row],[ID Client]],Clienti[ID Client],Clienti[Company Name]," ",0,1)</f>
        <v>TechGuard Innovations</v>
      </c>
      <c r="H259" t="str">
        <f>_xlfn.XLOOKUP(Fatturato[[#This Row],[ID Client]],Clienti[ID Client],Clienti[Field],0,1)</f>
        <v>Construction</v>
      </c>
      <c r="I259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259" t="str">
        <f>_xlfn.XLOOKUP(Fatturato[[#This Row],[Seller Code]],Dipendenti[Code],Dipendenti[Gender]," ",0,1)</f>
        <v>Male</v>
      </c>
      <c r="K259" s="3">
        <f ca="1">YEAR(TODAY())-YEAR(_xlfn.XLOOKUP(Fatturato[[#This Row],[Seller Code]],Dipendenti[Code],Dipendenti[Birth],TODAY(),0,1))</f>
        <v>43</v>
      </c>
      <c r="L259" t="str">
        <f>_xlfn.XLOOKUP(Fatturato[[#This Row],[Seller Code]],Dipendenti[Code],Dipendenti[Experience]," ",0,1)</f>
        <v>Intermediate</v>
      </c>
      <c r="M259" t="str">
        <f>_xlfn.XLOOKUP(Fatturato[[#This Row],[ID Product]],Prodotti[ID Product],Prodotti[Product Name]," ",0,1)</f>
        <v>QuantumSync Pro</v>
      </c>
      <c r="N259" t="str">
        <f>_xlfn.XLOOKUP(Fatturato[[#This Row],[ID Product]],Prodotti[ID Product],Prodotti[Category]," ",0,1)</f>
        <v>Analytics and Statistics</v>
      </c>
      <c r="O259" s="2">
        <f>Fatturato[[#This Row],[Quantity Sold]]* _xlfn.XLOOKUP(Fatturato[[#This Row],[ID Product]],Prodotti[ID Product],Prodotti[Selling Price],0,0,1)</f>
        <v>47740</v>
      </c>
      <c r="P259" s="6" t="str">
        <f>REPT("|",(Fatturato[[#This Row],[Tot_Fattura]]/MAX(O:O))*100)</f>
        <v>|||||||||||||||</v>
      </c>
    </row>
    <row r="260" spans="1:16" x14ac:dyDescent="0.25">
      <c r="A260" t="s">
        <v>939</v>
      </c>
      <c r="B260" t="s">
        <v>561</v>
      </c>
      <c r="C260" t="s">
        <v>510</v>
      </c>
      <c r="D260" t="s">
        <v>275</v>
      </c>
      <c r="E260" s="3">
        <v>477</v>
      </c>
      <c r="F260" s="1">
        <v>44955</v>
      </c>
      <c r="G260" t="str">
        <f>_xlfn.XLOOKUP(Fatturato[[#This Row],[ID Client]],Clienti[ID Client],Clienti[Company Name]," ",0,1)</f>
        <v>CipherLink Corp.</v>
      </c>
      <c r="H260" t="str">
        <f>_xlfn.XLOOKUP(Fatturato[[#This Row],[ID Client]],Clienti[ID Client],Clienti[Field],0,1)</f>
        <v>Marketing</v>
      </c>
      <c r="I260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260" t="str">
        <f>_xlfn.XLOOKUP(Fatturato[[#This Row],[Seller Code]],Dipendenti[Code],Dipendenti[Gender]," ",0,1)</f>
        <v>Female</v>
      </c>
      <c r="K260" s="3">
        <f ca="1">YEAR(TODAY())-YEAR(_xlfn.XLOOKUP(Fatturato[[#This Row],[Seller Code]],Dipendenti[Code],Dipendenti[Birth],TODAY(),0,1))</f>
        <v>37</v>
      </c>
      <c r="L260" t="str">
        <f>_xlfn.XLOOKUP(Fatturato[[#This Row],[Seller Code]],Dipendenti[Code],Dipendenti[Experience]," ",0,1)</f>
        <v>Intermediate</v>
      </c>
      <c r="M260" t="str">
        <f>_xlfn.XLOOKUP(Fatturato[[#This Row],[ID Product]],Prodotti[ID Product],Prodotti[Product Name]," ",0,1)</f>
        <v>DataForge Nexus</v>
      </c>
      <c r="N260" t="str">
        <f>_xlfn.XLOOKUP(Fatturato[[#This Row],[ID Product]],Prodotti[ID Product],Prodotti[Category]," ",0,1)</f>
        <v>Data Security</v>
      </c>
      <c r="O260" s="2">
        <f>Fatturato[[#This Row],[Quantity Sold]]* _xlfn.XLOOKUP(Fatturato[[#This Row],[ID Product]],Prodotti[ID Product],Prodotti[Selling Price],0,0,1)</f>
        <v>145962</v>
      </c>
      <c r="P260" s="6" t="str">
        <f>REPT("|",(Fatturato[[#This Row],[Tot_Fattura]]/MAX(O:O))*100)</f>
        <v>||||||||||||||||||||||||||||||||||||||||||||||</v>
      </c>
    </row>
    <row r="261" spans="1:16" x14ac:dyDescent="0.25">
      <c r="A261" t="s">
        <v>942</v>
      </c>
      <c r="B261" t="s">
        <v>247</v>
      </c>
      <c r="C261" t="s">
        <v>425</v>
      </c>
      <c r="D261" t="s">
        <v>282</v>
      </c>
      <c r="E261" s="3">
        <v>420</v>
      </c>
      <c r="F261" s="1">
        <v>44221</v>
      </c>
      <c r="G261" t="str">
        <f>_xlfn.XLOOKUP(Fatturato[[#This Row],[ID Client]],Clienti[ID Client],Clienti[Company Name]," ",0,1)</f>
        <v>TechLink Dynamics</v>
      </c>
      <c r="H261" t="str">
        <f>_xlfn.XLOOKUP(Fatturato[[#This Row],[ID Client]],Clienti[ID Client],Clienti[Field],0,1)</f>
        <v>Renewable Energy</v>
      </c>
      <c r="I261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261" t="str">
        <f>_xlfn.XLOOKUP(Fatturato[[#This Row],[Seller Code]],Dipendenti[Code],Dipendenti[Gender]," ",0,1)</f>
        <v>Male</v>
      </c>
      <c r="K261" s="3">
        <f ca="1">YEAR(TODAY())-YEAR(_xlfn.XLOOKUP(Fatturato[[#This Row],[Seller Code]],Dipendenti[Code],Dipendenti[Birth],TODAY(),0,1))</f>
        <v>64</v>
      </c>
      <c r="L261" t="str">
        <f>_xlfn.XLOOKUP(Fatturato[[#This Row],[Seller Code]],Dipendenti[Code],Dipendenti[Experience]," ",0,1)</f>
        <v>Senior</v>
      </c>
      <c r="M261" t="str">
        <f>_xlfn.XLOOKUP(Fatturato[[#This Row],[ID Product]],Prodotti[ID Product],Prodotti[Product Name]," ",0,1)</f>
        <v>DataPulse Dynamics</v>
      </c>
      <c r="N261" t="str">
        <f>_xlfn.XLOOKUP(Fatturato[[#This Row],[ID Product]],Prodotti[ID Product],Prodotti[Category]," ",0,1)</f>
        <v>Analytics and Statistics</v>
      </c>
      <c r="O261" s="2">
        <f>Fatturato[[#This Row],[Quantity Sold]]* _xlfn.XLOOKUP(Fatturato[[#This Row],[ID Product]],Prodotti[ID Product],Prodotti[Selling Price],0,0,1)</f>
        <v>192360</v>
      </c>
      <c r="P261" s="6" t="str">
        <f>REPT("|",(Fatturato[[#This Row],[Tot_Fattura]]/MAX(O:O))*100)</f>
        <v>|||||||||||||||||||||||||||||||||||||||||||||||||||||||||||||</v>
      </c>
    </row>
    <row r="262" spans="1:16" x14ac:dyDescent="0.25">
      <c r="A262" t="s">
        <v>944</v>
      </c>
      <c r="B262" t="s">
        <v>248</v>
      </c>
      <c r="C262" t="s">
        <v>471</v>
      </c>
      <c r="D262" t="s">
        <v>275</v>
      </c>
      <c r="E262" s="3">
        <v>438</v>
      </c>
      <c r="F262" s="1">
        <v>44832</v>
      </c>
      <c r="G262" t="str">
        <f>_xlfn.XLOOKUP(Fatturato[[#This Row],[ID Client]],Clienti[ID Client],Clienti[Company Name]," ",0,1)</f>
        <v>CipherLink Corp.</v>
      </c>
      <c r="H262" t="str">
        <f>_xlfn.XLOOKUP(Fatturato[[#This Row],[ID Client]],Clienti[ID Client],Clienti[Field],0,1)</f>
        <v>Marketing</v>
      </c>
      <c r="I262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262" t="str">
        <f>_xlfn.XLOOKUP(Fatturato[[#This Row],[Seller Code]],Dipendenti[Code],Dipendenti[Gender]," ",0,1)</f>
        <v>Male</v>
      </c>
      <c r="K262" s="3">
        <f ca="1">YEAR(TODAY())-YEAR(_xlfn.XLOOKUP(Fatturato[[#This Row],[Seller Code]],Dipendenti[Code],Dipendenti[Birth],TODAY(),0,1))</f>
        <v>57</v>
      </c>
      <c r="L262" t="str">
        <f>_xlfn.XLOOKUP(Fatturato[[#This Row],[Seller Code]],Dipendenti[Code],Dipendenti[Experience]," ",0,1)</f>
        <v>Senior</v>
      </c>
      <c r="M262" t="str">
        <f>_xlfn.XLOOKUP(Fatturato[[#This Row],[ID Product]],Prodotti[ID Product],Prodotti[Product Name]," ",0,1)</f>
        <v>DataLink Precision</v>
      </c>
      <c r="N262" t="str">
        <f>_xlfn.XLOOKUP(Fatturato[[#This Row],[ID Product]],Prodotti[ID Product],Prodotti[Category]," ",0,1)</f>
        <v>Information Sync and Management</v>
      </c>
      <c r="O262" s="2">
        <f>Fatturato[[#This Row],[Quantity Sold]]* _xlfn.XLOOKUP(Fatturato[[#This Row],[ID Product]],Prodotti[ID Product],Prodotti[Selling Price],0,0,1)</f>
        <v>116070</v>
      </c>
      <c r="P262" s="6" t="str">
        <f>REPT("|",(Fatturato[[#This Row],[Tot_Fattura]]/MAX(O:O))*100)</f>
        <v>|||||||||||||||||||||||||||||||||||||</v>
      </c>
    </row>
    <row r="263" spans="1:16" x14ac:dyDescent="0.25">
      <c r="A263" t="s">
        <v>945</v>
      </c>
      <c r="B263" t="s">
        <v>562</v>
      </c>
      <c r="C263" t="s">
        <v>305</v>
      </c>
      <c r="D263" t="s">
        <v>279</v>
      </c>
      <c r="E263" s="3">
        <v>488</v>
      </c>
      <c r="F263" s="1">
        <v>43848</v>
      </c>
      <c r="G263" t="str">
        <f>_xlfn.XLOOKUP(Fatturato[[#This Row],[ID Client]],Clienti[ID Client],Clienti[Company Name]," ",0,1)</f>
        <v>InnoTech Enterprises</v>
      </c>
      <c r="H263" t="str">
        <f>_xlfn.XLOOKUP(Fatturato[[#This Row],[ID Client]],Clienti[ID Client],Clienti[Field],0,1)</f>
        <v>Hardware</v>
      </c>
      <c r="I263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263" t="str">
        <f>_xlfn.XLOOKUP(Fatturato[[#This Row],[Seller Code]],Dipendenti[Code],Dipendenti[Gender]," ",0,1)</f>
        <v>Male</v>
      </c>
      <c r="K263" s="3">
        <f ca="1">YEAR(TODAY())-YEAR(_xlfn.XLOOKUP(Fatturato[[#This Row],[Seller Code]],Dipendenti[Code],Dipendenti[Birth],TODAY(),0,1))</f>
        <v>72</v>
      </c>
      <c r="L263" t="str">
        <f>_xlfn.XLOOKUP(Fatturato[[#This Row],[Seller Code]],Dipendenti[Code],Dipendenti[Experience]," ",0,1)</f>
        <v>Junior</v>
      </c>
      <c r="M263" t="str">
        <f>_xlfn.XLOOKUP(Fatturato[[#This Row],[ID Product]],Prodotti[ID Product],Prodotti[Product Name]," ",0,1)</f>
        <v>Quantum Insight</v>
      </c>
      <c r="N263" t="str">
        <f>_xlfn.XLOOKUP(Fatturato[[#This Row],[ID Product]],Prodotti[ID Product],Prodotti[Category]," ",0,1)</f>
        <v>Information Sync and Management</v>
      </c>
      <c r="O263" s="2">
        <f>Fatturato[[#This Row],[Quantity Sold]]* _xlfn.XLOOKUP(Fatturato[[#This Row],[ID Product]],Prodotti[ID Product],Prodotti[Selling Price],0,0,1)</f>
        <v>209840</v>
      </c>
      <c r="P263" s="6" t="str">
        <f>REPT("|",(Fatturato[[#This Row],[Tot_Fattura]]/MAX(O:O))*100)</f>
        <v>|||||||||||||||||||||||||||||||||||||||||||||||||||||||||||||||||||</v>
      </c>
    </row>
    <row r="264" spans="1:16" x14ac:dyDescent="0.25">
      <c r="A264" t="s">
        <v>947</v>
      </c>
      <c r="B264" t="s">
        <v>547</v>
      </c>
      <c r="C264" t="s">
        <v>431</v>
      </c>
      <c r="D264" t="s">
        <v>265</v>
      </c>
      <c r="E264" s="3">
        <v>206</v>
      </c>
      <c r="F264" s="1">
        <v>44118</v>
      </c>
      <c r="G264" t="str">
        <f>_xlfn.XLOOKUP(Fatturato[[#This Row],[ID Client]],Clienti[ID Client],Clienti[Company Name]," ",0,1)</f>
        <v>InfoForge Solutions</v>
      </c>
      <c r="H264" t="str">
        <f>_xlfn.XLOOKUP(Fatturato[[#This Row],[ID Client]],Clienti[ID Client],Clienti[Field],0,1)</f>
        <v>Insurance</v>
      </c>
      <c r="I264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64" t="str">
        <f>_xlfn.XLOOKUP(Fatturato[[#This Row],[Seller Code]],Dipendenti[Code],Dipendenti[Gender]," ",0,1)</f>
        <v>Female</v>
      </c>
      <c r="K264" s="3">
        <f ca="1">YEAR(TODAY())-YEAR(_xlfn.XLOOKUP(Fatturato[[#This Row],[Seller Code]],Dipendenti[Code],Dipendenti[Birth],TODAY(),0,1))</f>
        <v>43</v>
      </c>
      <c r="L264" t="str">
        <f>_xlfn.XLOOKUP(Fatturato[[#This Row],[Seller Code]],Dipendenti[Code],Dipendenti[Experience]," ",0,1)</f>
        <v>Lead/Manager</v>
      </c>
      <c r="M264" t="str">
        <f>_xlfn.XLOOKUP(Fatturato[[#This Row],[ID Product]],Prodotti[ID Product],Prodotti[Product Name]," ",0,1)</f>
        <v>SyncHarbor Dynamics</v>
      </c>
      <c r="N264" t="str">
        <f>_xlfn.XLOOKUP(Fatturato[[#This Row],[ID Product]],Prodotti[ID Product],Prodotti[Category]," ",0,1)</f>
        <v>Information Sync and Management</v>
      </c>
      <c r="O264" s="2">
        <f>Fatturato[[#This Row],[Quantity Sold]]* _xlfn.XLOOKUP(Fatturato[[#This Row],[ID Product]],Prodotti[ID Product],Prodotti[Selling Price],0,0,1)</f>
        <v>12566</v>
      </c>
      <c r="P264" s="6" t="str">
        <f>REPT("|",(Fatturato[[#This Row],[Tot_Fattura]]/MAX(O:O))*100)</f>
        <v>||||</v>
      </c>
    </row>
    <row r="265" spans="1:16" x14ac:dyDescent="0.25">
      <c r="A265" t="s">
        <v>948</v>
      </c>
      <c r="B265" t="s">
        <v>236</v>
      </c>
      <c r="C265" t="s">
        <v>303</v>
      </c>
      <c r="D265" t="s">
        <v>282</v>
      </c>
      <c r="E265" s="3">
        <v>60</v>
      </c>
      <c r="F265" s="1">
        <v>44100</v>
      </c>
      <c r="G265" t="str">
        <f>_xlfn.XLOOKUP(Fatturato[[#This Row],[ID Client]],Clienti[ID Client],Clienti[Company Name]," ",0,1)</f>
        <v>TechLink Dynamics</v>
      </c>
      <c r="H265" t="str">
        <f>_xlfn.XLOOKUP(Fatturato[[#This Row],[ID Client]],Clienti[ID Client],Clienti[Field],0,1)</f>
        <v>Renewable Energy</v>
      </c>
      <c r="I265" t="str">
        <f>_xlfn.CONCAT(_xlfn.XLOOKUP(Fatturato[[#This Row],[Seller Code]],Dipendenti[Code],Dipendenti[Name]," ",0,1)," ",_xlfn.XLOOKUP(Fatturato[[#This Row],[Seller Code]],Dipendenti[Code],Dipendenti[Surname]," ",0,1))</f>
        <v>Isabella Roberts</v>
      </c>
      <c r="J265" t="str">
        <f>_xlfn.XLOOKUP(Fatturato[[#This Row],[Seller Code]],Dipendenti[Code],Dipendenti[Gender]," ",0,1)</f>
        <v>Female</v>
      </c>
      <c r="K265" s="3">
        <f ca="1">YEAR(TODAY())-YEAR(_xlfn.XLOOKUP(Fatturato[[#This Row],[Seller Code]],Dipendenti[Code],Dipendenti[Birth],TODAY(),0,1))</f>
        <v>30</v>
      </c>
      <c r="L265" t="str">
        <f>_xlfn.XLOOKUP(Fatturato[[#This Row],[Seller Code]],Dipendenti[Code],Dipendenti[Experience]," ",0,1)</f>
        <v>Intermediate</v>
      </c>
      <c r="M265" t="str">
        <f>_xlfn.XLOOKUP(Fatturato[[#This Row],[ID Product]],Prodotti[ID Product],Prodotti[Product Name]," ",0,1)</f>
        <v>SyncGuard Proxima</v>
      </c>
      <c r="N265" t="str">
        <f>_xlfn.XLOOKUP(Fatturato[[#This Row],[ID Product]],Prodotti[ID Product],Prodotti[Category]," ",0,1)</f>
        <v>Communication Protection</v>
      </c>
      <c r="O265" s="2">
        <f>Fatturato[[#This Row],[Quantity Sold]]* _xlfn.XLOOKUP(Fatturato[[#This Row],[ID Product]],Prodotti[ID Product],Prodotti[Selling Price],0,0,1)</f>
        <v>28740</v>
      </c>
      <c r="P265" s="6" t="str">
        <f>REPT("|",(Fatturato[[#This Row],[Tot_Fattura]]/MAX(O:O))*100)</f>
        <v>|||||||||</v>
      </c>
    </row>
    <row r="266" spans="1:16" x14ac:dyDescent="0.25">
      <c r="A266" t="s">
        <v>949</v>
      </c>
      <c r="B266" t="s">
        <v>555</v>
      </c>
      <c r="C266" t="s">
        <v>480</v>
      </c>
      <c r="D266" t="s">
        <v>285</v>
      </c>
      <c r="E266" s="3">
        <v>422</v>
      </c>
      <c r="F266" s="1">
        <v>44636</v>
      </c>
      <c r="G266" t="str">
        <f>_xlfn.XLOOKUP(Fatturato[[#This Row],[ID Client]],Clienti[ID Client],Clienti[Company Name]," ",0,1)</f>
        <v>DataLink Tech</v>
      </c>
      <c r="H266" t="str">
        <f>_xlfn.XLOOKUP(Fatturato[[#This Row],[ID Client]],Clienti[ID Client],Clienti[Field],0,1)</f>
        <v>Design</v>
      </c>
      <c r="I266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266" t="str">
        <f>_xlfn.XLOOKUP(Fatturato[[#This Row],[Seller Code]],Dipendenti[Code],Dipendenti[Gender]," ",0,1)</f>
        <v>Female</v>
      </c>
      <c r="K266" s="3">
        <f ca="1">YEAR(TODAY())-YEAR(_xlfn.XLOOKUP(Fatturato[[#This Row],[Seller Code]],Dipendenti[Code],Dipendenti[Birth],TODAY(),0,1))</f>
        <v>62</v>
      </c>
      <c r="L266" t="str">
        <f>_xlfn.XLOOKUP(Fatturato[[#This Row],[Seller Code]],Dipendenti[Code],Dipendenti[Experience]," ",0,1)</f>
        <v>Lead/Manager</v>
      </c>
      <c r="M266" t="str">
        <f>_xlfn.XLOOKUP(Fatturato[[#This Row],[ID Product]],Prodotti[ID Product],Prodotti[Product Name]," ",0,1)</f>
        <v>StatFlow Precision</v>
      </c>
      <c r="N266" t="str">
        <f>_xlfn.XLOOKUP(Fatturato[[#This Row],[ID Product]],Prodotti[ID Product],Prodotti[Category]," ",0,1)</f>
        <v>Communication Protection</v>
      </c>
      <c r="O266" s="2">
        <f>Fatturato[[#This Row],[Quantity Sold]]* _xlfn.XLOOKUP(Fatturato[[#This Row],[ID Product]],Prodotti[ID Product],Prodotti[Selling Price],0,0,1)</f>
        <v>178506</v>
      </c>
      <c r="P266" s="6" t="str">
        <f>REPT("|",(Fatturato[[#This Row],[Tot_Fattura]]/MAX(O:O))*100)</f>
        <v>|||||||||||||||||||||||||||||||||||||||||||||||||||||||||</v>
      </c>
    </row>
    <row r="267" spans="1:16" x14ac:dyDescent="0.25">
      <c r="A267" t="s">
        <v>950</v>
      </c>
      <c r="B267" t="s">
        <v>558</v>
      </c>
      <c r="C267" t="s">
        <v>296</v>
      </c>
      <c r="D267" t="s">
        <v>282</v>
      </c>
      <c r="E267" s="3">
        <v>184</v>
      </c>
      <c r="F267" s="1">
        <v>44529</v>
      </c>
      <c r="G267" t="str">
        <f>_xlfn.XLOOKUP(Fatturato[[#This Row],[ID Client]],Clienti[ID Client],Clienti[Company Name]," ",0,1)</f>
        <v>TechLink Dynamics</v>
      </c>
      <c r="H267" t="str">
        <f>_xlfn.XLOOKUP(Fatturato[[#This Row],[ID Client]],Clienti[ID Client],Clienti[Field],0,1)</f>
        <v>Renewable Energy</v>
      </c>
      <c r="I267" t="str">
        <f>_xlfn.CONCAT(_xlfn.XLOOKUP(Fatturato[[#This Row],[Seller Code]],Dipendenti[Code],Dipendenti[Name]," ",0,1)," ",_xlfn.XLOOKUP(Fatturato[[#This Row],[Seller Code]],Dipendenti[Code],Dipendenti[Surname]," ",0,1))</f>
        <v>Hannah Hall</v>
      </c>
      <c r="J267" t="str">
        <f>_xlfn.XLOOKUP(Fatturato[[#This Row],[Seller Code]],Dipendenti[Code],Dipendenti[Gender]," ",0,1)</f>
        <v>Female</v>
      </c>
      <c r="K267" s="3">
        <f ca="1">YEAR(TODAY())-YEAR(_xlfn.XLOOKUP(Fatturato[[#This Row],[Seller Code]],Dipendenti[Code],Dipendenti[Birth],TODAY(),0,1))</f>
        <v>30</v>
      </c>
      <c r="L267" t="str">
        <f>_xlfn.XLOOKUP(Fatturato[[#This Row],[Seller Code]],Dipendenti[Code],Dipendenti[Experience]," ",0,1)</f>
        <v>Intermediate</v>
      </c>
      <c r="M267" t="str">
        <f>_xlfn.XLOOKUP(Fatturato[[#This Row],[ID Product]],Prodotti[ID Product],Prodotti[Product Name]," ",0,1)</f>
        <v>QuantumSync Pro</v>
      </c>
      <c r="N267" t="str">
        <f>_xlfn.XLOOKUP(Fatturato[[#This Row],[ID Product]],Prodotti[ID Product],Prodotti[Category]," ",0,1)</f>
        <v>Analytics and Statistics</v>
      </c>
      <c r="O267" s="2">
        <f>Fatturato[[#This Row],[Quantity Sold]]* _xlfn.XLOOKUP(Fatturato[[#This Row],[ID Product]],Prodotti[ID Product],Prodotti[Selling Price],0,0,1)</f>
        <v>25760</v>
      </c>
      <c r="P267" s="6" t="str">
        <f>REPT("|",(Fatturato[[#This Row],[Tot_Fattura]]/MAX(O:O))*100)</f>
        <v>||||||||</v>
      </c>
    </row>
    <row r="268" spans="1:16" x14ac:dyDescent="0.25">
      <c r="A268" t="s">
        <v>951</v>
      </c>
      <c r="B268" t="s">
        <v>543</v>
      </c>
      <c r="C268" t="s">
        <v>511</v>
      </c>
      <c r="D268" t="s">
        <v>279</v>
      </c>
      <c r="E268" s="3">
        <v>353</v>
      </c>
      <c r="F268" s="1">
        <v>45282</v>
      </c>
      <c r="G268" t="str">
        <f>_xlfn.XLOOKUP(Fatturato[[#This Row],[ID Client]],Clienti[ID Client],Clienti[Company Name]," ",0,1)</f>
        <v>InnoTech Enterprises</v>
      </c>
      <c r="H268" t="str">
        <f>_xlfn.XLOOKUP(Fatturato[[#This Row],[ID Client]],Clienti[ID Client],Clienti[Field],0,1)</f>
        <v>Hardware</v>
      </c>
      <c r="I268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268" t="str">
        <f>_xlfn.XLOOKUP(Fatturato[[#This Row],[Seller Code]],Dipendenti[Code],Dipendenti[Gender]," ",0,1)</f>
        <v>Female</v>
      </c>
      <c r="K268" s="3">
        <f ca="1">YEAR(TODAY())-YEAR(_xlfn.XLOOKUP(Fatturato[[#This Row],[Seller Code]],Dipendenti[Code],Dipendenti[Birth],TODAY(),0,1))</f>
        <v>56</v>
      </c>
      <c r="L268" t="str">
        <f>_xlfn.XLOOKUP(Fatturato[[#This Row],[Seller Code]],Dipendenti[Code],Dipendenti[Experience]," ",0,1)</f>
        <v>Junior</v>
      </c>
      <c r="M268" t="str">
        <f>_xlfn.XLOOKUP(Fatturato[[#This Row],[ID Product]],Prodotti[ID Product],Prodotti[Product Name]," ",0,1)</f>
        <v>InfoSync Dynamics</v>
      </c>
      <c r="N268" t="str">
        <f>_xlfn.XLOOKUP(Fatturato[[#This Row],[ID Product]],Prodotti[ID Product],Prodotti[Category]," ",0,1)</f>
        <v>Information Sync and Management</v>
      </c>
      <c r="O268" s="2">
        <f>Fatturato[[#This Row],[Quantity Sold]]* _xlfn.XLOOKUP(Fatturato[[#This Row],[ID Product]],Prodotti[ID Product],Prodotti[Selling Price],0,0,1)</f>
        <v>36006</v>
      </c>
      <c r="P268" s="6" t="str">
        <f>REPT("|",(Fatturato[[#This Row],[Tot_Fattura]]/MAX(O:O))*100)</f>
        <v>|||||||||||</v>
      </c>
    </row>
    <row r="269" spans="1:16" x14ac:dyDescent="0.25">
      <c r="A269" t="s">
        <v>952</v>
      </c>
      <c r="B269" t="s">
        <v>561</v>
      </c>
      <c r="C269" t="s">
        <v>416</v>
      </c>
      <c r="D269" t="s">
        <v>279</v>
      </c>
      <c r="E269" s="3">
        <v>452</v>
      </c>
      <c r="F269" s="1">
        <v>44889</v>
      </c>
      <c r="G269" t="str">
        <f>_xlfn.XLOOKUP(Fatturato[[#This Row],[ID Client]],Clienti[ID Client],Clienti[Company Name]," ",0,1)</f>
        <v>InnoTech Enterprises</v>
      </c>
      <c r="H269" t="str">
        <f>_xlfn.XLOOKUP(Fatturato[[#This Row],[ID Client]],Clienti[ID Client],Clienti[Field],0,1)</f>
        <v>Hardware</v>
      </c>
      <c r="I269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69" t="str">
        <f>_xlfn.XLOOKUP(Fatturato[[#This Row],[Seller Code]],Dipendenti[Code],Dipendenti[Gender]," ",0,1)</f>
        <v>Male</v>
      </c>
      <c r="K269" s="3">
        <f ca="1">YEAR(TODAY())-YEAR(_xlfn.XLOOKUP(Fatturato[[#This Row],[Seller Code]],Dipendenti[Code],Dipendenti[Birth],TODAY(),0,1))</f>
        <v>59</v>
      </c>
      <c r="L269" t="str">
        <f>_xlfn.XLOOKUP(Fatturato[[#This Row],[Seller Code]],Dipendenti[Code],Dipendenti[Experience]," ",0,1)</f>
        <v>Senior</v>
      </c>
      <c r="M269" t="str">
        <f>_xlfn.XLOOKUP(Fatturato[[#This Row],[ID Product]],Prodotti[ID Product],Prodotti[Product Name]," ",0,1)</f>
        <v>DataForge Nexus</v>
      </c>
      <c r="N269" t="str">
        <f>_xlfn.XLOOKUP(Fatturato[[#This Row],[ID Product]],Prodotti[ID Product],Prodotti[Category]," ",0,1)</f>
        <v>Data Security</v>
      </c>
      <c r="O269" s="2">
        <f>Fatturato[[#This Row],[Quantity Sold]]* _xlfn.XLOOKUP(Fatturato[[#This Row],[ID Product]],Prodotti[ID Product],Prodotti[Selling Price],0,0,1)</f>
        <v>138312</v>
      </c>
      <c r="P269" s="6" t="str">
        <f>REPT("|",(Fatturato[[#This Row],[Tot_Fattura]]/MAX(O:O))*100)</f>
        <v>||||||||||||||||||||||||||||||||||||||||||||</v>
      </c>
    </row>
    <row r="270" spans="1:16" x14ac:dyDescent="0.25">
      <c r="A270" t="s">
        <v>954</v>
      </c>
      <c r="B270" t="s">
        <v>248</v>
      </c>
      <c r="C270" t="s">
        <v>423</v>
      </c>
      <c r="D270" t="s">
        <v>265</v>
      </c>
      <c r="E270" s="3">
        <v>197</v>
      </c>
      <c r="F270" s="1">
        <v>45084</v>
      </c>
      <c r="G270" t="str">
        <f>_xlfn.XLOOKUP(Fatturato[[#This Row],[ID Client]],Clienti[ID Client],Clienti[Company Name]," ",0,1)</f>
        <v>InfoForge Solutions</v>
      </c>
      <c r="H270" t="str">
        <f>_xlfn.XLOOKUP(Fatturato[[#This Row],[ID Client]],Clienti[ID Client],Clienti[Field],0,1)</f>
        <v>Insurance</v>
      </c>
      <c r="I270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270" t="str">
        <f>_xlfn.XLOOKUP(Fatturato[[#This Row],[Seller Code]],Dipendenti[Code],Dipendenti[Gender]," ",0,1)</f>
        <v>Female</v>
      </c>
      <c r="K270" s="3">
        <f ca="1">YEAR(TODAY())-YEAR(_xlfn.XLOOKUP(Fatturato[[#This Row],[Seller Code]],Dipendenti[Code],Dipendenti[Birth],TODAY(),0,1))</f>
        <v>46</v>
      </c>
      <c r="L270" t="str">
        <f>_xlfn.XLOOKUP(Fatturato[[#This Row],[Seller Code]],Dipendenti[Code],Dipendenti[Experience]," ",0,1)</f>
        <v>Intermediate</v>
      </c>
      <c r="M270" t="str">
        <f>_xlfn.XLOOKUP(Fatturato[[#This Row],[ID Product]],Prodotti[ID Product],Prodotti[Product Name]," ",0,1)</f>
        <v>DataLink Precision</v>
      </c>
      <c r="N270" t="str">
        <f>_xlfn.XLOOKUP(Fatturato[[#This Row],[ID Product]],Prodotti[ID Product],Prodotti[Category]," ",0,1)</f>
        <v>Information Sync and Management</v>
      </c>
      <c r="O270" s="2">
        <f>Fatturato[[#This Row],[Quantity Sold]]* _xlfn.XLOOKUP(Fatturato[[#This Row],[ID Product]],Prodotti[ID Product],Prodotti[Selling Price],0,0,1)</f>
        <v>52205</v>
      </c>
      <c r="P270" s="6" t="str">
        <f>REPT("|",(Fatturato[[#This Row],[Tot_Fattura]]/MAX(O:O))*100)</f>
        <v>||||||||||||||||</v>
      </c>
    </row>
    <row r="271" spans="1:16" x14ac:dyDescent="0.25">
      <c r="A271" t="s">
        <v>955</v>
      </c>
      <c r="B271" t="s">
        <v>236</v>
      </c>
      <c r="C271" t="s">
        <v>409</v>
      </c>
      <c r="D271" t="s">
        <v>285</v>
      </c>
      <c r="E271" s="3">
        <v>216</v>
      </c>
      <c r="F271" s="1">
        <v>44563</v>
      </c>
      <c r="G271" t="str">
        <f>_xlfn.XLOOKUP(Fatturato[[#This Row],[ID Client]],Clienti[ID Client],Clienti[Company Name]," ",0,1)</f>
        <v>DataLink Tech</v>
      </c>
      <c r="H271" t="str">
        <f>_xlfn.XLOOKUP(Fatturato[[#This Row],[ID Client]],Clienti[ID Client],Clienti[Field],0,1)</f>
        <v>Design</v>
      </c>
      <c r="I271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71" t="str">
        <f>_xlfn.XLOOKUP(Fatturato[[#This Row],[Seller Code]],Dipendenti[Code],Dipendenti[Gender]," ",0,1)</f>
        <v>Male</v>
      </c>
      <c r="K271" s="3">
        <f ca="1">YEAR(TODAY())-YEAR(_xlfn.XLOOKUP(Fatturato[[#This Row],[Seller Code]],Dipendenti[Code],Dipendenti[Birth],TODAY(),0,1))</f>
        <v>66</v>
      </c>
      <c r="L271" t="str">
        <f>_xlfn.XLOOKUP(Fatturato[[#This Row],[Seller Code]],Dipendenti[Code],Dipendenti[Experience]," ",0,1)</f>
        <v>Lead/Manager</v>
      </c>
      <c r="M271" t="str">
        <f>_xlfn.XLOOKUP(Fatturato[[#This Row],[ID Product]],Prodotti[ID Product],Prodotti[Product Name]," ",0,1)</f>
        <v>SyncGuard Proxima</v>
      </c>
      <c r="N271" t="str">
        <f>_xlfn.XLOOKUP(Fatturato[[#This Row],[ID Product]],Prodotti[ID Product],Prodotti[Category]," ",0,1)</f>
        <v>Communication Protection</v>
      </c>
      <c r="O271" s="2">
        <f>Fatturato[[#This Row],[Quantity Sold]]* _xlfn.XLOOKUP(Fatturato[[#This Row],[ID Product]],Prodotti[ID Product],Prodotti[Selling Price],0,0,1)</f>
        <v>103464</v>
      </c>
      <c r="P271" s="6" t="str">
        <f>REPT("|",(Fatturato[[#This Row],[Tot_Fattura]]/MAX(O:O))*100)</f>
        <v>|||||||||||||||||||||||||||||||||</v>
      </c>
    </row>
    <row r="272" spans="1:16" x14ac:dyDescent="0.25">
      <c r="A272" t="s">
        <v>956</v>
      </c>
      <c r="B272" t="s">
        <v>556</v>
      </c>
      <c r="C272" t="s">
        <v>369</v>
      </c>
      <c r="D272" t="s">
        <v>279</v>
      </c>
      <c r="E272" s="3">
        <v>391</v>
      </c>
      <c r="F272" s="1">
        <v>44004</v>
      </c>
      <c r="G272" t="str">
        <f>_xlfn.XLOOKUP(Fatturato[[#This Row],[ID Client]],Clienti[ID Client],Clienti[Company Name]," ",0,1)</f>
        <v>InnoTech Enterprises</v>
      </c>
      <c r="H272" t="str">
        <f>_xlfn.XLOOKUP(Fatturato[[#This Row],[ID Client]],Clienti[ID Client],Clienti[Field],0,1)</f>
        <v>Hardware</v>
      </c>
      <c r="I272" t="str">
        <f>_xlfn.CONCAT(_xlfn.XLOOKUP(Fatturato[[#This Row],[Seller Code]],Dipendenti[Code],Dipendenti[Name]," ",0,1)," ",_xlfn.XLOOKUP(Fatturato[[#This Row],[Seller Code]],Dipendenti[Code],Dipendenti[Surname]," ",0,1))</f>
        <v>Taylor Roberts</v>
      </c>
      <c r="J272" t="str">
        <f>_xlfn.XLOOKUP(Fatturato[[#This Row],[Seller Code]],Dipendenti[Code],Dipendenti[Gender]," ",0,1)</f>
        <v>Male</v>
      </c>
      <c r="K272" s="3">
        <f ca="1">YEAR(TODAY())-YEAR(_xlfn.XLOOKUP(Fatturato[[#This Row],[Seller Code]],Dipendenti[Code],Dipendenti[Birth],TODAY(),0,1))</f>
        <v>30</v>
      </c>
      <c r="L272" t="str">
        <f>_xlfn.XLOOKUP(Fatturato[[#This Row],[Seller Code]],Dipendenti[Code],Dipendenti[Experience]," ",0,1)</f>
        <v>Lead/Manager</v>
      </c>
      <c r="M272" t="str">
        <f>_xlfn.XLOOKUP(Fatturato[[#This Row],[ID Product]],Prodotti[ID Product],Prodotti[Product Name]," ",0,1)</f>
        <v>CipherHarbor Guardian</v>
      </c>
      <c r="N272" t="str">
        <f>_xlfn.XLOOKUP(Fatturato[[#This Row],[ID Product]],Prodotti[ID Product],Prodotti[Category]," ",0,1)</f>
        <v>Data Security</v>
      </c>
      <c r="O272" s="2">
        <f>Fatturato[[#This Row],[Quantity Sold]]* _xlfn.XLOOKUP(Fatturato[[#This Row],[ID Product]],Prodotti[ID Product],Prodotti[Selling Price],0,0,1)</f>
        <v>22678</v>
      </c>
      <c r="P272" s="6" t="str">
        <f>REPT("|",(Fatturato[[#This Row],[Tot_Fattura]]/MAX(O:O))*100)</f>
        <v>|||||||</v>
      </c>
    </row>
    <row r="273" spans="1:16" x14ac:dyDescent="0.25">
      <c r="A273" t="s">
        <v>957</v>
      </c>
      <c r="B273" t="s">
        <v>248</v>
      </c>
      <c r="C273" t="s">
        <v>329</v>
      </c>
      <c r="D273" t="s">
        <v>285</v>
      </c>
      <c r="E273" s="3">
        <v>271</v>
      </c>
      <c r="F273" s="1">
        <v>44584</v>
      </c>
      <c r="G273" t="str">
        <f>_xlfn.XLOOKUP(Fatturato[[#This Row],[ID Client]],Clienti[ID Client],Clienti[Company Name]," ",0,1)</f>
        <v>DataLink Tech</v>
      </c>
      <c r="H273" t="str">
        <f>_xlfn.XLOOKUP(Fatturato[[#This Row],[ID Client]],Clienti[ID Client],Clienti[Field],0,1)</f>
        <v>Design</v>
      </c>
      <c r="I273" t="str">
        <f>_xlfn.CONCAT(_xlfn.XLOOKUP(Fatturato[[#This Row],[Seller Code]],Dipendenti[Code],Dipendenti[Name]," ",0,1)," ",_xlfn.XLOOKUP(Fatturato[[#This Row],[Seller Code]],Dipendenti[Code],Dipendenti[Surname]," ",0,1))</f>
        <v>William Clark</v>
      </c>
      <c r="J273" t="str">
        <f>_xlfn.XLOOKUP(Fatturato[[#This Row],[Seller Code]],Dipendenti[Code],Dipendenti[Gender]," ",0,1)</f>
        <v>Male</v>
      </c>
      <c r="K273" s="3">
        <f ca="1">YEAR(TODAY())-YEAR(_xlfn.XLOOKUP(Fatturato[[#This Row],[Seller Code]],Dipendenti[Code],Dipendenti[Birth],TODAY(),0,1))</f>
        <v>41</v>
      </c>
      <c r="L273" t="str">
        <f>_xlfn.XLOOKUP(Fatturato[[#This Row],[Seller Code]],Dipendenti[Code],Dipendenti[Experience]," ",0,1)</f>
        <v>Intermediate</v>
      </c>
      <c r="M273" t="str">
        <f>_xlfn.XLOOKUP(Fatturato[[#This Row],[ID Product]],Prodotti[ID Product],Prodotti[Product Name]," ",0,1)</f>
        <v>DataLink Precision</v>
      </c>
      <c r="N273" t="str">
        <f>_xlfn.XLOOKUP(Fatturato[[#This Row],[ID Product]],Prodotti[ID Product],Prodotti[Category]," ",0,1)</f>
        <v>Information Sync and Management</v>
      </c>
      <c r="O273" s="2">
        <f>Fatturato[[#This Row],[Quantity Sold]]* _xlfn.XLOOKUP(Fatturato[[#This Row],[ID Product]],Prodotti[ID Product],Prodotti[Selling Price],0,0,1)</f>
        <v>71815</v>
      </c>
      <c r="P273" s="6" t="str">
        <f>REPT("|",(Fatturato[[#This Row],[Tot_Fattura]]/MAX(O:O))*100)</f>
        <v>|||||||||||||||||||||||</v>
      </c>
    </row>
    <row r="274" spans="1:16" x14ac:dyDescent="0.25">
      <c r="A274" t="s">
        <v>961</v>
      </c>
      <c r="B274" t="s">
        <v>546</v>
      </c>
      <c r="C274" t="s">
        <v>373</v>
      </c>
      <c r="D274" t="s">
        <v>282</v>
      </c>
      <c r="E274" s="3">
        <v>476</v>
      </c>
      <c r="F274" s="1">
        <v>44323</v>
      </c>
      <c r="G274" t="str">
        <f>_xlfn.XLOOKUP(Fatturato[[#This Row],[ID Client]],Clienti[ID Client],Clienti[Company Name]," ",0,1)</f>
        <v>TechLink Dynamics</v>
      </c>
      <c r="H274" t="str">
        <f>_xlfn.XLOOKUP(Fatturato[[#This Row],[ID Client]],Clienti[ID Client],Clienti[Field],0,1)</f>
        <v>Renewable Energy</v>
      </c>
      <c r="I274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274" t="str">
        <f>_xlfn.XLOOKUP(Fatturato[[#This Row],[Seller Code]],Dipendenti[Code],Dipendenti[Gender]," ",0,1)</f>
        <v>Male</v>
      </c>
      <c r="K274" s="3">
        <f ca="1">YEAR(TODAY())-YEAR(_xlfn.XLOOKUP(Fatturato[[#This Row],[Seller Code]],Dipendenti[Code],Dipendenti[Birth],TODAY(),0,1))</f>
        <v>43</v>
      </c>
      <c r="L274" t="str">
        <f>_xlfn.XLOOKUP(Fatturato[[#This Row],[Seller Code]],Dipendenti[Code],Dipendenti[Experience]," ",0,1)</f>
        <v>Intermediate</v>
      </c>
      <c r="M274" t="str">
        <f>_xlfn.XLOOKUP(Fatturato[[#This Row],[ID Product]],Prodotti[ID Product],Prodotti[Product Name]," ",0,1)</f>
        <v>Analytix Pro Plus</v>
      </c>
      <c r="N274" t="str">
        <f>_xlfn.XLOOKUP(Fatturato[[#This Row],[ID Product]],Prodotti[ID Product],Prodotti[Category]," ",0,1)</f>
        <v>Analytics and Statistics</v>
      </c>
      <c r="O274" s="2">
        <f>Fatturato[[#This Row],[Quantity Sold]]* _xlfn.XLOOKUP(Fatturato[[#This Row],[ID Product]],Prodotti[ID Product],Prodotti[Selling Price],0,0,1)</f>
        <v>106624</v>
      </c>
      <c r="P274" s="6" t="str">
        <f>REPT("|",(Fatturato[[#This Row],[Tot_Fattura]]/MAX(O:O))*100)</f>
        <v>||||||||||||||||||||||||||||||||||</v>
      </c>
    </row>
    <row r="275" spans="1:16" x14ac:dyDescent="0.25">
      <c r="A275" t="s">
        <v>962</v>
      </c>
      <c r="B275" t="s">
        <v>550</v>
      </c>
      <c r="C275" t="s">
        <v>490</v>
      </c>
      <c r="D275" t="s">
        <v>279</v>
      </c>
      <c r="E275" s="3">
        <v>255</v>
      </c>
      <c r="F275" s="1">
        <v>45139</v>
      </c>
      <c r="G275" t="str">
        <f>_xlfn.XLOOKUP(Fatturato[[#This Row],[ID Client]],Clienti[ID Client],Clienti[Company Name]," ",0,1)</f>
        <v>InnoTech Enterprises</v>
      </c>
      <c r="H275" t="str">
        <f>_xlfn.XLOOKUP(Fatturato[[#This Row],[ID Client]],Clienti[ID Client],Clienti[Field],0,1)</f>
        <v>Hardware</v>
      </c>
      <c r="I275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275" t="str">
        <f>_xlfn.XLOOKUP(Fatturato[[#This Row],[Seller Code]],Dipendenti[Code],Dipendenti[Gender]," ",0,1)</f>
        <v>Female</v>
      </c>
      <c r="K275" s="3">
        <f ca="1">YEAR(TODAY())-YEAR(_xlfn.XLOOKUP(Fatturato[[#This Row],[Seller Code]],Dipendenti[Code],Dipendenti[Birth],TODAY(),0,1))</f>
        <v>26</v>
      </c>
      <c r="L275" t="str">
        <f>_xlfn.XLOOKUP(Fatturato[[#This Row],[Seller Code]],Dipendenti[Code],Dipendenti[Experience]," ",0,1)</f>
        <v>Lead/Manager</v>
      </c>
      <c r="M275" t="str">
        <f>_xlfn.XLOOKUP(Fatturato[[#This Row],[ID Product]],Prodotti[ID Product],Prodotti[Product Name]," ",0,1)</f>
        <v>QuantumHarbor Guardian</v>
      </c>
      <c r="N275" t="str">
        <f>_xlfn.XLOOKUP(Fatturato[[#This Row],[ID Product]],Prodotti[ID Product],Prodotti[Category]," ",0,1)</f>
        <v>Information Sync and Management</v>
      </c>
      <c r="O275" s="2">
        <f>Fatturato[[#This Row],[Quantity Sold]]* _xlfn.XLOOKUP(Fatturato[[#This Row],[ID Product]],Prodotti[ID Product],Prodotti[Selling Price],0,0,1)</f>
        <v>173655</v>
      </c>
      <c r="P275" s="6" t="str">
        <f>REPT("|",(Fatturato[[#This Row],[Tot_Fattura]]/MAX(O:O))*100)</f>
        <v>|||||||||||||||||||||||||||||||||||||||||||||||||||||||</v>
      </c>
    </row>
    <row r="276" spans="1:16" x14ac:dyDescent="0.25">
      <c r="A276" t="s">
        <v>964</v>
      </c>
      <c r="B276" t="s">
        <v>548</v>
      </c>
      <c r="C276" t="s">
        <v>409</v>
      </c>
      <c r="D276" t="s">
        <v>282</v>
      </c>
      <c r="E276" s="3">
        <v>486</v>
      </c>
      <c r="F276" s="1">
        <v>44302</v>
      </c>
      <c r="G276" t="str">
        <f>_xlfn.XLOOKUP(Fatturato[[#This Row],[ID Client]],Clienti[ID Client],Clienti[Company Name]," ",0,1)</f>
        <v>TechLink Dynamics</v>
      </c>
      <c r="H276" t="str">
        <f>_xlfn.XLOOKUP(Fatturato[[#This Row],[ID Client]],Clienti[ID Client],Clienti[Field],0,1)</f>
        <v>Renewable Energy</v>
      </c>
      <c r="I276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76" t="str">
        <f>_xlfn.XLOOKUP(Fatturato[[#This Row],[Seller Code]],Dipendenti[Code],Dipendenti[Gender]," ",0,1)</f>
        <v>Male</v>
      </c>
      <c r="K276" s="3">
        <f ca="1">YEAR(TODAY())-YEAR(_xlfn.XLOOKUP(Fatturato[[#This Row],[Seller Code]],Dipendenti[Code],Dipendenti[Birth],TODAY(),0,1))</f>
        <v>66</v>
      </c>
      <c r="L276" t="str">
        <f>_xlfn.XLOOKUP(Fatturato[[#This Row],[Seller Code]],Dipendenti[Code],Dipendenti[Experience]," ",0,1)</f>
        <v>Lead/Manager</v>
      </c>
      <c r="M276" t="str">
        <f>_xlfn.XLOOKUP(Fatturato[[#This Row],[ID Product]],Prodotti[ID Product],Prodotti[Product Name]," ",0,1)</f>
        <v>DataHarbor Nexus</v>
      </c>
      <c r="N276" t="str">
        <f>_xlfn.XLOOKUP(Fatturato[[#This Row],[ID Product]],Prodotti[ID Product],Prodotti[Category]," ",0,1)</f>
        <v>Data Security</v>
      </c>
      <c r="O276" s="2">
        <f>Fatturato[[#This Row],[Quantity Sold]]* _xlfn.XLOOKUP(Fatturato[[#This Row],[ID Product]],Prodotti[ID Product],Prodotti[Selling Price],0,0,1)</f>
        <v>136080</v>
      </c>
      <c r="P276" s="6" t="str">
        <f>REPT("|",(Fatturato[[#This Row],[Tot_Fattura]]/MAX(O:O))*100)</f>
        <v>|||||||||||||||||||||||||||||||||||||||||||</v>
      </c>
    </row>
    <row r="277" spans="1:16" x14ac:dyDescent="0.25">
      <c r="A277" t="s">
        <v>965</v>
      </c>
      <c r="B277" t="s">
        <v>541</v>
      </c>
      <c r="C277" t="s">
        <v>498</v>
      </c>
      <c r="D277" t="s">
        <v>227</v>
      </c>
      <c r="E277" s="3">
        <v>316</v>
      </c>
      <c r="F277" s="1">
        <v>45240</v>
      </c>
      <c r="G277" t="str">
        <f>_xlfn.XLOOKUP(Fatturato[[#This Row],[ID Client]],Clienti[ID Client],Clienti[Company Name]," ",0,1)</f>
        <v>TechGuard Innovations</v>
      </c>
      <c r="H277" t="str">
        <f>_xlfn.XLOOKUP(Fatturato[[#This Row],[ID Client]],Clienti[ID Client],Clienti[Field],0,1)</f>
        <v>Construction</v>
      </c>
      <c r="I277" t="str">
        <f>_xlfn.CONCAT(_xlfn.XLOOKUP(Fatturato[[#This Row],[Seller Code]],Dipendenti[Code],Dipendenti[Name]," ",0,1)," ",_xlfn.XLOOKUP(Fatturato[[#This Row],[Seller Code]],Dipendenti[Code],Dipendenti[Surname]," ",0,1))</f>
        <v>Scarlett Thomas</v>
      </c>
      <c r="J277" t="str">
        <f>_xlfn.XLOOKUP(Fatturato[[#This Row],[Seller Code]],Dipendenti[Code],Dipendenti[Gender]," ",0,1)</f>
        <v>Female</v>
      </c>
      <c r="K277" s="3">
        <f ca="1">YEAR(TODAY())-YEAR(_xlfn.XLOOKUP(Fatturato[[#This Row],[Seller Code]],Dipendenti[Code],Dipendenti[Birth],TODAY(),0,1))</f>
        <v>44</v>
      </c>
      <c r="L277" t="str">
        <f>_xlfn.XLOOKUP(Fatturato[[#This Row],[Seller Code]],Dipendenti[Code],Dipendenti[Experience]," ",0,1)</f>
        <v>Intermediate</v>
      </c>
      <c r="M277" t="str">
        <f>_xlfn.XLOOKUP(Fatturato[[#This Row],[ID Product]],Prodotti[ID Product],Prodotti[Product Name]," ",0,1)</f>
        <v>StatMatrix Fusion</v>
      </c>
      <c r="N277" t="str">
        <f>_xlfn.XLOOKUP(Fatturato[[#This Row],[ID Product]],Prodotti[ID Product],Prodotti[Category]," ",0,1)</f>
        <v>Information Sync and Management</v>
      </c>
      <c r="O277" s="2">
        <f>Fatturato[[#This Row],[Quantity Sold]]* _xlfn.XLOOKUP(Fatturato[[#This Row],[ID Product]],Prodotti[ID Product],Prodotti[Selling Price],0,0,1)</f>
        <v>96380</v>
      </c>
      <c r="P277" s="6" t="str">
        <f>REPT("|",(Fatturato[[#This Row],[Tot_Fattura]]/MAX(O:O))*100)</f>
        <v>||||||||||||||||||||||||||||||</v>
      </c>
    </row>
    <row r="278" spans="1:16" x14ac:dyDescent="0.25">
      <c r="A278" t="s">
        <v>966</v>
      </c>
      <c r="B278" t="s">
        <v>558</v>
      </c>
      <c r="C278" t="s">
        <v>399</v>
      </c>
      <c r="D278" t="s">
        <v>285</v>
      </c>
      <c r="E278" s="3">
        <v>146</v>
      </c>
      <c r="F278" s="1">
        <v>44985</v>
      </c>
      <c r="G278" t="str">
        <f>_xlfn.XLOOKUP(Fatturato[[#This Row],[ID Client]],Clienti[ID Client],Clienti[Company Name]," ",0,1)</f>
        <v>DataLink Tech</v>
      </c>
      <c r="H278" t="str">
        <f>_xlfn.XLOOKUP(Fatturato[[#This Row],[ID Client]],Clienti[ID Client],Clienti[Field],0,1)</f>
        <v>Design</v>
      </c>
      <c r="I278" t="str">
        <f>_xlfn.CONCAT(_xlfn.XLOOKUP(Fatturato[[#This Row],[Seller Code]],Dipendenti[Code],Dipendenti[Name]," ",0,1)," ",_xlfn.XLOOKUP(Fatturato[[#This Row],[Seller Code]],Dipendenti[Code],Dipendenti[Surname]," ",0,1))</f>
        <v>Moore Hill</v>
      </c>
      <c r="J278" t="str">
        <f>_xlfn.XLOOKUP(Fatturato[[#This Row],[Seller Code]],Dipendenti[Code],Dipendenti[Gender]," ",0,1)</f>
        <v>Male</v>
      </c>
      <c r="K278" s="3">
        <f ca="1">YEAR(TODAY())-YEAR(_xlfn.XLOOKUP(Fatturato[[#This Row],[Seller Code]],Dipendenti[Code],Dipendenti[Birth],TODAY(),0,1))</f>
        <v>69</v>
      </c>
      <c r="L278" t="str">
        <f>_xlfn.XLOOKUP(Fatturato[[#This Row],[Seller Code]],Dipendenti[Code],Dipendenti[Experience]," ",0,1)</f>
        <v>Lead/Manager</v>
      </c>
      <c r="M278" t="str">
        <f>_xlfn.XLOOKUP(Fatturato[[#This Row],[ID Product]],Prodotti[ID Product],Prodotti[Product Name]," ",0,1)</f>
        <v>QuantumSync Pro</v>
      </c>
      <c r="N278" t="str">
        <f>_xlfn.XLOOKUP(Fatturato[[#This Row],[ID Product]],Prodotti[ID Product],Prodotti[Category]," ",0,1)</f>
        <v>Analytics and Statistics</v>
      </c>
      <c r="O278" s="2">
        <f>Fatturato[[#This Row],[Quantity Sold]]* _xlfn.XLOOKUP(Fatturato[[#This Row],[ID Product]],Prodotti[ID Product],Prodotti[Selling Price],0,0,1)</f>
        <v>20440</v>
      </c>
      <c r="P278" s="6" t="str">
        <f>REPT("|",(Fatturato[[#This Row],[Tot_Fattura]]/MAX(O:O))*100)</f>
        <v>||||||</v>
      </c>
    </row>
    <row r="279" spans="1:16" x14ac:dyDescent="0.25">
      <c r="A279" t="s">
        <v>967</v>
      </c>
      <c r="B279" t="s">
        <v>546</v>
      </c>
      <c r="C279" t="s">
        <v>336</v>
      </c>
      <c r="D279" t="s">
        <v>285</v>
      </c>
      <c r="E279" s="3">
        <v>28</v>
      </c>
      <c r="F279" s="1">
        <v>44244</v>
      </c>
      <c r="G279" t="str">
        <f>_xlfn.XLOOKUP(Fatturato[[#This Row],[ID Client]],Clienti[ID Client],Clienti[Company Name]," ",0,1)</f>
        <v>DataLink Tech</v>
      </c>
      <c r="H279" t="str">
        <f>_xlfn.XLOOKUP(Fatturato[[#This Row],[ID Client]],Clienti[ID Client],Clienti[Field],0,1)</f>
        <v>Design</v>
      </c>
      <c r="I279" t="str">
        <f>_xlfn.CONCAT(_xlfn.XLOOKUP(Fatturato[[#This Row],[Seller Code]],Dipendenti[Code],Dipendenti[Name]," ",0,1)," ",_xlfn.XLOOKUP(Fatturato[[#This Row],[Seller Code]],Dipendenti[Code],Dipendenti[Surname]," ",0,1))</f>
        <v>Madison Lee</v>
      </c>
      <c r="J279" t="str">
        <f>_xlfn.XLOOKUP(Fatturato[[#This Row],[Seller Code]],Dipendenti[Code],Dipendenti[Gender]," ",0,1)</f>
        <v>Female</v>
      </c>
      <c r="K279" s="3">
        <f ca="1">YEAR(TODAY())-YEAR(_xlfn.XLOOKUP(Fatturato[[#This Row],[Seller Code]],Dipendenti[Code],Dipendenti[Birth],TODAY(),0,1))</f>
        <v>59</v>
      </c>
      <c r="L279" t="str">
        <f>_xlfn.XLOOKUP(Fatturato[[#This Row],[Seller Code]],Dipendenti[Code],Dipendenti[Experience]," ",0,1)</f>
        <v>Junior</v>
      </c>
      <c r="M279" t="str">
        <f>_xlfn.XLOOKUP(Fatturato[[#This Row],[ID Product]],Prodotti[ID Product],Prodotti[Product Name]," ",0,1)</f>
        <v>Analytix Pro Plus</v>
      </c>
      <c r="N279" t="str">
        <f>_xlfn.XLOOKUP(Fatturato[[#This Row],[ID Product]],Prodotti[ID Product],Prodotti[Category]," ",0,1)</f>
        <v>Analytics and Statistics</v>
      </c>
      <c r="O279" s="2">
        <f>Fatturato[[#This Row],[Quantity Sold]]* _xlfn.XLOOKUP(Fatturato[[#This Row],[ID Product]],Prodotti[ID Product],Prodotti[Selling Price],0,0,1)</f>
        <v>6272</v>
      </c>
      <c r="P279" s="6" t="str">
        <f>REPT("|",(Fatturato[[#This Row],[Tot_Fattura]]/MAX(O:O))*100)</f>
        <v>||</v>
      </c>
    </row>
    <row r="280" spans="1:16" x14ac:dyDescent="0.25">
      <c r="A280" t="s">
        <v>968</v>
      </c>
      <c r="B280" t="s">
        <v>564</v>
      </c>
      <c r="C280" t="s">
        <v>382</v>
      </c>
      <c r="D280" t="s">
        <v>275</v>
      </c>
      <c r="E280" s="3">
        <v>213</v>
      </c>
      <c r="F280" s="1">
        <v>44526</v>
      </c>
      <c r="G280" t="str">
        <f>_xlfn.XLOOKUP(Fatturato[[#This Row],[ID Client]],Clienti[ID Client],Clienti[Company Name]," ",0,1)</f>
        <v>CipherLink Corp.</v>
      </c>
      <c r="H280" t="str">
        <f>_xlfn.XLOOKUP(Fatturato[[#This Row],[ID Client]],Clienti[ID Client],Clienti[Field],0,1)</f>
        <v>Marketing</v>
      </c>
      <c r="I280" t="str">
        <f>_xlfn.CONCAT(_xlfn.XLOOKUP(Fatturato[[#This Row],[Seller Code]],Dipendenti[Code],Dipendenti[Name]," ",0,1)," ",_xlfn.XLOOKUP(Fatturato[[#This Row],[Seller Code]],Dipendenti[Code],Dipendenti[Surname]," ",0,1))</f>
        <v>Isabella Martinez</v>
      </c>
      <c r="J280" t="str">
        <f>_xlfn.XLOOKUP(Fatturato[[#This Row],[Seller Code]],Dipendenti[Code],Dipendenti[Gender]," ",0,1)</f>
        <v>Female</v>
      </c>
      <c r="K280" s="3">
        <f ca="1">YEAR(TODAY())-YEAR(_xlfn.XLOOKUP(Fatturato[[#This Row],[Seller Code]],Dipendenti[Code],Dipendenti[Birth],TODAY(),0,1))</f>
        <v>34</v>
      </c>
      <c r="L280" t="str">
        <f>_xlfn.XLOOKUP(Fatturato[[#This Row],[Seller Code]],Dipendenti[Code],Dipendenti[Experience]," ",0,1)</f>
        <v>Intermediate</v>
      </c>
      <c r="M280" t="str">
        <f>_xlfn.XLOOKUP(Fatturato[[#This Row],[ID Product]],Prodotti[ID Product],Prodotti[Product Name]," ",0,1)</f>
        <v>CipherPulse Proxima</v>
      </c>
      <c r="N280" t="str">
        <f>_xlfn.XLOOKUP(Fatturato[[#This Row],[ID Product]],Prodotti[ID Product],Prodotti[Category]," ",0,1)</f>
        <v>Analytics and Statistics</v>
      </c>
      <c r="O280" s="2">
        <f>Fatturato[[#This Row],[Quantity Sold]]* _xlfn.XLOOKUP(Fatturato[[#This Row],[ID Product]],Prodotti[ID Product],Prodotti[Selling Price],0,0,1)</f>
        <v>44730</v>
      </c>
      <c r="P280" s="6" t="str">
        <f>REPT("|",(Fatturato[[#This Row],[Tot_Fattura]]/MAX(O:O))*100)</f>
        <v>||||||||||||||</v>
      </c>
    </row>
    <row r="281" spans="1:16" x14ac:dyDescent="0.25">
      <c r="A281" t="s">
        <v>969</v>
      </c>
      <c r="B281" t="s">
        <v>236</v>
      </c>
      <c r="C281" t="s">
        <v>374</v>
      </c>
      <c r="D281" t="s">
        <v>265</v>
      </c>
      <c r="E281" s="3">
        <v>131</v>
      </c>
      <c r="F281" s="1">
        <v>43863</v>
      </c>
      <c r="G281" t="str">
        <f>_xlfn.XLOOKUP(Fatturato[[#This Row],[ID Client]],Clienti[ID Client],Clienti[Company Name]," ",0,1)</f>
        <v>InfoForge Solutions</v>
      </c>
      <c r="H281" t="str">
        <f>_xlfn.XLOOKUP(Fatturato[[#This Row],[ID Client]],Clienti[ID Client],Clienti[Field],0,1)</f>
        <v>Insurance</v>
      </c>
      <c r="I281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281" t="str">
        <f>_xlfn.XLOOKUP(Fatturato[[#This Row],[Seller Code]],Dipendenti[Code],Dipendenti[Gender]," ",0,1)</f>
        <v>Female</v>
      </c>
      <c r="K281" s="3">
        <f ca="1">YEAR(TODAY())-YEAR(_xlfn.XLOOKUP(Fatturato[[#This Row],[Seller Code]],Dipendenti[Code],Dipendenti[Birth],TODAY(),0,1))</f>
        <v>32</v>
      </c>
      <c r="L281" t="str">
        <f>_xlfn.XLOOKUP(Fatturato[[#This Row],[Seller Code]],Dipendenti[Code],Dipendenti[Experience]," ",0,1)</f>
        <v>Lead/Manager</v>
      </c>
      <c r="M281" t="str">
        <f>_xlfn.XLOOKUP(Fatturato[[#This Row],[ID Product]],Prodotti[ID Product],Prodotti[Product Name]," ",0,1)</f>
        <v>SyncGuard Proxima</v>
      </c>
      <c r="N281" t="str">
        <f>_xlfn.XLOOKUP(Fatturato[[#This Row],[ID Product]],Prodotti[ID Product],Prodotti[Category]," ",0,1)</f>
        <v>Communication Protection</v>
      </c>
      <c r="O281" s="2">
        <f>Fatturato[[#This Row],[Quantity Sold]]* _xlfn.XLOOKUP(Fatturato[[#This Row],[ID Product]],Prodotti[ID Product],Prodotti[Selling Price],0,0,1)</f>
        <v>62749</v>
      </c>
      <c r="P281" s="6" t="str">
        <f>REPT("|",(Fatturato[[#This Row],[Tot_Fattura]]/MAX(O:O))*100)</f>
        <v>||||||||||||||||||||</v>
      </c>
    </row>
    <row r="282" spans="1:16" x14ac:dyDescent="0.25">
      <c r="A282" t="s">
        <v>970</v>
      </c>
      <c r="B282" t="s">
        <v>245</v>
      </c>
      <c r="C282" t="s">
        <v>490</v>
      </c>
      <c r="D282" t="s">
        <v>275</v>
      </c>
      <c r="E282" s="3">
        <v>226</v>
      </c>
      <c r="F282" s="1">
        <v>43946</v>
      </c>
      <c r="G282" t="str">
        <f>_xlfn.XLOOKUP(Fatturato[[#This Row],[ID Client]],Clienti[ID Client],Clienti[Company Name]," ",0,1)</f>
        <v>CipherLink Corp.</v>
      </c>
      <c r="H282" t="str">
        <f>_xlfn.XLOOKUP(Fatturato[[#This Row],[ID Client]],Clienti[ID Client],Clienti[Field],0,1)</f>
        <v>Marketing</v>
      </c>
      <c r="I282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282" t="str">
        <f>_xlfn.XLOOKUP(Fatturato[[#This Row],[Seller Code]],Dipendenti[Code],Dipendenti[Gender]," ",0,1)</f>
        <v>Female</v>
      </c>
      <c r="K282" s="3">
        <f ca="1">YEAR(TODAY())-YEAR(_xlfn.XLOOKUP(Fatturato[[#This Row],[Seller Code]],Dipendenti[Code],Dipendenti[Birth],TODAY(),0,1))</f>
        <v>26</v>
      </c>
      <c r="L282" t="str">
        <f>_xlfn.XLOOKUP(Fatturato[[#This Row],[Seller Code]],Dipendenti[Code],Dipendenti[Experience]," ",0,1)</f>
        <v>Lead/Manager</v>
      </c>
      <c r="M282" t="str">
        <f>_xlfn.XLOOKUP(Fatturato[[#This Row],[ID Product]],Prodotti[ID Product],Prodotti[Product Name]," ",0,1)</f>
        <v>InfoShield Horizon</v>
      </c>
      <c r="N282" t="str">
        <f>_xlfn.XLOOKUP(Fatturato[[#This Row],[ID Product]],Prodotti[ID Product],Prodotti[Category]," ",0,1)</f>
        <v>Communication Protection</v>
      </c>
      <c r="O282" s="2">
        <f>Fatturato[[#This Row],[Quantity Sold]]* _xlfn.XLOOKUP(Fatturato[[#This Row],[ID Product]],Prodotti[ID Product],Prodotti[Selling Price],0,0,1)</f>
        <v>51980</v>
      </c>
      <c r="P282" s="6" t="str">
        <f>REPT("|",(Fatturato[[#This Row],[Tot_Fattura]]/MAX(O:O))*100)</f>
        <v>||||||||||||||||</v>
      </c>
    </row>
    <row r="283" spans="1:16" x14ac:dyDescent="0.25">
      <c r="A283" t="s">
        <v>971</v>
      </c>
      <c r="B283" t="s">
        <v>245</v>
      </c>
      <c r="C283" t="s">
        <v>369</v>
      </c>
      <c r="D283" t="s">
        <v>282</v>
      </c>
      <c r="E283" s="3">
        <v>144</v>
      </c>
      <c r="F283" s="1">
        <v>44275</v>
      </c>
      <c r="G283" t="str">
        <f>_xlfn.XLOOKUP(Fatturato[[#This Row],[ID Client]],Clienti[ID Client],Clienti[Company Name]," ",0,1)</f>
        <v>TechLink Dynamics</v>
      </c>
      <c r="H283" t="str">
        <f>_xlfn.XLOOKUP(Fatturato[[#This Row],[ID Client]],Clienti[ID Client],Clienti[Field],0,1)</f>
        <v>Renewable Energy</v>
      </c>
      <c r="I283" t="str">
        <f>_xlfn.CONCAT(_xlfn.XLOOKUP(Fatturato[[#This Row],[Seller Code]],Dipendenti[Code],Dipendenti[Name]," ",0,1)," ",_xlfn.XLOOKUP(Fatturato[[#This Row],[Seller Code]],Dipendenti[Code],Dipendenti[Surname]," ",0,1))</f>
        <v>Taylor Roberts</v>
      </c>
      <c r="J283" t="str">
        <f>_xlfn.XLOOKUP(Fatturato[[#This Row],[Seller Code]],Dipendenti[Code],Dipendenti[Gender]," ",0,1)</f>
        <v>Male</v>
      </c>
      <c r="K283" s="3">
        <f ca="1">YEAR(TODAY())-YEAR(_xlfn.XLOOKUP(Fatturato[[#This Row],[Seller Code]],Dipendenti[Code],Dipendenti[Birth],TODAY(),0,1))</f>
        <v>30</v>
      </c>
      <c r="L283" t="str">
        <f>_xlfn.XLOOKUP(Fatturato[[#This Row],[Seller Code]],Dipendenti[Code],Dipendenti[Experience]," ",0,1)</f>
        <v>Lead/Manager</v>
      </c>
      <c r="M283" t="str">
        <f>_xlfn.XLOOKUP(Fatturato[[#This Row],[ID Product]],Prodotti[ID Product],Prodotti[Product Name]," ",0,1)</f>
        <v>InfoShield Horizon</v>
      </c>
      <c r="N283" t="str">
        <f>_xlfn.XLOOKUP(Fatturato[[#This Row],[ID Product]],Prodotti[ID Product],Prodotti[Category]," ",0,1)</f>
        <v>Communication Protection</v>
      </c>
      <c r="O283" s="2">
        <f>Fatturato[[#This Row],[Quantity Sold]]* _xlfn.XLOOKUP(Fatturato[[#This Row],[ID Product]],Prodotti[ID Product],Prodotti[Selling Price],0,0,1)</f>
        <v>33120</v>
      </c>
      <c r="P283" s="6" t="str">
        <f>REPT("|",(Fatturato[[#This Row],[Tot_Fattura]]/MAX(O:O))*100)</f>
        <v>||||||||||</v>
      </c>
    </row>
    <row r="284" spans="1:16" x14ac:dyDescent="0.25">
      <c r="A284" t="s">
        <v>972</v>
      </c>
      <c r="B284" t="s">
        <v>561</v>
      </c>
      <c r="C284" t="s">
        <v>423</v>
      </c>
      <c r="D284" t="s">
        <v>268</v>
      </c>
      <c r="E284" s="3">
        <v>425</v>
      </c>
      <c r="F284" s="1">
        <v>45144</v>
      </c>
      <c r="G284" t="str">
        <f>_xlfn.XLOOKUP(Fatturato[[#This Row],[ID Client]],Clienti[ID Client],Clienti[Company Name]," ",0,1)</f>
        <v>CloudElite Innovations</v>
      </c>
      <c r="H284" t="str">
        <f>_xlfn.XLOOKUP(Fatturato[[#This Row],[ID Client]],Clienti[ID Client],Clienti[Field],0,1)</f>
        <v>Construction</v>
      </c>
      <c r="I284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284" t="str">
        <f>_xlfn.XLOOKUP(Fatturato[[#This Row],[Seller Code]],Dipendenti[Code],Dipendenti[Gender]," ",0,1)</f>
        <v>Female</v>
      </c>
      <c r="K284" s="3">
        <f ca="1">YEAR(TODAY())-YEAR(_xlfn.XLOOKUP(Fatturato[[#This Row],[Seller Code]],Dipendenti[Code],Dipendenti[Birth],TODAY(),0,1))</f>
        <v>46</v>
      </c>
      <c r="L284" t="str">
        <f>_xlfn.XLOOKUP(Fatturato[[#This Row],[Seller Code]],Dipendenti[Code],Dipendenti[Experience]," ",0,1)</f>
        <v>Intermediate</v>
      </c>
      <c r="M284" t="str">
        <f>_xlfn.XLOOKUP(Fatturato[[#This Row],[ID Product]],Prodotti[ID Product],Prodotti[Product Name]," ",0,1)</f>
        <v>DataForge Nexus</v>
      </c>
      <c r="N284" t="str">
        <f>_xlfn.XLOOKUP(Fatturato[[#This Row],[ID Product]],Prodotti[ID Product],Prodotti[Category]," ",0,1)</f>
        <v>Data Security</v>
      </c>
      <c r="O284" s="2">
        <f>Fatturato[[#This Row],[Quantity Sold]]* _xlfn.XLOOKUP(Fatturato[[#This Row],[ID Product]],Prodotti[ID Product],Prodotti[Selling Price],0,0,1)</f>
        <v>130050</v>
      </c>
      <c r="P284" s="6" t="str">
        <f>REPT("|",(Fatturato[[#This Row],[Tot_Fattura]]/MAX(O:O))*100)</f>
        <v>|||||||||||||||||||||||||||||||||||||||||</v>
      </c>
    </row>
    <row r="285" spans="1:16" x14ac:dyDescent="0.25">
      <c r="A285" t="s">
        <v>973</v>
      </c>
      <c r="B285" t="s">
        <v>564</v>
      </c>
      <c r="C285" t="s">
        <v>490</v>
      </c>
      <c r="D285" t="s">
        <v>268</v>
      </c>
      <c r="E285" s="3">
        <v>181</v>
      </c>
      <c r="F285" s="1">
        <v>44058</v>
      </c>
      <c r="G285" t="str">
        <f>_xlfn.XLOOKUP(Fatturato[[#This Row],[ID Client]],Clienti[ID Client],Clienti[Company Name]," ",0,1)</f>
        <v>CloudElite Innovations</v>
      </c>
      <c r="H285" t="str">
        <f>_xlfn.XLOOKUP(Fatturato[[#This Row],[ID Client]],Clienti[ID Client],Clienti[Field],0,1)</f>
        <v>Construction</v>
      </c>
      <c r="I285" t="str">
        <f>_xlfn.CONCAT(_xlfn.XLOOKUP(Fatturato[[#This Row],[Seller Code]],Dipendenti[Code],Dipendenti[Name]," ",0,1)," ",_xlfn.XLOOKUP(Fatturato[[#This Row],[Seller Code]],Dipendenti[Code],Dipendenti[Surname]," ",0,1))</f>
        <v>Zoe Lewis</v>
      </c>
      <c r="J285" t="str">
        <f>_xlfn.XLOOKUP(Fatturato[[#This Row],[Seller Code]],Dipendenti[Code],Dipendenti[Gender]," ",0,1)</f>
        <v>Female</v>
      </c>
      <c r="K285" s="3">
        <f ca="1">YEAR(TODAY())-YEAR(_xlfn.XLOOKUP(Fatturato[[#This Row],[Seller Code]],Dipendenti[Code],Dipendenti[Birth],TODAY(),0,1))</f>
        <v>26</v>
      </c>
      <c r="L285" t="str">
        <f>_xlfn.XLOOKUP(Fatturato[[#This Row],[Seller Code]],Dipendenti[Code],Dipendenti[Experience]," ",0,1)</f>
        <v>Lead/Manager</v>
      </c>
      <c r="M285" t="str">
        <f>_xlfn.XLOOKUP(Fatturato[[#This Row],[ID Product]],Prodotti[ID Product],Prodotti[Product Name]," ",0,1)</f>
        <v>CipherPulse Proxima</v>
      </c>
      <c r="N285" t="str">
        <f>_xlfn.XLOOKUP(Fatturato[[#This Row],[ID Product]],Prodotti[ID Product],Prodotti[Category]," ",0,1)</f>
        <v>Analytics and Statistics</v>
      </c>
      <c r="O285" s="2">
        <f>Fatturato[[#This Row],[Quantity Sold]]* _xlfn.XLOOKUP(Fatturato[[#This Row],[ID Product]],Prodotti[ID Product],Prodotti[Selling Price],0,0,1)</f>
        <v>38010</v>
      </c>
      <c r="P285" s="6" t="str">
        <f>REPT("|",(Fatturato[[#This Row],[Tot_Fattura]]/MAX(O:O))*100)</f>
        <v>||||||||||||</v>
      </c>
    </row>
    <row r="286" spans="1:16" x14ac:dyDescent="0.25">
      <c r="A286" t="s">
        <v>974</v>
      </c>
      <c r="B286" t="s">
        <v>541</v>
      </c>
      <c r="C286" t="s">
        <v>371</v>
      </c>
      <c r="D286" t="s">
        <v>285</v>
      </c>
      <c r="E286" s="3">
        <v>192</v>
      </c>
      <c r="F286" s="1">
        <v>45087</v>
      </c>
      <c r="G286" t="str">
        <f>_xlfn.XLOOKUP(Fatturato[[#This Row],[ID Client]],Clienti[ID Client],Clienti[Company Name]," ",0,1)</f>
        <v>DataLink Tech</v>
      </c>
      <c r="H286" t="str">
        <f>_xlfn.XLOOKUP(Fatturato[[#This Row],[ID Client]],Clienti[ID Client],Clienti[Field],0,1)</f>
        <v>Design</v>
      </c>
      <c r="I286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286" t="str">
        <f>_xlfn.XLOOKUP(Fatturato[[#This Row],[Seller Code]],Dipendenti[Code],Dipendenti[Gender]," ",0,1)</f>
        <v>Female</v>
      </c>
      <c r="K286" s="3">
        <f ca="1">YEAR(TODAY())-YEAR(_xlfn.XLOOKUP(Fatturato[[#This Row],[Seller Code]],Dipendenti[Code],Dipendenti[Birth],TODAY(),0,1))</f>
        <v>60</v>
      </c>
      <c r="L286" t="str">
        <f>_xlfn.XLOOKUP(Fatturato[[#This Row],[Seller Code]],Dipendenti[Code],Dipendenti[Experience]," ",0,1)</f>
        <v>Junior</v>
      </c>
      <c r="M286" t="str">
        <f>_xlfn.XLOOKUP(Fatturato[[#This Row],[ID Product]],Prodotti[ID Product],Prodotti[Product Name]," ",0,1)</f>
        <v>StatMatrix Fusion</v>
      </c>
      <c r="N286" t="str">
        <f>_xlfn.XLOOKUP(Fatturato[[#This Row],[ID Product]],Prodotti[ID Product],Prodotti[Category]," ",0,1)</f>
        <v>Information Sync and Management</v>
      </c>
      <c r="O286" s="2">
        <f>Fatturato[[#This Row],[Quantity Sold]]* _xlfn.XLOOKUP(Fatturato[[#This Row],[ID Product]],Prodotti[ID Product],Prodotti[Selling Price],0,0,1)</f>
        <v>58560</v>
      </c>
      <c r="P286" s="6" t="str">
        <f>REPT("|",(Fatturato[[#This Row],[Tot_Fattura]]/MAX(O:O))*100)</f>
        <v>||||||||||||||||||</v>
      </c>
    </row>
    <row r="287" spans="1:16" x14ac:dyDescent="0.25">
      <c r="A287" t="s">
        <v>975</v>
      </c>
      <c r="B287" t="s">
        <v>552</v>
      </c>
      <c r="C287" t="s">
        <v>409</v>
      </c>
      <c r="D287" t="s">
        <v>282</v>
      </c>
      <c r="E287" s="3">
        <v>384</v>
      </c>
      <c r="F287" s="1">
        <v>44289</v>
      </c>
      <c r="G287" t="str">
        <f>_xlfn.XLOOKUP(Fatturato[[#This Row],[ID Client]],Clienti[ID Client],Clienti[Company Name]," ",0,1)</f>
        <v>TechLink Dynamics</v>
      </c>
      <c r="H287" t="str">
        <f>_xlfn.XLOOKUP(Fatturato[[#This Row],[ID Client]],Clienti[ID Client],Clienti[Field],0,1)</f>
        <v>Renewable Energy</v>
      </c>
      <c r="I287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87" t="str">
        <f>_xlfn.XLOOKUP(Fatturato[[#This Row],[Seller Code]],Dipendenti[Code],Dipendenti[Gender]," ",0,1)</f>
        <v>Male</v>
      </c>
      <c r="K287" s="3">
        <f ca="1">YEAR(TODAY())-YEAR(_xlfn.XLOOKUP(Fatturato[[#This Row],[Seller Code]],Dipendenti[Code],Dipendenti[Birth],TODAY(),0,1))</f>
        <v>66</v>
      </c>
      <c r="L287" t="str">
        <f>_xlfn.XLOOKUP(Fatturato[[#This Row],[Seller Code]],Dipendenti[Code],Dipendenti[Experience]," ",0,1)</f>
        <v>Lead/Manager</v>
      </c>
      <c r="M287" t="str">
        <f>_xlfn.XLOOKUP(Fatturato[[#This Row],[ID Product]],Prodotti[ID Product],Prodotti[Product Name]," ",0,1)</f>
        <v>InfoVault Nexus</v>
      </c>
      <c r="N287" t="str">
        <f>_xlfn.XLOOKUP(Fatturato[[#This Row],[ID Product]],Prodotti[ID Product],Prodotti[Category]," ",0,1)</f>
        <v>Analytics and Statistics</v>
      </c>
      <c r="O287" s="2">
        <f>Fatturato[[#This Row],[Quantity Sold]]* _xlfn.XLOOKUP(Fatturato[[#This Row],[ID Product]],Prodotti[ID Product],Prodotti[Selling Price],0,0,1)</f>
        <v>57216</v>
      </c>
      <c r="P287" s="6" t="str">
        <f>REPT("|",(Fatturato[[#This Row],[Tot_Fattura]]/MAX(O:O))*100)</f>
        <v>||||||||||||||||||</v>
      </c>
    </row>
    <row r="288" spans="1:16" x14ac:dyDescent="0.25">
      <c r="A288" t="s">
        <v>976</v>
      </c>
      <c r="B288" t="s">
        <v>555</v>
      </c>
      <c r="C288" t="s">
        <v>373</v>
      </c>
      <c r="D288" t="s">
        <v>282</v>
      </c>
      <c r="E288" s="3">
        <v>80</v>
      </c>
      <c r="F288" s="1">
        <v>44855</v>
      </c>
      <c r="G288" t="str">
        <f>_xlfn.XLOOKUP(Fatturato[[#This Row],[ID Client]],Clienti[ID Client],Clienti[Company Name]," ",0,1)</f>
        <v>TechLink Dynamics</v>
      </c>
      <c r="H288" t="str">
        <f>_xlfn.XLOOKUP(Fatturato[[#This Row],[ID Client]],Clienti[ID Client],Clienti[Field],0,1)</f>
        <v>Renewable Energy</v>
      </c>
      <c r="I288" t="str">
        <f>_xlfn.CONCAT(_xlfn.XLOOKUP(Fatturato[[#This Row],[Seller Code]],Dipendenti[Code],Dipendenti[Name]," ",0,1)," ",_xlfn.XLOOKUP(Fatturato[[#This Row],[Seller Code]],Dipendenti[Code],Dipendenti[Surname]," ",0,1))</f>
        <v>Jackson Hall</v>
      </c>
      <c r="J288" t="str">
        <f>_xlfn.XLOOKUP(Fatturato[[#This Row],[Seller Code]],Dipendenti[Code],Dipendenti[Gender]," ",0,1)</f>
        <v>Male</v>
      </c>
      <c r="K288" s="3">
        <f ca="1">YEAR(TODAY())-YEAR(_xlfn.XLOOKUP(Fatturato[[#This Row],[Seller Code]],Dipendenti[Code],Dipendenti[Birth],TODAY(),0,1))</f>
        <v>43</v>
      </c>
      <c r="L288" t="str">
        <f>_xlfn.XLOOKUP(Fatturato[[#This Row],[Seller Code]],Dipendenti[Code],Dipendenti[Experience]," ",0,1)</f>
        <v>Intermediate</v>
      </c>
      <c r="M288" t="str">
        <f>_xlfn.XLOOKUP(Fatturato[[#This Row],[ID Product]],Prodotti[ID Product],Prodotti[Product Name]," ",0,1)</f>
        <v>StatFlow Precision</v>
      </c>
      <c r="N288" t="str">
        <f>_xlfn.XLOOKUP(Fatturato[[#This Row],[ID Product]],Prodotti[ID Product],Prodotti[Category]," ",0,1)</f>
        <v>Communication Protection</v>
      </c>
      <c r="O288" s="2">
        <f>Fatturato[[#This Row],[Quantity Sold]]* _xlfn.XLOOKUP(Fatturato[[#This Row],[ID Product]],Prodotti[ID Product],Prodotti[Selling Price],0,0,1)</f>
        <v>33840</v>
      </c>
      <c r="P288" s="6" t="str">
        <f>REPT("|",(Fatturato[[#This Row],[Tot_Fattura]]/MAX(O:O))*100)</f>
        <v>||||||||||</v>
      </c>
    </row>
    <row r="289" spans="1:16" x14ac:dyDescent="0.25">
      <c r="A289" t="s">
        <v>977</v>
      </c>
      <c r="B289" t="s">
        <v>541</v>
      </c>
      <c r="C289" t="s">
        <v>423</v>
      </c>
      <c r="D289" t="s">
        <v>279</v>
      </c>
      <c r="E289" s="3">
        <v>95</v>
      </c>
      <c r="F289" s="1">
        <v>44679</v>
      </c>
      <c r="G289" t="str">
        <f>_xlfn.XLOOKUP(Fatturato[[#This Row],[ID Client]],Clienti[ID Client],Clienti[Company Name]," ",0,1)</f>
        <v>InnoTech Enterprises</v>
      </c>
      <c r="H289" t="str">
        <f>_xlfn.XLOOKUP(Fatturato[[#This Row],[ID Client]],Clienti[ID Client],Clienti[Field],0,1)</f>
        <v>Hardware</v>
      </c>
      <c r="I289" t="str">
        <f>_xlfn.CONCAT(_xlfn.XLOOKUP(Fatturato[[#This Row],[Seller Code]],Dipendenti[Code],Dipendenti[Name]," ",0,1)," ",_xlfn.XLOOKUP(Fatturato[[#This Row],[Seller Code]],Dipendenti[Code],Dipendenti[Surname]," ",0,1))</f>
        <v>Violet Hernandez</v>
      </c>
      <c r="J289" t="str">
        <f>_xlfn.XLOOKUP(Fatturato[[#This Row],[Seller Code]],Dipendenti[Code],Dipendenti[Gender]," ",0,1)</f>
        <v>Female</v>
      </c>
      <c r="K289" s="3">
        <f ca="1">YEAR(TODAY())-YEAR(_xlfn.XLOOKUP(Fatturato[[#This Row],[Seller Code]],Dipendenti[Code],Dipendenti[Birth],TODAY(),0,1))</f>
        <v>46</v>
      </c>
      <c r="L289" t="str">
        <f>_xlfn.XLOOKUP(Fatturato[[#This Row],[Seller Code]],Dipendenti[Code],Dipendenti[Experience]," ",0,1)</f>
        <v>Intermediate</v>
      </c>
      <c r="M289" t="str">
        <f>_xlfn.XLOOKUP(Fatturato[[#This Row],[ID Product]],Prodotti[ID Product],Prodotti[Product Name]," ",0,1)</f>
        <v>StatMatrix Fusion</v>
      </c>
      <c r="N289" t="str">
        <f>_xlfn.XLOOKUP(Fatturato[[#This Row],[ID Product]],Prodotti[ID Product],Prodotti[Category]," ",0,1)</f>
        <v>Information Sync and Management</v>
      </c>
      <c r="O289" s="2">
        <f>Fatturato[[#This Row],[Quantity Sold]]* _xlfn.XLOOKUP(Fatturato[[#This Row],[ID Product]],Prodotti[ID Product],Prodotti[Selling Price],0,0,1)</f>
        <v>28975</v>
      </c>
      <c r="P289" s="6" t="str">
        <f>REPT("|",(Fatturato[[#This Row],[Tot_Fattura]]/MAX(O:O))*100)</f>
        <v>|||||||||</v>
      </c>
    </row>
    <row r="290" spans="1:16" x14ac:dyDescent="0.25">
      <c r="A290" t="s">
        <v>978</v>
      </c>
      <c r="B290" t="s">
        <v>248</v>
      </c>
      <c r="C290" t="s">
        <v>517</v>
      </c>
      <c r="D290" t="s">
        <v>265</v>
      </c>
      <c r="E290" s="3">
        <v>223</v>
      </c>
      <c r="F290" s="1">
        <v>44547</v>
      </c>
      <c r="G290" t="str">
        <f>_xlfn.XLOOKUP(Fatturato[[#This Row],[ID Client]],Clienti[ID Client],Clienti[Company Name]," ",0,1)</f>
        <v>InfoForge Solutions</v>
      </c>
      <c r="H290" t="str">
        <f>_xlfn.XLOOKUP(Fatturato[[#This Row],[ID Client]],Clienti[ID Client],Clienti[Field],0,1)</f>
        <v>Insurance</v>
      </c>
      <c r="I290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90" t="str">
        <f>_xlfn.XLOOKUP(Fatturato[[#This Row],[Seller Code]],Dipendenti[Code],Dipendenti[Gender]," ",0,1)</f>
        <v>Male</v>
      </c>
      <c r="K290" s="3">
        <f ca="1">YEAR(TODAY())-YEAR(_xlfn.XLOOKUP(Fatturato[[#This Row],[Seller Code]],Dipendenti[Code],Dipendenti[Birth],TODAY(),0,1))</f>
        <v>26</v>
      </c>
      <c r="L290" t="str">
        <f>_xlfn.XLOOKUP(Fatturato[[#This Row],[Seller Code]],Dipendenti[Code],Dipendenti[Experience]," ",0,1)</f>
        <v>Senior</v>
      </c>
      <c r="M290" t="str">
        <f>_xlfn.XLOOKUP(Fatturato[[#This Row],[ID Product]],Prodotti[ID Product],Prodotti[Product Name]," ",0,1)</f>
        <v>DataLink Precision</v>
      </c>
      <c r="N290" t="str">
        <f>_xlfn.XLOOKUP(Fatturato[[#This Row],[ID Product]],Prodotti[ID Product],Prodotti[Category]," ",0,1)</f>
        <v>Information Sync and Management</v>
      </c>
      <c r="O290" s="2">
        <f>Fatturato[[#This Row],[Quantity Sold]]* _xlfn.XLOOKUP(Fatturato[[#This Row],[ID Product]],Prodotti[ID Product],Prodotti[Selling Price],0,0,1)</f>
        <v>59095</v>
      </c>
      <c r="P290" s="6" t="str">
        <f>REPT("|",(Fatturato[[#This Row],[Tot_Fattura]]/MAX(O:O))*100)</f>
        <v>||||||||||||||||||</v>
      </c>
    </row>
    <row r="291" spans="1:16" x14ac:dyDescent="0.25">
      <c r="A291" t="s">
        <v>979</v>
      </c>
      <c r="B291" t="s">
        <v>548</v>
      </c>
      <c r="C291" t="s">
        <v>305</v>
      </c>
      <c r="D291" t="s">
        <v>279</v>
      </c>
      <c r="E291" s="3">
        <v>33</v>
      </c>
      <c r="F291" s="1">
        <v>44977</v>
      </c>
      <c r="G291" t="str">
        <f>_xlfn.XLOOKUP(Fatturato[[#This Row],[ID Client]],Clienti[ID Client],Clienti[Company Name]," ",0,1)</f>
        <v>InnoTech Enterprises</v>
      </c>
      <c r="H291" t="str">
        <f>_xlfn.XLOOKUP(Fatturato[[#This Row],[ID Client]],Clienti[ID Client],Clienti[Field],0,1)</f>
        <v>Hardware</v>
      </c>
      <c r="I291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291" t="str">
        <f>_xlfn.XLOOKUP(Fatturato[[#This Row],[Seller Code]],Dipendenti[Code],Dipendenti[Gender]," ",0,1)</f>
        <v>Male</v>
      </c>
      <c r="K291" s="3">
        <f ca="1">YEAR(TODAY())-YEAR(_xlfn.XLOOKUP(Fatturato[[#This Row],[Seller Code]],Dipendenti[Code],Dipendenti[Birth],TODAY(),0,1))</f>
        <v>72</v>
      </c>
      <c r="L291" t="str">
        <f>_xlfn.XLOOKUP(Fatturato[[#This Row],[Seller Code]],Dipendenti[Code],Dipendenti[Experience]," ",0,1)</f>
        <v>Junior</v>
      </c>
      <c r="M291" t="str">
        <f>_xlfn.XLOOKUP(Fatturato[[#This Row],[ID Product]],Prodotti[ID Product],Prodotti[Product Name]," ",0,1)</f>
        <v>DataHarbor Nexus</v>
      </c>
      <c r="N291" t="str">
        <f>_xlfn.XLOOKUP(Fatturato[[#This Row],[ID Product]],Prodotti[ID Product],Prodotti[Category]," ",0,1)</f>
        <v>Data Security</v>
      </c>
      <c r="O291" s="2">
        <f>Fatturato[[#This Row],[Quantity Sold]]* _xlfn.XLOOKUP(Fatturato[[#This Row],[ID Product]],Prodotti[ID Product],Prodotti[Selling Price],0,0,1)</f>
        <v>9240</v>
      </c>
      <c r="P291" s="6" t="str">
        <f>REPT("|",(Fatturato[[#This Row],[Tot_Fattura]]/MAX(O:O))*100)</f>
        <v>||</v>
      </c>
    </row>
    <row r="292" spans="1:16" x14ac:dyDescent="0.25">
      <c r="A292" t="s">
        <v>983</v>
      </c>
      <c r="B292" t="s">
        <v>561</v>
      </c>
      <c r="C292" t="s">
        <v>519</v>
      </c>
      <c r="D292" t="s">
        <v>282</v>
      </c>
      <c r="E292" s="3">
        <v>351</v>
      </c>
      <c r="F292" s="1">
        <v>45113</v>
      </c>
      <c r="G292" t="str">
        <f>_xlfn.XLOOKUP(Fatturato[[#This Row],[ID Client]],Clienti[ID Client],Clienti[Company Name]," ",0,1)</f>
        <v>TechLink Dynamics</v>
      </c>
      <c r="H292" t="str">
        <f>_xlfn.XLOOKUP(Fatturato[[#This Row],[ID Client]],Clienti[ID Client],Clienti[Field],0,1)</f>
        <v>Renewable Energy</v>
      </c>
      <c r="I292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292" t="str">
        <f>_xlfn.XLOOKUP(Fatturato[[#This Row],[Seller Code]],Dipendenti[Code],Dipendenti[Gender]," ",0,1)</f>
        <v>Male</v>
      </c>
      <c r="K292" s="3">
        <f ca="1">YEAR(TODAY())-YEAR(_xlfn.XLOOKUP(Fatturato[[#This Row],[Seller Code]],Dipendenti[Code],Dipendenti[Birth],TODAY(),0,1))</f>
        <v>50</v>
      </c>
      <c r="L292" t="str">
        <f>_xlfn.XLOOKUP(Fatturato[[#This Row],[Seller Code]],Dipendenti[Code],Dipendenti[Experience]," ",0,1)</f>
        <v>Intermediate</v>
      </c>
      <c r="M292" t="str">
        <f>_xlfn.XLOOKUP(Fatturato[[#This Row],[ID Product]],Prodotti[ID Product],Prodotti[Product Name]," ",0,1)</f>
        <v>DataForge Nexus</v>
      </c>
      <c r="N292" t="str">
        <f>_xlfn.XLOOKUP(Fatturato[[#This Row],[ID Product]],Prodotti[ID Product],Prodotti[Category]," ",0,1)</f>
        <v>Data Security</v>
      </c>
      <c r="O292" s="2">
        <f>Fatturato[[#This Row],[Quantity Sold]]* _xlfn.XLOOKUP(Fatturato[[#This Row],[ID Product]],Prodotti[ID Product],Prodotti[Selling Price],0,0,1)</f>
        <v>107406</v>
      </c>
      <c r="P292" s="6" t="str">
        <f>REPT("|",(Fatturato[[#This Row],[Tot_Fattura]]/MAX(O:O))*100)</f>
        <v>||||||||||||||||||||||||||||||||||</v>
      </c>
    </row>
    <row r="293" spans="1:16" x14ac:dyDescent="0.25">
      <c r="A293" t="s">
        <v>984</v>
      </c>
      <c r="B293" t="s">
        <v>248</v>
      </c>
      <c r="C293" t="s">
        <v>431</v>
      </c>
      <c r="D293" t="s">
        <v>285</v>
      </c>
      <c r="E293" s="3">
        <v>171</v>
      </c>
      <c r="F293" s="1">
        <v>44498</v>
      </c>
      <c r="G293" t="str">
        <f>_xlfn.XLOOKUP(Fatturato[[#This Row],[ID Client]],Clienti[ID Client],Clienti[Company Name]," ",0,1)</f>
        <v>DataLink Tech</v>
      </c>
      <c r="H293" t="str">
        <f>_xlfn.XLOOKUP(Fatturato[[#This Row],[ID Client]],Clienti[ID Client],Clienti[Field],0,1)</f>
        <v>Design</v>
      </c>
      <c r="I293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93" t="str">
        <f>_xlfn.XLOOKUP(Fatturato[[#This Row],[Seller Code]],Dipendenti[Code],Dipendenti[Gender]," ",0,1)</f>
        <v>Female</v>
      </c>
      <c r="K293" s="3">
        <f ca="1">YEAR(TODAY())-YEAR(_xlfn.XLOOKUP(Fatturato[[#This Row],[Seller Code]],Dipendenti[Code],Dipendenti[Birth],TODAY(),0,1))</f>
        <v>43</v>
      </c>
      <c r="L293" t="str">
        <f>_xlfn.XLOOKUP(Fatturato[[#This Row],[Seller Code]],Dipendenti[Code],Dipendenti[Experience]," ",0,1)</f>
        <v>Lead/Manager</v>
      </c>
      <c r="M293" t="str">
        <f>_xlfn.XLOOKUP(Fatturato[[#This Row],[ID Product]],Prodotti[ID Product],Prodotti[Product Name]," ",0,1)</f>
        <v>DataLink Precision</v>
      </c>
      <c r="N293" t="str">
        <f>_xlfn.XLOOKUP(Fatturato[[#This Row],[ID Product]],Prodotti[ID Product],Prodotti[Category]," ",0,1)</f>
        <v>Information Sync and Management</v>
      </c>
      <c r="O293" s="2">
        <f>Fatturato[[#This Row],[Quantity Sold]]* _xlfn.XLOOKUP(Fatturato[[#This Row],[ID Product]],Prodotti[ID Product],Prodotti[Selling Price],0,0,1)</f>
        <v>45315</v>
      </c>
      <c r="P293" s="6" t="str">
        <f>REPT("|",(Fatturato[[#This Row],[Tot_Fattura]]/MAX(O:O))*100)</f>
        <v>||||||||||||||</v>
      </c>
    </row>
    <row r="294" spans="1:16" x14ac:dyDescent="0.25">
      <c r="A294" t="s">
        <v>986</v>
      </c>
      <c r="B294" t="s">
        <v>247</v>
      </c>
      <c r="C294" t="s">
        <v>431</v>
      </c>
      <c r="D294" t="s">
        <v>275</v>
      </c>
      <c r="E294" s="3">
        <v>278</v>
      </c>
      <c r="F294" s="1">
        <v>43866</v>
      </c>
      <c r="G294" t="str">
        <f>_xlfn.XLOOKUP(Fatturato[[#This Row],[ID Client]],Clienti[ID Client],Clienti[Company Name]," ",0,1)</f>
        <v>CipherLink Corp.</v>
      </c>
      <c r="H294" t="str">
        <f>_xlfn.XLOOKUP(Fatturato[[#This Row],[ID Client]],Clienti[ID Client],Clienti[Field],0,1)</f>
        <v>Marketing</v>
      </c>
      <c r="I294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294" t="str">
        <f>_xlfn.XLOOKUP(Fatturato[[#This Row],[Seller Code]],Dipendenti[Code],Dipendenti[Gender]," ",0,1)</f>
        <v>Female</v>
      </c>
      <c r="K294" s="3">
        <f ca="1">YEAR(TODAY())-YEAR(_xlfn.XLOOKUP(Fatturato[[#This Row],[Seller Code]],Dipendenti[Code],Dipendenti[Birth],TODAY(),0,1))</f>
        <v>43</v>
      </c>
      <c r="L294" t="str">
        <f>_xlfn.XLOOKUP(Fatturato[[#This Row],[Seller Code]],Dipendenti[Code],Dipendenti[Experience]," ",0,1)</f>
        <v>Lead/Manager</v>
      </c>
      <c r="M294" t="str">
        <f>_xlfn.XLOOKUP(Fatturato[[#This Row],[ID Product]],Prodotti[ID Product],Prodotti[Product Name]," ",0,1)</f>
        <v>DataPulse Dynamics</v>
      </c>
      <c r="N294" t="str">
        <f>_xlfn.XLOOKUP(Fatturato[[#This Row],[ID Product]],Prodotti[ID Product],Prodotti[Category]," ",0,1)</f>
        <v>Analytics and Statistics</v>
      </c>
      <c r="O294" s="2">
        <f>Fatturato[[#This Row],[Quantity Sold]]* _xlfn.XLOOKUP(Fatturato[[#This Row],[ID Product]],Prodotti[ID Product],Prodotti[Selling Price],0,0,1)</f>
        <v>127324</v>
      </c>
      <c r="P294" s="6" t="str">
        <f>REPT("|",(Fatturato[[#This Row],[Tot_Fattura]]/MAX(O:O))*100)</f>
        <v>||||||||||||||||||||||||||||||||||||||||</v>
      </c>
    </row>
    <row r="295" spans="1:16" x14ac:dyDescent="0.25">
      <c r="A295" t="s">
        <v>988</v>
      </c>
      <c r="B295" t="s">
        <v>564</v>
      </c>
      <c r="C295" t="s">
        <v>492</v>
      </c>
      <c r="D295" t="s">
        <v>279</v>
      </c>
      <c r="E295" s="3">
        <v>211</v>
      </c>
      <c r="F295" s="1">
        <v>44043</v>
      </c>
      <c r="G295" t="str">
        <f>_xlfn.XLOOKUP(Fatturato[[#This Row],[ID Client]],Clienti[ID Client],Clienti[Company Name]," ",0,1)</f>
        <v>InnoTech Enterprises</v>
      </c>
      <c r="H295" t="str">
        <f>_xlfn.XLOOKUP(Fatturato[[#This Row],[ID Client]],Clienti[ID Client],Clienti[Field],0,1)</f>
        <v>Hardware</v>
      </c>
      <c r="I295" t="str">
        <f>_xlfn.CONCAT(_xlfn.XLOOKUP(Fatturato[[#This Row],[Seller Code]],Dipendenti[Code],Dipendenti[Name]," ",0,1)," ",_xlfn.XLOOKUP(Fatturato[[#This Row],[Seller Code]],Dipendenti[Code],Dipendenti[Surname]," ",0,1))</f>
        <v>Evelyn Garcia</v>
      </c>
      <c r="J295" t="str">
        <f>_xlfn.XLOOKUP(Fatturato[[#This Row],[Seller Code]],Dipendenti[Code],Dipendenti[Gender]," ",0,1)</f>
        <v>Female</v>
      </c>
      <c r="K295" s="3">
        <f ca="1">YEAR(TODAY())-YEAR(_xlfn.XLOOKUP(Fatturato[[#This Row],[Seller Code]],Dipendenti[Code],Dipendenti[Birth],TODAY(),0,1))</f>
        <v>72</v>
      </c>
      <c r="L295" t="str">
        <f>_xlfn.XLOOKUP(Fatturato[[#This Row],[Seller Code]],Dipendenti[Code],Dipendenti[Experience]," ",0,1)</f>
        <v>Junior</v>
      </c>
      <c r="M295" t="str">
        <f>_xlfn.XLOOKUP(Fatturato[[#This Row],[ID Product]],Prodotti[ID Product],Prodotti[Product Name]," ",0,1)</f>
        <v>CipherPulse Proxima</v>
      </c>
      <c r="N295" t="str">
        <f>_xlfn.XLOOKUP(Fatturato[[#This Row],[ID Product]],Prodotti[ID Product],Prodotti[Category]," ",0,1)</f>
        <v>Analytics and Statistics</v>
      </c>
      <c r="O295" s="2">
        <f>Fatturato[[#This Row],[Quantity Sold]]* _xlfn.XLOOKUP(Fatturato[[#This Row],[ID Product]],Prodotti[ID Product],Prodotti[Selling Price],0,0,1)</f>
        <v>44310</v>
      </c>
      <c r="P295" s="6" t="str">
        <f>REPT("|",(Fatturato[[#This Row],[Tot_Fattura]]/MAX(O:O))*100)</f>
        <v>||||||||||||||</v>
      </c>
    </row>
    <row r="296" spans="1:16" x14ac:dyDescent="0.25">
      <c r="A296" t="s">
        <v>989</v>
      </c>
      <c r="B296" t="s">
        <v>556</v>
      </c>
      <c r="C296" t="s">
        <v>416</v>
      </c>
      <c r="D296" t="s">
        <v>285</v>
      </c>
      <c r="E296" s="3">
        <v>494</v>
      </c>
      <c r="F296" s="1">
        <v>44599</v>
      </c>
      <c r="G296" t="str">
        <f>_xlfn.XLOOKUP(Fatturato[[#This Row],[ID Client]],Clienti[ID Client],Clienti[Company Name]," ",0,1)</f>
        <v>DataLink Tech</v>
      </c>
      <c r="H296" t="str">
        <f>_xlfn.XLOOKUP(Fatturato[[#This Row],[ID Client]],Clienti[ID Client],Clienti[Field],0,1)</f>
        <v>Design</v>
      </c>
      <c r="I296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296" t="str">
        <f>_xlfn.XLOOKUP(Fatturato[[#This Row],[Seller Code]],Dipendenti[Code],Dipendenti[Gender]," ",0,1)</f>
        <v>Male</v>
      </c>
      <c r="K296" s="3">
        <f ca="1">YEAR(TODAY())-YEAR(_xlfn.XLOOKUP(Fatturato[[#This Row],[Seller Code]],Dipendenti[Code],Dipendenti[Birth],TODAY(),0,1))</f>
        <v>59</v>
      </c>
      <c r="L296" t="str">
        <f>_xlfn.XLOOKUP(Fatturato[[#This Row],[Seller Code]],Dipendenti[Code],Dipendenti[Experience]," ",0,1)</f>
        <v>Senior</v>
      </c>
      <c r="M296" t="str">
        <f>_xlfn.XLOOKUP(Fatturato[[#This Row],[ID Product]],Prodotti[ID Product],Prodotti[Product Name]," ",0,1)</f>
        <v>CipherHarbor Guardian</v>
      </c>
      <c r="N296" t="str">
        <f>_xlfn.XLOOKUP(Fatturato[[#This Row],[ID Product]],Prodotti[ID Product],Prodotti[Category]," ",0,1)</f>
        <v>Data Security</v>
      </c>
      <c r="O296" s="2">
        <f>Fatturato[[#This Row],[Quantity Sold]]* _xlfn.XLOOKUP(Fatturato[[#This Row],[ID Product]],Prodotti[ID Product],Prodotti[Selling Price],0,0,1)</f>
        <v>28652</v>
      </c>
      <c r="P296" s="6" t="str">
        <f>REPT("|",(Fatturato[[#This Row],[Tot_Fattura]]/MAX(O:O))*100)</f>
        <v>|||||||||</v>
      </c>
    </row>
    <row r="297" spans="1:16" x14ac:dyDescent="0.25">
      <c r="A297" t="s">
        <v>990</v>
      </c>
      <c r="B297" t="s">
        <v>554</v>
      </c>
      <c r="C297" t="s">
        <v>419</v>
      </c>
      <c r="D297" t="s">
        <v>275</v>
      </c>
      <c r="E297" s="3">
        <v>347</v>
      </c>
      <c r="F297" s="1">
        <v>44047</v>
      </c>
      <c r="G297" t="str">
        <f>_xlfn.XLOOKUP(Fatturato[[#This Row],[ID Client]],Clienti[ID Client],Clienti[Company Name]," ",0,1)</f>
        <v>CipherLink Corp.</v>
      </c>
      <c r="H297" t="str">
        <f>_xlfn.XLOOKUP(Fatturato[[#This Row],[ID Client]],Clienti[ID Client],Clienti[Field],0,1)</f>
        <v>Marketing</v>
      </c>
      <c r="I297" t="str">
        <f>_xlfn.CONCAT(_xlfn.XLOOKUP(Fatturato[[#This Row],[Seller Code]],Dipendenti[Code],Dipendenti[Name]," ",0,1)," ",_xlfn.XLOOKUP(Fatturato[[#This Row],[Seller Code]],Dipendenti[Code],Dipendenti[Surname]," ",0,1))</f>
        <v>Jackson White</v>
      </c>
      <c r="J297" t="str">
        <f>_xlfn.XLOOKUP(Fatturato[[#This Row],[Seller Code]],Dipendenti[Code],Dipendenti[Gender]," ",0,1)</f>
        <v>Male</v>
      </c>
      <c r="K297" s="3">
        <f ca="1">YEAR(TODAY())-YEAR(_xlfn.XLOOKUP(Fatturato[[#This Row],[Seller Code]],Dipendenti[Code],Dipendenti[Birth],TODAY(),0,1))</f>
        <v>65</v>
      </c>
      <c r="L297" t="str">
        <f>_xlfn.XLOOKUP(Fatturato[[#This Row],[Seller Code]],Dipendenti[Code],Dipendenti[Experience]," ",0,1)</f>
        <v>Intermediate</v>
      </c>
      <c r="M297" t="str">
        <f>_xlfn.XLOOKUP(Fatturato[[#This Row],[ID Product]],Prodotti[ID Product],Prodotti[Product Name]," ",0,1)</f>
        <v>CloudGuardian Pro</v>
      </c>
      <c r="N297" t="str">
        <f>_xlfn.XLOOKUP(Fatturato[[#This Row],[ID Product]],Prodotti[ID Product],Prodotti[Category]," ",0,1)</f>
        <v>Analytics and Statistics</v>
      </c>
      <c r="O297" s="2">
        <f>Fatturato[[#This Row],[Quantity Sold]]* _xlfn.XLOOKUP(Fatturato[[#This Row],[ID Product]],Prodotti[ID Product],Prodotti[Selling Price],0,0,1)</f>
        <v>223468</v>
      </c>
      <c r="P297" s="6" t="str">
        <f>REPT("|",(Fatturato[[#This Row],[Tot_Fattura]]/MAX(O:O))*100)</f>
        <v>|||||||||||||||||||||||||||||||||||||||||||||||||||||||||||||||||||||||</v>
      </c>
    </row>
    <row r="298" spans="1:16" x14ac:dyDescent="0.25">
      <c r="A298" t="s">
        <v>991</v>
      </c>
      <c r="B298" t="s">
        <v>561</v>
      </c>
      <c r="C298" t="s">
        <v>382</v>
      </c>
      <c r="D298" t="s">
        <v>268</v>
      </c>
      <c r="E298" s="3">
        <v>425</v>
      </c>
      <c r="F298" s="1">
        <v>45155</v>
      </c>
      <c r="G298" t="str">
        <f>_xlfn.XLOOKUP(Fatturato[[#This Row],[ID Client]],Clienti[ID Client],Clienti[Company Name]," ",0,1)</f>
        <v>CloudElite Innovations</v>
      </c>
      <c r="H298" t="str">
        <f>_xlfn.XLOOKUP(Fatturato[[#This Row],[ID Client]],Clienti[ID Client],Clienti[Field],0,1)</f>
        <v>Construction</v>
      </c>
      <c r="I298" t="str">
        <f>_xlfn.CONCAT(_xlfn.XLOOKUP(Fatturato[[#This Row],[Seller Code]],Dipendenti[Code],Dipendenti[Name]," ",0,1)," ",_xlfn.XLOOKUP(Fatturato[[#This Row],[Seller Code]],Dipendenti[Code],Dipendenti[Surname]," ",0,1))</f>
        <v>Isabella Martinez</v>
      </c>
      <c r="J298" t="str">
        <f>_xlfn.XLOOKUP(Fatturato[[#This Row],[Seller Code]],Dipendenti[Code],Dipendenti[Gender]," ",0,1)</f>
        <v>Female</v>
      </c>
      <c r="K298" s="3">
        <f ca="1">YEAR(TODAY())-YEAR(_xlfn.XLOOKUP(Fatturato[[#This Row],[Seller Code]],Dipendenti[Code],Dipendenti[Birth],TODAY(),0,1))</f>
        <v>34</v>
      </c>
      <c r="L298" t="str">
        <f>_xlfn.XLOOKUP(Fatturato[[#This Row],[Seller Code]],Dipendenti[Code],Dipendenti[Experience]," ",0,1)</f>
        <v>Intermediate</v>
      </c>
      <c r="M298" t="str">
        <f>_xlfn.XLOOKUP(Fatturato[[#This Row],[ID Product]],Prodotti[ID Product],Prodotti[Product Name]," ",0,1)</f>
        <v>DataForge Nexus</v>
      </c>
      <c r="N298" t="str">
        <f>_xlfn.XLOOKUP(Fatturato[[#This Row],[ID Product]],Prodotti[ID Product],Prodotti[Category]," ",0,1)</f>
        <v>Data Security</v>
      </c>
      <c r="O298" s="2">
        <f>Fatturato[[#This Row],[Quantity Sold]]* _xlfn.XLOOKUP(Fatturato[[#This Row],[ID Product]],Prodotti[ID Product],Prodotti[Selling Price],0,0,1)</f>
        <v>130050</v>
      </c>
      <c r="P298" s="6" t="str">
        <f>REPT("|",(Fatturato[[#This Row],[Tot_Fattura]]/MAX(O:O))*100)</f>
        <v>|||||||||||||||||||||||||||||||||||||||||</v>
      </c>
    </row>
    <row r="299" spans="1:16" x14ac:dyDescent="0.25">
      <c r="A299" t="s">
        <v>993</v>
      </c>
      <c r="B299" t="s">
        <v>561</v>
      </c>
      <c r="C299" t="s">
        <v>409</v>
      </c>
      <c r="D299" t="s">
        <v>279</v>
      </c>
      <c r="E299" s="3">
        <v>174</v>
      </c>
      <c r="F299" s="1">
        <v>45106</v>
      </c>
      <c r="G299" t="str">
        <f>_xlfn.XLOOKUP(Fatturato[[#This Row],[ID Client]],Clienti[ID Client],Clienti[Company Name]," ",0,1)</f>
        <v>InnoTech Enterprises</v>
      </c>
      <c r="H299" t="str">
        <f>_xlfn.XLOOKUP(Fatturato[[#This Row],[ID Client]],Clienti[ID Client],Clienti[Field],0,1)</f>
        <v>Hardware</v>
      </c>
      <c r="I299" t="str">
        <f>_xlfn.CONCAT(_xlfn.XLOOKUP(Fatturato[[#This Row],[Seller Code]],Dipendenti[Code],Dipendenti[Name]," ",0,1)," ",_xlfn.XLOOKUP(Fatturato[[#This Row],[Seller Code]],Dipendenti[Code],Dipendenti[Surname]," ",0,1))</f>
        <v>Williams Mitchell</v>
      </c>
      <c r="J299" t="str">
        <f>_xlfn.XLOOKUP(Fatturato[[#This Row],[Seller Code]],Dipendenti[Code],Dipendenti[Gender]," ",0,1)</f>
        <v>Male</v>
      </c>
      <c r="K299" s="3">
        <f ca="1">YEAR(TODAY())-YEAR(_xlfn.XLOOKUP(Fatturato[[#This Row],[Seller Code]],Dipendenti[Code],Dipendenti[Birth],TODAY(),0,1))</f>
        <v>66</v>
      </c>
      <c r="L299" t="str">
        <f>_xlfn.XLOOKUP(Fatturato[[#This Row],[Seller Code]],Dipendenti[Code],Dipendenti[Experience]," ",0,1)</f>
        <v>Lead/Manager</v>
      </c>
      <c r="M299" t="str">
        <f>_xlfn.XLOOKUP(Fatturato[[#This Row],[ID Product]],Prodotti[ID Product],Prodotti[Product Name]," ",0,1)</f>
        <v>DataForge Nexus</v>
      </c>
      <c r="N299" t="str">
        <f>_xlfn.XLOOKUP(Fatturato[[#This Row],[ID Product]],Prodotti[ID Product],Prodotti[Category]," ",0,1)</f>
        <v>Data Security</v>
      </c>
      <c r="O299" s="2">
        <f>Fatturato[[#This Row],[Quantity Sold]]* _xlfn.XLOOKUP(Fatturato[[#This Row],[ID Product]],Prodotti[ID Product],Prodotti[Selling Price],0,0,1)</f>
        <v>53244</v>
      </c>
      <c r="P299" s="6" t="str">
        <f>REPT("|",(Fatturato[[#This Row],[Tot_Fattura]]/MAX(O:O))*100)</f>
        <v>|||||||||||||||||</v>
      </c>
    </row>
    <row r="300" spans="1:16" x14ac:dyDescent="0.25">
      <c r="A300" t="s">
        <v>994</v>
      </c>
      <c r="B300" t="s">
        <v>562</v>
      </c>
      <c r="C300" t="s">
        <v>374</v>
      </c>
      <c r="D300" t="s">
        <v>285</v>
      </c>
      <c r="E300" s="3">
        <v>344</v>
      </c>
      <c r="F300" s="1">
        <v>45121</v>
      </c>
      <c r="G300" t="str">
        <f>_xlfn.XLOOKUP(Fatturato[[#This Row],[ID Client]],Clienti[ID Client],Clienti[Company Name]," ",0,1)</f>
        <v>DataLink Tech</v>
      </c>
      <c r="H300" t="str">
        <f>_xlfn.XLOOKUP(Fatturato[[#This Row],[ID Client]],Clienti[ID Client],Clienti[Field],0,1)</f>
        <v>Design</v>
      </c>
      <c r="I300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300" t="str">
        <f>_xlfn.XLOOKUP(Fatturato[[#This Row],[Seller Code]],Dipendenti[Code],Dipendenti[Gender]," ",0,1)</f>
        <v>Female</v>
      </c>
      <c r="K300" s="3">
        <f ca="1">YEAR(TODAY())-YEAR(_xlfn.XLOOKUP(Fatturato[[#This Row],[Seller Code]],Dipendenti[Code],Dipendenti[Birth],TODAY(),0,1))</f>
        <v>32</v>
      </c>
      <c r="L300" t="str">
        <f>_xlfn.XLOOKUP(Fatturato[[#This Row],[Seller Code]],Dipendenti[Code],Dipendenti[Experience]," ",0,1)</f>
        <v>Lead/Manager</v>
      </c>
      <c r="M300" t="str">
        <f>_xlfn.XLOOKUP(Fatturato[[#This Row],[ID Product]],Prodotti[ID Product],Prodotti[Product Name]," ",0,1)</f>
        <v>Quantum Insight</v>
      </c>
      <c r="N300" t="str">
        <f>_xlfn.XLOOKUP(Fatturato[[#This Row],[ID Product]],Prodotti[ID Product],Prodotti[Category]," ",0,1)</f>
        <v>Information Sync and Management</v>
      </c>
      <c r="O300" s="2">
        <f>Fatturato[[#This Row],[Quantity Sold]]* _xlfn.XLOOKUP(Fatturato[[#This Row],[ID Product]],Prodotti[ID Product],Prodotti[Selling Price],0,0,1)</f>
        <v>147920</v>
      </c>
      <c r="P300" s="6" t="str">
        <f>REPT("|",(Fatturato[[#This Row],[Tot_Fattura]]/MAX(O:O))*100)</f>
        <v>|||||||||||||||||||||||||||||||||||||||||||||||</v>
      </c>
    </row>
    <row r="301" spans="1:16" x14ac:dyDescent="0.25">
      <c r="A301" t="s">
        <v>995</v>
      </c>
      <c r="B301" t="s">
        <v>558</v>
      </c>
      <c r="C301" t="s">
        <v>301</v>
      </c>
      <c r="D301" t="s">
        <v>227</v>
      </c>
      <c r="E301" s="3">
        <v>397</v>
      </c>
      <c r="F301" s="1">
        <v>45108</v>
      </c>
      <c r="G301" t="str">
        <f>_xlfn.XLOOKUP(Fatturato[[#This Row],[ID Client]],Clienti[ID Client],Clienti[Company Name]," ",0,1)</f>
        <v>TechGuard Innovations</v>
      </c>
      <c r="H301" t="str">
        <f>_xlfn.XLOOKUP(Fatturato[[#This Row],[ID Client]],Clienti[ID Client],Clienti[Field],0,1)</f>
        <v>Construction</v>
      </c>
      <c r="I301" t="str">
        <f>_xlfn.CONCAT(_xlfn.XLOOKUP(Fatturato[[#This Row],[Seller Code]],Dipendenti[Code],Dipendenti[Name]," ",0,1)," ",_xlfn.XLOOKUP(Fatturato[[#This Row],[Seller Code]],Dipendenti[Code],Dipendenti[Surname]," ",0,1))</f>
        <v>Aiden Lewis</v>
      </c>
      <c r="J301" t="str">
        <f>_xlfn.XLOOKUP(Fatturato[[#This Row],[Seller Code]],Dipendenti[Code],Dipendenti[Gender]," ",0,1)</f>
        <v>Male</v>
      </c>
      <c r="K301" s="3">
        <f ca="1">YEAR(TODAY())-YEAR(_xlfn.XLOOKUP(Fatturato[[#This Row],[Seller Code]],Dipendenti[Code],Dipendenti[Birth],TODAY(),0,1))</f>
        <v>33</v>
      </c>
      <c r="L301" t="str">
        <f>_xlfn.XLOOKUP(Fatturato[[#This Row],[Seller Code]],Dipendenti[Code],Dipendenti[Experience]," ",0,1)</f>
        <v>Lead/Manager</v>
      </c>
      <c r="M301" t="str">
        <f>_xlfn.XLOOKUP(Fatturato[[#This Row],[ID Product]],Prodotti[ID Product],Prodotti[Product Name]," ",0,1)</f>
        <v>QuantumSync Pro</v>
      </c>
      <c r="N301" t="str">
        <f>_xlfn.XLOOKUP(Fatturato[[#This Row],[ID Product]],Prodotti[ID Product],Prodotti[Category]," ",0,1)</f>
        <v>Analytics and Statistics</v>
      </c>
      <c r="O301" s="2">
        <f>Fatturato[[#This Row],[Quantity Sold]]* _xlfn.XLOOKUP(Fatturato[[#This Row],[ID Product]],Prodotti[ID Product],Prodotti[Selling Price],0,0,1)</f>
        <v>55580</v>
      </c>
      <c r="P301" s="6" t="str">
        <f>REPT("|",(Fatturato[[#This Row],[Tot_Fattura]]/MAX(O:O))*100)</f>
        <v>|||||||||||||||||</v>
      </c>
    </row>
    <row r="302" spans="1:16" x14ac:dyDescent="0.25">
      <c r="A302" t="s">
        <v>996</v>
      </c>
      <c r="B302" t="s">
        <v>562</v>
      </c>
      <c r="C302" t="s">
        <v>517</v>
      </c>
      <c r="D302" t="s">
        <v>268</v>
      </c>
      <c r="E302" s="3">
        <v>203</v>
      </c>
      <c r="F302" s="1">
        <v>44245</v>
      </c>
      <c r="G302" t="str">
        <f>_xlfn.XLOOKUP(Fatturato[[#This Row],[ID Client]],Clienti[ID Client],Clienti[Company Name]," ",0,1)</f>
        <v>CloudElite Innovations</v>
      </c>
      <c r="H302" t="str">
        <f>_xlfn.XLOOKUP(Fatturato[[#This Row],[ID Client]],Clienti[ID Client],Clienti[Field],0,1)</f>
        <v>Construction</v>
      </c>
      <c r="I302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302" t="str">
        <f>_xlfn.XLOOKUP(Fatturato[[#This Row],[Seller Code]],Dipendenti[Code],Dipendenti[Gender]," ",0,1)</f>
        <v>Male</v>
      </c>
      <c r="K302" s="3">
        <f ca="1">YEAR(TODAY())-YEAR(_xlfn.XLOOKUP(Fatturato[[#This Row],[Seller Code]],Dipendenti[Code],Dipendenti[Birth],TODAY(),0,1))</f>
        <v>26</v>
      </c>
      <c r="L302" t="str">
        <f>_xlfn.XLOOKUP(Fatturato[[#This Row],[Seller Code]],Dipendenti[Code],Dipendenti[Experience]," ",0,1)</f>
        <v>Senior</v>
      </c>
      <c r="M302" t="str">
        <f>_xlfn.XLOOKUP(Fatturato[[#This Row],[ID Product]],Prodotti[ID Product],Prodotti[Product Name]," ",0,1)</f>
        <v>Quantum Insight</v>
      </c>
      <c r="N302" t="str">
        <f>_xlfn.XLOOKUP(Fatturato[[#This Row],[ID Product]],Prodotti[ID Product],Prodotti[Category]," ",0,1)</f>
        <v>Information Sync and Management</v>
      </c>
      <c r="O302" s="2">
        <f>Fatturato[[#This Row],[Quantity Sold]]* _xlfn.XLOOKUP(Fatturato[[#This Row],[ID Product]],Prodotti[ID Product],Prodotti[Selling Price],0,0,1)</f>
        <v>87290</v>
      </c>
      <c r="P302" s="6" t="str">
        <f>REPT("|",(Fatturato[[#This Row],[Tot_Fattura]]/MAX(O:O))*100)</f>
        <v>|||||||||||||||||||||||||||</v>
      </c>
    </row>
    <row r="303" spans="1:16" x14ac:dyDescent="0.25">
      <c r="A303" t="s">
        <v>998</v>
      </c>
      <c r="B303" t="s">
        <v>556</v>
      </c>
      <c r="C303" t="s">
        <v>480</v>
      </c>
      <c r="D303" t="s">
        <v>268</v>
      </c>
      <c r="E303" s="3">
        <v>323</v>
      </c>
      <c r="F303" s="1">
        <v>44194</v>
      </c>
      <c r="G303" t="str">
        <f>_xlfn.XLOOKUP(Fatturato[[#This Row],[ID Client]],Clienti[ID Client],Clienti[Company Name]," ",0,1)</f>
        <v>CloudElite Innovations</v>
      </c>
      <c r="H303" t="str">
        <f>_xlfn.XLOOKUP(Fatturato[[#This Row],[ID Client]],Clienti[ID Client],Clienti[Field],0,1)</f>
        <v>Construction</v>
      </c>
      <c r="I303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303" t="str">
        <f>_xlfn.XLOOKUP(Fatturato[[#This Row],[Seller Code]],Dipendenti[Code],Dipendenti[Gender]," ",0,1)</f>
        <v>Female</v>
      </c>
      <c r="K303" s="3">
        <f ca="1">YEAR(TODAY())-YEAR(_xlfn.XLOOKUP(Fatturato[[#This Row],[Seller Code]],Dipendenti[Code],Dipendenti[Birth],TODAY(),0,1))</f>
        <v>62</v>
      </c>
      <c r="L303" t="str">
        <f>_xlfn.XLOOKUP(Fatturato[[#This Row],[Seller Code]],Dipendenti[Code],Dipendenti[Experience]," ",0,1)</f>
        <v>Lead/Manager</v>
      </c>
      <c r="M303" t="str">
        <f>_xlfn.XLOOKUP(Fatturato[[#This Row],[ID Product]],Prodotti[ID Product],Prodotti[Product Name]," ",0,1)</f>
        <v>CipherHarbor Guardian</v>
      </c>
      <c r="N303" t="str">
        <f>_xlfn.XLOOKUP(Fatturato[[#This Row],[ID Product]],Prodotti[ID Product],Prodotti[Category]," ",0,1)</f>
        <v>Data Security</v>
      </c>
      <c r="O303" s="2">
        <f>Fatturato[[#This Row],[Quantity Sold]]* _xlfn.XLOOKUP(Fatturato[[#This Row],[ID Product]],Prodotti[ID Product],Prodotti[Selling Price],0,0,1)</f>
        <v>18734</v>
      </c>
      <c r="P303" s="6" t="str">
        <f>REPT("|",(Fatturato[[#This Row],[Tot_Fattura]]/MAX(O:O))*100)</f>
        <v>||||||</v>
      </c>
    </row>
    <row r="304" spans="1:16" x14ac:dyDescent="0.25">
      <c r="A304" t="s">
        <v>999</v>
      </c>
      <c r="B304" t="s">
        <v>248</v>
      </c>
      <c r="C304" t="s">
        <v>511</v>
      </c>
      <c r="D304" t="s">
        <v>227</v>
      </c>
      <c r="E304" s="3">
        <v>299</v>
      </c>
      <c r="F304" s="1">
        <v>45189</v>
      </c>
      <c r="G304" t="str">
        <f>_xlfn.XLOOKUP(Fatturato[[#This Row],[ID Client]],Clienti[ID Client],Clienti[Company Name]," ",0,1)</f>
        <v>TechGuard Innovations</v>
      </c>
      <c r="H304" t="str">
        <f>_xlfn.XLOOKUP(Fatturato[[#This Row],[ID Client]],Clienti[ID Client],Clienti[Field],0,1)</f>
        <v>Construction</v>
      </c>
      <c r="I304" t="str">
        <f>_xlfn.CONCAT(_xlfn.XLOOKUP(Fatturato[[#This Row],[Seller Code]],Dipendenti[Code],Dipendenti[Name]," ",0,1)," ",_xlfn.XLOOKUP(Fatturato[[#This Row],[Seller Code]],Dipendenti[Code],Dipendenti[Surname]," ",0,1))</f>
        <v>Charlotte Thomas</v>
      </c>
      <c r="J304" t="str">
        <f>_xlfn.XLOOKUP(Fatturato[[#This Row],[Seller Code]],Dipendenti[Code],Dipendenti[Gender]," ",0,1)</f>
        <v>Female</v>
      </c>
      <c r="K304" s="3">
        <f ca="1">YEAR(TODAY())-YEAR(_xlfn.XLOOKUP(Fatturato[[#This Row],[Seller Code]],Dipendenti[Code],Dipendenti[Birth],TODAY(),0,1))</f>
        <v>56</v>
      </c>
      <c r="L304" t="str">
        <f>_xlfn.XLOOKUP(Fatturato[[#This Row],[Seller Code]],Dipendenti[Code],Dipendenti[Experience]," ",0,1)</f>
        <v>Junior</v>
      </c>
      <c r="M304" t="str">
        <f>_xlfn.XLOOKUP(Fatturato[[#This Row],[ID Product]],Prodotti[ID Product],Prodotti[Product Name]," ",0,1)</f>
        <v>DataLink Precision</v>
      </c>
      <c r="N304" t="str">
        <f>_xlfn.XLOOKUP(Fatturato[[#This Row],[ID Product]],Prodotti[ID Product],Prodotti[Category]," ",0,1)</f>
        <v>Information Sync and Management</v>
      </c>
      <c r="O304" s="2">
        <f>Fatturato[[#This Row],[Quantity Sold]]* _xlfn.XLOOKUP(Fatturato[[#This Row],[ID Product]],Prodotti[ID Product],Prodotti[Selling Price],0,0,1)</f>
        <v>79235</v>
      </c>
      <c r="P304" s="6" t="str">
        <f>REPT("|",(Fatturato[[#This Row],[Tot_Fattura]]/MAX(O:O))*100)</f>
        <v>|||||||||||||||||||||||||</v>
      </c>
    </row>
    <row r="305" spans="1:16" x14ac:dyDescent="0.25">
      <c r="A305" t="s">
        <v>1000</v>
      </c>
      <c r="B305" t="s">
        <v>544</v>
      </c>
      <c r="C305" t="s">
        <v>300</v>
      </c>
      <c r="D305" t="s">
        <v>275</v>
      </c>
      <c r="E305" s="3">
        <v>172</v>
      </c>
      <c r="F305" s="1">
        <v>44116</v>
      </c>
      <c r="G305" t="str">
        <f>_xlfn.XLOOKUP(Fatturato[[#This Row],[ID Client]],Clienti[ID Client],Clienti[Company Name]," ",0,1)</f>
        <v>CipherLink Corp.</v>
      </c>
      <c r="H305" t="str">
        <f>_xlfn.XLOOKUP(Fatturato[[#This Row],[ID Client]],Clienti[ID Client],Clienti[Field],0,1)</f>
        <v>Marketing</v>
      </c>
      <c r="I305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305" t="str">
        <f>_xlfn.XLOOKUP(Fatturato[[#This Row],[Seller Code]],Dipendenti[Code],Dipendenti[Gender]," ",0,1)</f>
        <v>Female</v>
      </c>
      <c r="K305" s="3">
        <f ca="1">YEAR(TODAY())-YEAR(_xlfn.XLOOKUP(Fatturato[[#This Row],[Seller Code]],Dipendenti[Code],Dipendenti[Birth],TODAY(),0,1))</f>
        <v>37</v>
      </c>
      <c r="L305" t="str">
        <f>_xlfn.XLOOKUP(Fatturato[[#This Row],[Seller Code]],Dipendenti[Code],Dipendenti[Experience]," ",0,1)</f>
        <v>Intermediate</v>
      </c>
      <c r="M305" t="str">
        <f>_xlfn.XLOOKUP(Fatturato[[#This Row],[ID Product]],Prodotti[ID Product],Prodotti[Product Name]," ",0,1)</f>
        <v>Statistica Proxima</v>
      </c>
      <c r="N305" t="str">
        <f>_xlfn.XLOOKUP(Fatturato[[#This Row],[ID Product]],Prodotti[ID Product],Prodotti[Category]," ",0,1)</f>
        <v>Cloud Computing and Data Security</v>
      </c>
      <c r="O305" s="2">
        <f>Fatturato[[#This Row],[Quantity Sold]]* _xlfn.XLOOKUP(Fatturato[[#This Row],[ID Product]],Prodotti[ID Product],Prodotti[Selling Price],0,0,1)</f>
        <v>64328</v>
      </c>
      <c r="P305" s="6" t="str">
        <f>REPT("|",(Fatturato[[#This Row],[Tot_Fattura]]/MAX(O:O))*100)</f>
        <v>||||||||||||||||||||</v>
      </c>
    </row>
    <row r="306" spans="1:16" x14ac:dyDescent="0.25">
      <c r="A306" t="s">
        <v>1002</v>
      </c>
      <c r="B306" t="s">
        <v>561</v>
      </c>
      <c r="C306" t="s">
        <v>425</v>
      </c>
      <c r="D306" t="s">
        <v>275</v>
      </c>
      <c r="E306" s="3">
        <v>182</v>
      </c>
      <c r="F306" s="1">
        <v>44375</v>
      </c>
      <c r="G306" t="str">
        <f>_xlfn.XLOOKUP(Fatturato[[#This Row],[ID Client]],Clienti[ID Client],Clienti[Company Name]," ",0,1)</f>
        <v>CipherLink Corp.</v>
      </c>
      <c r="H306" t="str">
        <f>_xlfn.XLOOKUP(Fatturato[[#This Row],[ID Client]],Clienti[ID Client],Clienti[Field],0,1)</f>
        <v>Marketing</v>
      </c>
      <c r="I306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306" t="str">
        <f>_xlfn.XLOOKUP(Fatturato[[#This Row],[Seller Code]],Dipendenti[Code],Dipendenti[Gender]," ",0,1)</f>
        <v>Male</v>
      </c>
      <c r="K306" s="3">
        <f ca="1">YEAR(TODAY())-YEAR(_xlfn.XLOOKUP(Fatturato[[#This Row],[Seller Code]],Dipendenti[Code],Dipendenti[Birth],TODAY(),0,1))</f>
        <v>64</v>
      </c>
      <c r="L306" t="str">
        <f>_xlfn.XLOOKUP(Fatturato[[#This Row],[Seller Code]],Dipendenti[Code],Dipendenti[Experience]," ",0,1)</f>
        <v>Senior</v>
      </c>
      <c r="M306" t="str">
        <f>_xlfn.XLOOKUP(Fatturato[[#This Row],[ID Product]],Prodotti[ID Product],Prodotti[Product Name]," ",0,1)</f>
        <v>DataForge Nexus</v>
      </c>
      <c r="N306" t="str">
        <f>_xlfn.XLOOKUP(Fatturato[[#This Row],[ID Product]],Prodotti[ID Product],Prodotti[Category]," ",0,1)</f>
        <v>Data Security</v>
      </c>
      <c r="O306" s="2">
        <f>Fatturato[[#This Row],[Quantity Sold]]* _xlfn.XLOOKUP(Fatturato[[#This Row],[ID Product]],Prodotti[ID Product],Prodotti[Selling Price],0,0,1)</f>
        <v>55692</v>
      </c>
      <c r="P306" s="6" t="str">
        <f>REPT("|",(Fatturato[[#This Row],[Tot_Fattura]]/MAX(O:O))*100)</f>
        <v>|||||||||||||||||</v>
      </c>
    </row>
    <row r="307" spans="1:16" x14ac:dyDescent="0.25">
      <c r="A307" t="s">
        <v>1003</v>
      </c>
      <c r="B307" t="s">
        <v>561</v>
      </c>
      <c r="C307" t="s">
        <v>491</v>
      </c>
      <c r="D307" t="s">
        <v>268</v>
      </c>
      <c r="E307" s="3">
        <v>93</v>
      </c>
      <c r="F307" s="1">
        <v>45046</v>
      </c>
      <c r="G307" t="str">
        <f>_xlfn.XLOOKUP(Fatturato[[#This Row],[ID Client]],Clienti[ID Client],Clienti[Company Name]," ",0,1)</f>
        <v>CloudElite Innovations</v>
      </c>
      <c r="H307" t="str">
        <f>_xlfn.XLOOKUP(Fatturato[[#This Row],[ID Client]],Clienti[ID Client],Clienti[Field],0,1)</f>
        <v>Construction</v>
      </c>
      <c r="I307" t="str">
        <f>_xlfn.CONCAT(_xlfn.XLOOKUP(Fatturato[[#This Row],[Seller Code]],Dipendenti[Code],Dipendenti[Name]," ",0,1)," ",_xlfn.XLOOKUP(Fatturato[[#This Row],[Seller Code]],Dipendenti[Code],Dipendenti[Surname]," ",0,1))</f>
        <v>Evans Miller</v>
      </c>
      <c r="J307" t="str">
        <f>_xlfn.XLOOKUP(Fatturato[[#This Row],[Seller Code]],Dipendenti[Code],Dipendenti[Gender]," ",0,1)</f>
        <v>Male</v>
      </c>
      <c r="K307" s="3">
        <f ca="1">YEAR(TODAY())-YEAR(_xlfn.XLOOKUP(Fatturato[[#This Row],[Seller Code]],Dipendenti[Code],Dipendenti[Birth],TODAY(),0,1))</f>
        <v>35</v>
      </c>
      <c r="L307" t="str">
        <f>_xlfn.XLOOKUP(Fatturato[[#This Row],[Seller Code]],Dipendenti[Code],Dipendenti[Experience]," ",0,1)</f>
        <v>Intermediate</v>
      </c>
      <c r="M307" t="str">
        <f>_xlfn.XLOOKUP(Fatturato[[#This Row],[ID Product]],Prodotti[ID Product],Prodotti[Product Name]," ",0,1)</f>
        <v>DataForge Nexus</v>
      </c>
      <c r="N307" t="str">
        <f>_xlfn.XLOOKUP(Fatturato[[#This Row],[ID Product]],Prodotti[ID Product],Prodotti[Category]," ",0,1)</f>
        <v>Data Security</v>
      </c>
      <c r="O307" s="2">
        <f>Fatturato[[#This Row],[Quantity Sold]]* _xlfn.XLOOKUP(Fatturato[[#This Row],[ID Product]],Prodotti[ID Product],Prodotti[Selling Price],0,0,1)</f>
        <v>28458</v>
      </c>
      <c r="P307" s="6" t="str">
        <f>REPT("|",(Fatturato[[#This Row],[Tot_Fattura]]/MAX(O:O))*100)</f>
        <v>|||||||||</v>
      </c>
    </row>
    <row r="308" spans="1:16" x14ac:dyDescent="0.25">
      <c r="A308" t="s">
        <v>1004</v>
      </c>
      <c r="B308" t="s">
        <v>541</v>
      </c>
      <c r="C308" t="s">
        <v>478</v>
      </c>
      <c r="D308" t="s">
        <v>279</v>
      </c>
      <c r="E308" s="3">
        <v>155</v>
      </c>
      <c r="F308" s="1">
        <v>44831</v>
      </c>
      <c r="G308" t="str">
        <f>_xlfn.XLOOKUP(Fatturato[[#This Row],[ID Client]],Clienti[ID Client],Clienti[Company Name]," ",0,1)</f>
        <v>InnoTech Enterprises</v>
      </c>
      <c r="H308" t="str">
        <f>_xlfn.XLOOKUP(Fatturato[[#This Row],[ID Client]],Clienti[ID Client],Clienti[Field],0,1)</f>
        <v>Hardware</v>
      </c>
      <c r="I308" t="str">
        <f>_xlfn.CONCAT(_xlfn.XLOOKUP(Fatturato[[#This Row],[Seller Code]],Dipendenti[Code],Dipendenti[Name]," ",0,1)," ",_xlfn.XLOOKUP(Fatturato[[#This Row],[Seller Code]],Dipendenti[Code],Dipendenti[Surname]," ",0,1))</f>
        <v>Roberts Williams</v>
      </c>
      <c r="J308" t="str">
        <f>_xlfn.XLOOKUP(Fatturato[[#This Row],[Seller Code]],Dipendenti[Code],Dipendenti[Gender]," ",0,1)</f>
        <v>Male</v>
      </c>
      <c r="K308" s="3">
        <f ca="1">YEAR(TODAY())-YEAR(_xlfn.XLOOKUP(Fatturato[[#This Row],[Seller Code]],Dipendenti[Code],Dipendenti[Birth],TODAY(),0,1))</f>
        <v>42</v>
      </c>
      <c r="L308" t="str">
        <f>_xlfn.XLOOKUP(Fatturato[[#This Row],[Seller Code]],Dipendenti[Code],Dipendenti[Experience]," ",0,1)</f>
        <v>Lead/Manager</v>
      </c>
      <c r="M308" t="str">
        <f>_xlfn.XLOOKUP(Fatturato[[#This Row],[ID Product]],Prodotti[ID Product],Prodotti[Product Name]," ",0,1)</f>
        <v>StatMatrix Fusion</v>
      </c>
      <c r="N308" t="str">
        <f>_xlfn.XLOOKUP(Fatturato[[#This Row],[ID Product]],Prodotti[ID Product],Prodotti[Category]," ",0,1)</f>
        <v>Information Sync and Management</v>
      </c>
      <c r="O308" s="2">
        <f>Fatturato[[#This Row],[Quantity Sold]]* _xlfn.XLOOKUP(Fatturato[[#This Row],[ID Product]],Prodotti[ID Product],Prodotti[Selling Price],0,0,1)</f>
        <v>47275</v>
      </c>
      <c r="P308" s="6" t="str">
        <f>REPT("|",(Fatturato[[#This Row],[Tot_Fattura]]/MAX(O:O))*100)</f>
        <v>|||||||||||||||</v>
      </c>
    </row>
    <row r="309" spans="1:16" x14ac:dyDescent="0.25">
      <c r="A309" t="s">
        <v>1006</v>
      </c>
      <c r="B309" t="s">
        <v>555</v>
      </c>
      <c r="C309" t="s">
        <v>492</v>
      </c>
      <c r="D309" t="s">
        <v>285</v>
      </c>
      <c r="E309" s="3">
        <v>426</v>
      </c>
      <c r="F309" s="1">
        <v>44742</v>
      </c>
      <c r="G309" t="str">
        <f>_xlfn.XLOOKUP(Fatturato[[#This Row],[ID Client]],Clienti[ID Client],Clienti[Company Name]," ",0,1)</f>
        <v>DataLink Tech</v>
      </c>
      <c r="H309" t="str">
        <f>_xlfn.XLOOKUP(Fatturato[[#This Row],[ID Client]],Clienti[ID Client],Clienti[Field],0,1)</f>
        <v>Design</v>
      </c>
      <c r="I309" t="str">
        <f>_xlfn.CONCAT(_xlfn.XLOOKUP(Fatturato[[#This Row],[Seller Code]],Dipendenti[Code],Dipendenti[Name]," ",0,1)," ",_xlfn.XLOOKUP(Fatturato[[#This Row],[Seller Code]],Dipendenti[Code],Dipendenti[Surname]," ",0,1))</f>
        <v>Evelyn Garcia</v>
      </c>
      <c r="J309" t="str">
        <f>_xlfn.XLOOKUP(Fatturato[[#This Row],[Seller Code]],Dipendenti[Code],Dipendenti[Gender]," ",0,1)</f>
        <v>Female</v>
      </c>
      <c r="K309" s="3">
        <f ca="1">YEAR(TODAY())-YEAR(_xlfn.XLOOKUP(Fatturato[[#This Row],[Seller Code]],Dipendenti[Code],Dipendenti[Birth],TODAY(),0,1))</f>
        <v>72</v>
      </c>
      <c r="L309" t="str">
        <f>_xlfn.XLOOKUP(Fatturato[[#This Row],[Seller Code]],Dipendenti[Code],Dipendenti[Experience]," ",0,1)</f>
        <v>Junior</v>
      </c>
      <c r="M309" t="str">
        <f>_xlfn.XLOOKUP(Fatturato[[#This Row],[ID Product]],Prodotti[ID Product],Prodotti[Product Name]," ",0,1)</f>
        <v>StatFlow Precision</v>
      </c>
      <c r="N309" t="str">
        <f>_xlfn.XLOOKUP(Fatturato[[#This Row],[ID Product]],Prodotti[ID Product],Prodotti[Category]," ",0,1)</f>
        <v>Communication Protection</v>
      </c>
      <c r="O309" s="2">
        <f>Fatturato[[#This Row],[Quantity Sold]]* _xlfn.XLOOKUP(Fatturato[[#This Row],[ID Product]],Prodotti[ID Product],Prodotti[Selling Price],0,0,1)</f>
        <v>180198</v>
      </c>
      <c r="P309" s="6" t="str">
        <f>REPT("|",(Fatturato[[#This Row],[Tot_Fattura]]/MAX(O:O))*100)</f>
        <v>|||||||||||||||||||||||||||||||||||||||||||||||||||||||||</v>
      </c>
    </row>
    <row r="310" spans="1:16" x14ac:dyDescent="0.25">
      <c r="A310" t="s">
        <v>1007</v>
      </c>
      <c r="B310" t="s">
        <v>556</v>
      </c>
      <c r="C310" t="s">
        <v>517</v>
      </c>
      <c r="D310" t="s">
        <v>279</v>
      </c>
      <c r="E310" s="3">
        <v>324</v>
      </c>
      <c r="F310" s="1">
        <v>44404</v>
      </c>
      <c r="G310" t="str">
        <f>_xlfn.XLOOKUP(Fatturato[[#This Row],[ID Client]],Clienti[ID Client],Clienti[Company Name]," ",0,1)</f>
        <v>InnoTech Enterprises</v>
      </c>
      <c r="H310" t="str">
        <f>_xlfn.XLOOKUP(Fatturato[[#This Row],[ID Client]],Clienti[ID Client],Clienti[Field],0,1)</f>
        <v>Hardware</v>
      </c>
      <c r="I310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310" t="str">
        <f>_xlfn.XLOOKUP(Fatturato[[#This Row],[Seller Code]],Dipendenti[Code],Dipendenti[Gender]," ",0,1)</f>
        <v>Male</v>
      </c>
      <c r="K310" s="3">
        <f ca="1">YEAR(TODAY())-YEAR(_xlfn.XLOOKUP(Fatturato[[#This Row],[Seller Code]],Dipendenti[Code],Dipendenti[Birth],TODAY(),0,1))</f>
        <v>26</v>
      </c>
      <c r="L310" t="str">
        <f>_xlfn.XLOOKUP(Fatturato[[#This Row],[Seller Code]],Dipendenti[Code],Dipendenti[Experience]," ",0,1)</f>
        <v>Senior</v>
      </c>
      <c r="M310" t="str">
        <f>_xlfn.XLOOKUP(Fatturato[[#This Row],[ID Product]],Prodotti[ID Product],Prodotti[Product Name]," ",0,1)</f>
        <v>CipherHarbor Guardian</v>
      </c>
      <c r="N310" t="str">
        <f>_xlfn.XLOOKUP(Fatturato[[#This Row],[ID Product]],Prodotti[ID Product],Prodotti[Category]," ",0,1)</f>
        <v>Data Security</v>
      </c>
      <c r="O310" s="2">
        <f>Fatturato[[#This Row],[Quantity Sold]]* _xlfn.XLOOKUP(Fatturato[[#This Row],[ID Product]],Prodotti[ID Product],Prodotti[Selling Price],0,0,1)</f>
        <v>18792</v>
      </c>
      <c r="P310" s="6" t="str">
        <f>REPT("|",(Fatturato[[#This Row],[Tot_Fattura]]/MAX(O:O))*100)</f>
        <v>||||||</v>
      </c>
    </row>
    <row r="311" spans="1:16" x14ac:dyDescent="0.25">
      <c r="A311" t="s">
        <v>1008</v>
      </c>
      <c r="B311" t="s">
        <v>550</v>
      </c>
      <c r="C311" t="s">
        <v>319</v>
      </c>
      <c r="D311" t="s">
        <v>268</v>
      </c>
      <c r="E311" s="3">
        <v>31</v>
      </c>
      <c r="F311" s="1">
        <v>44084</v>
      </c>
      <c r="G311" t="str">
        <f>_xlfn.XLOOKUP(Fatturato[[#This Row],[ID Client]],Clienti[ID Client],Clienti[Company Name]," ",0,1)</f>
        <v>CloudElite Innovations</v>
      </c>
      <c r="H311" t="str">
        <f>_xlfn.XLOOKUP(Fatturato[[#This Row],[ID Client]],Clienti[ID Client],Clienti[Field],0,1)</f>
        <v>Construction</v>
      </c>
      <c r="I311" t="str">
        <f>_xlfn.CONCAT(_xlfn.XLOOKUP(Fatturato[[#This Row],[Seller Code]],Dipendenti[Code],Dipendenti[Name]," ",0,1)," ",_xlfn.XLOOKUP(Fatturato[[#This Row],[Seller Code]],Dipendenti[Code],Dipendenti[Surname]," ",0,1))</f>
        <v>Chiara Roberts</v>
      </c>
      <c r="J311" t="str">
        <f>_xlfn.XLOOKUP(Fatturato[[#This Row],[Seller Code]],Dipendenti[Code],Dipendenti[Gender]," ",0,1)</f>
        <v>Female</v>
      </c>
      <c r="K311" s="3">
        <f ca="1">YEAR(TODAY())-YEAR(_xlfn.XLOOKUP(Fatturato[[#This Row],[Seller Code]],Dipendenti[Code],Dipendenti[Birth],TODAY(),0,1))</f>
        <v>66</v>
      </c>
      <c r="L311" t="str">
        <f>_xlfn.XLOOKUP(Fatturato[[#This Row],[Seller Code]],Dipendenti[Code],Dipendenti[Experience]," ",0,1)</f>
        <v>Intermediate</v>
      </c>
      <c r="M311" t="str">
        <f>_xlfn.XLOOKUP(Fatturato[[#This Row],[ID Product]],Prodotti[ID Product],Prodotti[Product Name]," ",0,1)</f>
        <v>QuantumHarbor Guardian</v>
      </c>
      <c r="N311" t="str">
        <f>_xlfn.XLOOKUP(Fatturato[[#This Row],[ID Product]],Prodotti[ID Product],Prodotti[Category]," ",0,1)</f>
        <v>Information Sync and Management</v>
      </c>
      <c r="O311" s="2">
        <f>Fatturato[[#This Row],[Quantity Sold]]* _xlfn.XLOOKUP(Fatturato[[#This Row],[ID Product]],Prodotti[ID Product],Prodotti[Selling Price],0,0,1)</f>
        <v>21111</v>
      </c>
      <c r="P311" s="6" t="str">
        <f>REPT("|",(Fatturato[[#This Row],[Tot_Fattura]]/MAX(O:O))*100)</f>
        <v>||||||</v>
      </c>
    </row>
    <row r="312" spans="1:16" x14ac:dyDescent="0.25">
      <c r="A312" t="s">
        <v>1009</v>
      </c>
      <c r="B312" t="s">
        <v>544</v>
      </c>
      <c r="C312" t="s">
        <v>305</v>
      </c>
      <c r="D312" t="s">
        <v>227</v>
      </c>
      <c r="E312" s="3">
        <v>462</v>
      </c>
      <c r="F312" s="1">
        <v>44797</v>
      </c>
      <c r="G312" t="str">
        <f>_xlfn.XLOOKUP(Fatturato[[#This Row],[ID Client]],Clienti[ID Client],Clienti[Company Name]," ",0,1)</f>
        <v>TechGuard Innovations</v>
      </c>
      <c r="H312" t="str">
        <f>_xlfn.XLOOKUP(Fatturato[[#This Row],[ID Client]],Clienti[ID Client],Clienti[Field],0,1)</f>
        <v>Construction</v>
      </c>
      <c r="I312" t="str">
        <f>_xlfn.CONCAT(_xlfn.XLOOKUP(Fatturato[[#This Row],[Seller Code]],Dipendenti[Code],Dipendenti[Name]," ",0,1)," ",_xlfn.XLOOKUP(Fatturato[[#This Row],[Seller Code]],Dipendenti[Code],Dipendenti[Surname]," ",0,1))</f>
        <v>Johnson White</v>
      </c>
      <c r="J312" t="str">
        <f>_xlfn.XLOOKUP(Fatturato[[#This Row],[Seller Code]],Dipendenti[Code],Dipendenti[Gender]," ",0,1)</f>
        <v>Male</v>
      </c>
      <c r="K312" s="3">
        <f ca="1">YEAR(TODAY())-YEAR(_xlfn.XLOOKUP(Fatturato[[#This Row],[Seller Code]],Dipendenti[Code],Dipendenti[Birth],TODAY(),0,1))</f>
        <v>72</v>
      </c>
      <c r="L312" t="str">
        <f>_xlfn.XLOOKUP(Fatturato[[#This Row],[Seller Code]],Dipendenti[Code],Dipendenti[Experience]," ",0,1)</f>
        <v>Junior</v>
      </c>
      <c r="M312" t="str">
        <f>_xlfn.XLOOKUP(Fatturato[[#This Row],[ID Product]],Prodotti[ID Product],Prodotti[Product Name]," ",0,1)</f>
        <v>Statistica Proxima</v>
      </c>
      <c r="N312" t="str">
        <f>_xlfn.XLOOKUP(Fatturato[[#This Row],[ID Product]],Prodotti[ID Product],Prodotti[Category]," ",0,1)</f>
        <v>Cloud Computing and Data Security</v>
      </c>
      <c r="O312" s="2">
        <f>Fatturato[[#This Row],[Quantity Sold]]* _xlfn.XLOOKUP(Fatturato[[#This Row],[ID Product]],Prodotti[ID Product],Prodotti[Selling Price],0,0,1)</f>
        <v>172788</v>
      </c>
      <c r="P312" s="6" t="str">
        <f>REPT("|",(Fatturato[[#This Row],[Tot_Fattura]]/MAX(O:O))*100)</f>
        <v>|||||||||||||||||||||||||||||||||||||||||||||||||||||||</v>
      </c>
    </row>
    <row r="313" spans="1:16" x14ac:dyDescent="0.25">
      <c r="A313" t="s">
        <v>1010</v>
      </c>
      <c r="B313" t="s">
        <v>540</v>
      </c>
      <c r="C313" t="s">
        <v>517</v>
      </c>
      <c r="D313" t="s">
        <v>285</v>
      </c>
      <c r="E313" s="3">
        <v>168</v>
      </c>
      <c r="F313" s="1">
        <v>44741</v>
      </c>
      <c r="G313" t="str">
        <f>_xlfn.XLOOKUP(Fatturato[[#This Row],[ID Client]],Clienti[ID Client],Clienti[Company Name]," ",0,1)</f>
        <v>DataLink Tech</v>
      </c>
      <c r="H313" t="str">
        <f>_xlfn.XLOOKUP(Fatturato[[#This Row],[ID Client]],Clienti[ID Client],Clienti[Field],0,1)</f>
        <v>Design</v>
      </c>
      <c r="I313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313" t="str">
        <f>_xlfn.XLOOKUP(Fatturato[[#This Row],[Seller Code]],Dipendenti[Code],Dipendenti[Gender]," ",0,1)</f>
        <v>Male</v>
      </c>
      <c r="K313" s="3">
        <f ca="1">YEAR(TODAY())-YEAR(_xlfn.XLOOKUP(Fatturato[[#This Row],[Seller Code]],Dipendenti[Code],Dipendenti[Birth],TODAY(),0,1))</f>
        <v>26</v>
      </c>
      <c r="L313" t="str">
        <f>_xlfn.XLOOKUP(Fatturato[[#This Row],[Seller Code]],Dipendenti[Code],Dipendenti[Experience]," ",0,1)</f>
        <v>Senior</v>
      </c>
      <c r="M313" t="str">
        <f>_xlfn.XLOOKUP(Fatturato[[#This Row],[ID Product]],Prodotti[ID Product],Prodotti[Product Name]," ",0,1)</f>
        <v>DataForge Analytics</v>
      </c>
      <c r="N313" t="str">
        <f>_xlfn.XLOOKUP(Fatturato[[#This Row],[ID Product]],Prodotti[ID Product],Prodotti[Category]," ",0,1)</f>
        <v>Cloud Computing and Data Security</v>
      </c>
      <c r="O313" s="2">
        <f>Fatturato[[#This Row],[Quantity Sold]]* _xlfn.XLOOKUP(Fatturato[[#This Row],[ID Product]],Prodotti[ID Product],Prodotti[Selling Price],0,0,1)</f>
        <v>87696</v>
      </c>
      <c r="P313" s="6" t="str">
        <f>REPT("|",(Fatturato[[#This Row],[Tot_Fattura]]/MAX(O:O))*100)</f>
        <v>||||||||||||||||||||||||||||</v>
      </c>
    </row>
    <row r="314" spans="1:16" x14ac:dyDescent="0.25">
      <c r="A314" t="s">
        <v>1011</v>
      </c>
      <c r="B314" t="s">
        <v>540</v>
      </c>
      <c r="C314" t="s">
        <v>425</v>
      </c>
      <c r="D314" t="s">
        <v>265</v>
      </c>
      <c r="E314" s="3">
        <v>31</v>
      </c>
      <c r="F314" s="1">
        <v>45081</v>
      </c>
      <c r="G314" t="str">
        <f>_xlfn.XLOOKUP(Fatturato[[#This Row],[ID Client]],Clienti[ID Client],Clienti[Company Name]," ",0,1)</f>
        <v>InfoForge Solutions</v>
      </c>
      <c r="H314" t="str">
        <f>_xlfn.XLOOKUP(Fatturato[[#This Row],[ID Client]],Clienti[ID Client],Clienti[Field],0,1)</f>
        <v>Insurance</v>
      </c>
      <c r="I314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314" t="str">
        <f>_xlfn.XLOOKUP(Fatturato[[#This Row],[Seller Code]],Dipendenti[Code],Dipendenti[Gender]," ",0,1)</f>
        <v>Male</v>
      </c>
      <c r="K314" s="3">
        <f ca="1">YEAR(TODAY())-YEAR(_xlfn.XLOOKUP(Fatturato[[#This Row],[Seller Code]],Dipendenti[Code],Dipendenti[Birth],TODAY(),0,1))</f>
        <v>64</v>
      </c>
      <c r="L314" t="str">
        <f>_xlfn.XLOOKUP(Fatturato[[#This Row],[Seller Code]],Dipendenti[Code],Dipendenti[Experience]," ",0,1)</f>
        <v>Senior</v>
      </c>
      <c r="M314" t="str">
        <f>_xlfn.XLOOKUP(Fatturato[[#This Row],[ID Product]],Prodotti[ID Product],Prodotti[Product Name]," ",0,1)</f>
        <v>DataForge Analytics</v>
      </c>
      <c r="N314" t="str">
        <f>_xlfn.XLOOKUP(Fatturato[[#This Row],[ID Product]],Prodotti[ID Product],Prodotti[Category]," ",0,1)</f>
        <v>Cloud Computing and Data Security</v>
      </c>
      <c r="O314" s="2">
        <f>Fatturato[[#This Row],[Quantity Sold]]* _xlfn.XLOOKUP(Fatturato[[#This Row],[ID Product]],Prodotti[ID Product],Prodotti[Selling Price],0,0,1)</f>
        <v>16182</v>
      </c>
      <c r="P314" s="6" t="str">
        <f>REPT("|",(Fatturato[[#This Row],[Tot_Fattura]]/MAX(O:O))*100)</f>
        <v>|||||</v>
      </c>
    </row>
    <row r="315" spans="1:16" x14ac:dyDescent="0.25">
      <c r="A315" t="s">
        <v>1014</v>
      </c>
      <c r="B315" t="s">
        <v>245</v>
      </c>
      <c r="C315" t="s">
        <v>519</v>
      </c>
      <c r="D315" t="s">
        <v>268</v>
      </c>
      <c r="E315" s="3">
        <v>31</v>
      </c>
      <c r="F315" s="1">
        <v>44565</v>
      </c>
      <c r="G315" t="str">
        <f>_xlfn.XLOOKUP(Fatturato[[#This Row],[ID Client]],Clienti[ID Client],Clienti[Company Name]," ",0,1)</f>
        <v>CloudElite Innovations</v>
      </c>
      <c r="H315" t="str">
        <f>_xlfn.XLOOKUP(Fatturato[[#This Row],[ID Client]],Clienti[ID Client],Clienti[Field],0,1)</f>
        <v>Construction</v>
      </c>
      <c r="I315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315" t="str">
        <f>_xlfn.XLOOKUP(Fatturato[[#This Row],[Seller Code]],Dipendenti[Code],Dipendenti[Gender]," ",0,1)</f>
        <v>Male</v>
      </c>
      <c r="K315" s="3">
        <f ca="1">YEAR(TODAY())-YEAR(_xlfn.XLOOKUP(Fatturato[[#This Row],[Seller Code]],Dipendenti[Code],Dipendenti[Birth],TODAY(),0,1))</f>
        <v>50</v>
      </c>
      <c r="L315" t="str">
        <f>_xlfn.XLOOKUP(Fatturato[[#This Row],[Seller Code]],Dipendenti[Code],Dipendenti[Experience]," ",0,1)</f>
        <v>Intermediate</v>
      </c>
      <c r="M315" t="str">
        <f>_xlfn.XLOOKUP(Fatturato[[#This Row],[ID Product]],Prodotti[ID Product],Prodotti[Product Name]," ",0,1)</f>
        <v>InfoShield Horizon</v>
      </c>
      <c r="N315" t="str">
        <f>_xlfn.XLOOKUP(Fatturato[[#This Row],[ID Product]],Prodotti[ID Product],Prodotti[Category]," ",0,1)</f>
        <v>Communication Protection</v>
      </c>
      <c r="O315" s="2">
        <f>Fatturato[[#This Row],[Quantity Sold]]* _xlfn.XLOOKUP(Fatturato[[#This Row],[ID Product]],Prodotti[ID Product],Prodotti[Selling Price],0,0,1)</f>
        <v>7130</v>
      </c>
      <c r="P315" s="6" t="str">
        <f>REPT("|",(Fatturato[[#This Row],[Tot_Fattura]]/MAX(O:O))*100)</f>
        <v>||</v>
      </c>
    </row>
    <row r="316" spans="1:16" x14ac:dyDescent="0.25">
      <c r="A316" t="s">
        <v>1015</v>
      </c>
      <c r="B316" t="s">
        <v>561</v>
      </c>
      <c r="C316" t="s">
        <v>374</v>
      </c>
      <c r="D316" t="s">
        <v>268</v>
      </c>
      <c r="E316" s="3">
        <v>60</v>
      </c>
      <c r="F316" s="1">
        <v>44354</v>
      </c>
      <c r="G316" t="str">
        <f>_xlfn.XLOOKUP(Fatturato[[#This Row],[ID Client]],Clienti[ID Client],Clienti[Company Name]," ",0,1)</f>
        <v>CloudElite Innovations</v>
      </c>
      <c r="H316" t="str">
        <f>_xlfn.XLOOKUP(Fatturato[[#This Row],[ID Client]],Clienti[ID Client],Clienti[Field],0,1)</f>
        <v>Construction</v>
      </c>
      <c r="I316" t="str">
        <f>_xlfn.CONCAT(_xlfn.XLOOKUP(Fatturato[[#This Row],[Seller Code]],Dipendenti[Code],Dipendenti[Name]," ",0,1)," ",_xlfn.XLOOKUP(Fatturato[[#This Row],[Seller Code]],Dipendenti[Code],Dipendenti[Surname]," ",0,1))</f>
        <v>Chloe Walker</v>
      </c>
      <c r="J316" t="str">
        <f>_xlfn.XLOOKUP(Fatturato[[#This Row],[Seller Code]],Dipendenti[Code],Dipendenti[Gender]," ",0,1)</f>
        <v>Female</v>
      </c>
      <c r="K316" s="3">
        <f ca="1">YEAR(TODAY())-YEAR(_xlfn.XLOOKUP(Fatturato[[#This Row],[Seller Code]],Dipendenti[Code],Dipendenti[Birth],TODAY(),0,1))</f>
        <v>32</v>
      </c>
      <c r="L316" t="str">
        <f>_xlfn.XLOOKUP(Fatturato[[#This Row],[Seller Code]],Dipendenti[Code],Dipendenti[Experience]," ",0,1)</f>
        <v>Lead/Manager</v>
      </c>
      <c r="M316" t="str">
        <f>_xlfn.XLOOKUP(Fatturato[[#This Row],[ID Product]],Prodotti[ID Product],Prodotti[Product Name]," ",0,1)</f>
        <v>DataForge Nexus</v>
      </c>
      <c r="N316" t="str">
        <f>_xlfn.XLOOKUP(Fatturato[[#This Row],[ID Product]],Prodotti[ID Product],Prodotti[Category]," ",0,1)</f>
        <v>Data Security</v>
      </c>
      <c r="O316" s="2">
        <f>Fatturato[[#This Row],[Quantity Sold]]* _xlfn.XLOOKUP(Fatturato[[#This Row],[ID Product]],Prodotti[ID Product],Prodotti[Selling Price],0,0,1)</f>
        <v>18360</v>
      </c>
      <c r="P316" s="6" t="str">
        <f>REPT("|",(Fatturato[[#This Row],[Tot_Fattura]]/MAX(O:O))*100)</f>
        <v>|||||</v>
      </c>
    </row>
    <row r="317" spans="1:16" x14ac:dyDescent="0.25">
      <c r="A317" t="s">
        <v>1017</v>
      </c>
      <c r="B317" t="s">
        <v>546</v>
      </c>
      <c r="C317" t="s">
        <v>357</v>
      </c>
      <c r="D317" t="s">
        <v>279</v>
      </c>
      <c r="E317" s="3">
        <v>94</v>
      </c>
      <c r="F317" s="1">
        <v>43883</v>
      </c>
      <c r="G317" t="str">
        <f>_xlfn.XLOOKUP(Fatturato[[#This Row],[ID Client]],Clienti[ID Client],Clienti[Company Name]," ",0,1)</f>
        <v>InnoTech Enterprises</v>
      </c>
      <c r="H317" t="str">
        <f>_xlfn.XLOOKUP(Fatturato[[#This Row],[ID Client]],Clienti[ID Client],Clienti[Field],0,1)</f>
        <v>Hardware</v>
      </c>
      <c r="I317" t="str">
        <f>_xlfn.CONCAT(_xlfn.XLOOKUP(Fatturato[[#This Row],[Seller Code]],Dipendenti[Code],Dipendenti[Name]," ",0,1)," ",_xlfn.XLOOKUP(Fatturato[[#This Row],[Seller Code]],Dipendenti[Code],Dipendenti[Surname]," ",0,1))</f>
        <v>Lyla White</v>
      </c>
      <c r="J317" t="str">
        <f>_xlfn.XLOOKUP(Fatturato[[#This Row],[Seller Code]],Dipendenti[Code],Dipendenti[Gender]," ",0,1)</f>
        <v>Female</v>
      </c>
      <c r="K317" s="3">
        <f ca="1">YEAR(TODAY())-YEAR(_xlfn.XLOOKUP(Fatturato[[#This Row],[Seller Code]],Dipendenti[Code],Dipendenti[Birth],TODAY(),0,1))</f>
        <v>60</v>
      </c>
      <c r="L317" t="str">
        <f>_xlfn.XLOOKUP(Fatturato[[#This Row],[Seller Code]],Dipendenti[Code],Dipendenti[Experience]," ",0,1)</f>
        <v>Junior</v>
      </c>
      <c r="M317" t="str">
        <f>_xlfn.XLOOKUP(Fatturato[[#This Row],[ID Product]],Prodotti[ID Product],Prodotti[Product Name]," ",0,1)</f>
        <v>Analytix Pro Plus</v>
      </c>
      <c r="N317" t="str">
        <f>_xlfn.XLOOKUP(Fatturato[[#This Row],[ID Product]],Prodotti[ID Product],Prodotti[Category]," ",0,1)</f>
        <v>Analytics and Statistics</v>
      </c>
      <c r="O317" s="2">
        <f>Fatturato[[#This Row],[Quantity Sold]]* _xlfn.XLOOKUP(Fatturato[[#This Row],[ID Product]],Prodotti[ID Product],Prodotti[Selling Price],0,0,1)</f>
        <v>21056</v>
      </c>
      <c r="P317" s="6" t="str">
        <f>REPT("|",(Fatturato[[#This Row],[Tot_Fattura]]/MAX(O:O))*100)</f>
        <v>||||||</v>
      </c>
    </row>
    <row r="318" spans="1:16" x14ac:dyDescent="0.25">
      <c r="A318" t="s">
        <v>1018</v>
      </c>
      <c r="B318" t="s">
        <v>554</v>
      </c>
      <c r="C318" t="s">
        <v>431</v>
      </c>
      <c r="D318" t="s">
        <v>285</v>
      </c>
      <c r="E318" s="3">
        <v>258</v>
      </c>
      <c r="F318" s="1">
        <v>45204</v>
      </c>
      <c r="G318" t="str">
        <f>_xlfn.XLOOKUP(Fatturato[[#This Row],[ID Client]],Clienti[ID Client],Clienti[Company Name]," ",0,1)</f>
        <v>DataLink Tech</v>
      </c>
      <c r="H318" t="str">
        <f>_xlfn.XLOOKUP(Fatturato[[#This Row],[ID Client]],Clienti[ID Client],Clienti[Field],0,1)</f>
        <v>Design</v>
      </c>
      <c r="I318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318" t="str">
        <f>_xlfn.XLOOKUP(Fatturato[[#This Row],[Seller Code]],Dipendenti[Code],Dipendenti[Gender]," ",0,1)</f>
        <v>Female</v>
      </c>
      <c r="K318" s="3">
        <f ca="1">YEAR(TODAY())-YEAR(_xlfn.XLOOKUP(Fatturato[[#This Row],[Seller Code]],Dipendenti[Code],Dipendenti[Birth],TODAY(),0,1))</f>
        <v>43</v>
      </c>
      <c r="L318" t="str">
        <f>_xlfn.XLOOKUP(Fatturato[[#This Row],[Seller Code]],Dipendenti[Code],Dipendenti[Experience]," ",0,1)</f>
        <v>Lead/Manager</v>
      </c>
      <c r="M318" t="str">
        <f>_xlfn.XLOOKUP(Fatturato[[#This Row],[ID Product]],Prodotti[ID Product],Prodotti[Product Name]," ",0,1)</f>
        <v>CloudGuardian Pro</v>
      </c>
      <c r="N318" t="str">
        <f>_xlfn.XLOOKUP(Fatturato[[#This Row],[ID Product]],Prodotti[ID Product],Prodotti[Category]," ",0,1)</f>
        <v>Analytics and Statistics</v>
      </c>
      <c r="O318" s="2">
        <f>Fatturato[[#This Row],[Quantity Sold]]* _xlfn.XLOOKUP(Fatturato[[#This Row],[ID Product]],Prodotti[ID Product],Prodotti[Selling Price],0,0,1)</f>
        <v>166152</v>
      </c>
      <c r="P318" s="6" t="str">
        <f>REPT("|",(Fatturato[[#This Row],[Tot_Fattura]]/MAX(O:O))*100)</f>
        <v>|||||||||||||||||||||||||||||||||||||||||||||||||||||</v>
      </c>
    </row>
    <row r="319" spans="1:16" x14ac:dyDescent="0.25">
      <c r="A319" t="s">
        <v>1019</v>
      </c>
      <c r="B319" t="s">
        <v>548</v>
      </c>
      <c r="C319" t="s">
        <v>355</v>
      </c>
      <c r="D319" t="s">
        <v>279</v>
      </c>
      <c r="E319" s="3">
        <v>412</v>
      </c>
      <c r="F319" s="1">
        <v>45069</v>
      </c>
      <c r="G319" t="str">
        <f>_xlfn.XLOOKUP(Fatturato[[#This Row],[ID Client]],Clienti[ID Client],Clienti[Company Name]," ",0,1)</f>
        <v>InnoTech Enterprises</v>
      </c>
      <c r="H319" t="str">
        <f>_xlfn.XLOOKUP(Fatturato[[#This Row],[ID Client]],Clienti[ID Client],Clienti[Field],0,1)</f>
        <v>Hardware</v>
      </c>
      <c r="I319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319" t="str">
        <f>_xlfn.XLOOKUP(Fatturato[[#This Row],[Seller Code]],Dipendenti[Code],Dipendenti[Gender]," ",0,1)</f>
        <v>Female</v>
      </c>
      <c r="K319" s="3">
        <f ca="1">YEAR(TODAY())-YEAR(_xlfn.XLOOKUP(Fatturato[[#This Row],[Seller Code]],Dipendenti[Code],Dipendenti[Birth],TODAY(),0,1))</f>
        <v>72</v>
      </c>
      <c r="L319" t="str">
        <f>_xlfn.XLOOKUP(Fatturato[[#This Row],[Seller Code]],Dipendenti[Code],Dipendenti[Experience]," ",0,1)</f>
        <v>Intermediate</v>
      </c>
      <c r="M319" t="str">
        <f>_xlfn.XLOOKUP(Fatturato[[#This Row],[ID Product]],Prodotti[ID Product],Prodotti[Product Name]," ",0,1)</f>
        <v>DataHarbor Nexus</v>
      </c>
      <c r="N319" t="str">
        <f>_xlfn.XLOOKUP(Fatturato[[#This Row],[ID Product]],Prodotti[ID Product],Prodotti[Category]," ",0,1)</f>
        <v>Data Security</v>
      </c>
      <c r="O319" s="2">
        <f>Fatturato[[#This Row],[Quantity Sold]]* _xlfn.XLOOKUP(Fatturato[[#This Row],[ID Product]],Prodotti[ID Product],Prodotti[Selling Price],0,0,1)</f>
        <v>115360</v>
      </c>
      <c r="P319" s="6" t="str">
        <f>REPT("|",(Fatturato[[#This Row],[Tot_Fattura]]/MAX(O:O))*100)</f>
        <v>||||||||||||||||||||||||||||||||||||</v>
      </c>
    </row>
    <row r="320" spans="1:16" x14ac:dyDescent="0.25">
      <c r="A320" t="s">
        <v>1020</v>
      </c>
      <c r="B320" t="s">
        <v>247</v>
      </c>
      <c r="C320" t="s">
        <v>379</v>
      </c>
      <c r="D320" t="s">
        <v>227</v>
      </c>
      <c r="E320" s="3">
        <v>485</v>
      </c>
      <c r="F320" s="1">
        <v>44129</v>
      </c>
      <c r="G320" t="str">
        <f>_xlfn.XLOOKUP(Fatturato[[#This Row],[ID Client]],Clienti[ID Client],Clienti[Company Name]," ",0,1)</f>
        <v>TechGuard Innovations</v>
      </c>
      <c r="H320" t="str">
        <f>_xlfn.XLOOKUP(Fatturato[[#This Row],[ID Client]],Clienti[ID Client],Clienti[Field],0,1)</f>
        <v>Construction</v>
      </c>
      <c r="I320" t="str">
        <f>_xlfn.CONCAT(_xlfn.XLOOKUP(Fatturato[[#This Row],[Seller Code]],Dipendenti[Code],Dipendenti[Name]," ",0,1)," ",_xlfn.XLOOKUP(Fatturato[[#This Row],[Seller Code]],Dipendenti[Code],Dipendenti[Surname]," ",0,1))</f>
        <v>Ava Walker</v>
      </c>
      <c r="J320" t="str">
        <f>_xlfn.XLOOKUP(Fatturato[[#This Row],[Seller Code]],Dipendenti[Code],Dipendenti[Gender]," ",0,1)</f>
        <v>Female</v>
      </c>
      <c r="K320" s="3">
        <f ca="1">YEAR(TODAY())-YEAR(_xlfn.XLOOKUP(Fatturato[[#This Row],[Seller Code]],Dipendenti[Code],Dipendenti[Birth],TODAY(),0,1))</f>
        <v>56</v>
      </c>
      <c r="L320" t="str">
        <f>_xlfn.XLOOKUP(Fatturato[[#This Row],[Seller Code]],Dipendenti[Code],Dipendenti[Experience]," ",0,1)</f>
        <v>Lead/Manager</v>
      </c>
      <c r="M320" t="str">
        <f>_xlfn.XLOOKUP(Fatturato[[#This Row],[ID Product]],Prodotti[ID Product],Prodotti[Product Name]," ",0,1)</f>
        <v>DataPulse Dynamics</v>
      </c>
      <c r="N320" t="str">
        <f>_xlfn.XLOOKUP(Fatturato[[#This Row],[ID Product]],Prodotti[ID Product],Prodotti[Category]," ",0,1)</f>
        <v>Analytics and Statistics</v>
      </c>
      <c r="O320" s="2">
        <f>Fatturato[[#This Row],[Quantity Sold]]* _xlfn.XLOOKUP(Fatturato[[#This Row],[ID Product]],Prodotti[ID Product],Prodotti[Selling Price],0,0,1)</f>
        <v>222130</v>
      </c>
      <c r="P320" s="6" t="str">
        <f>REPT("|",(Fatturato[[#This Row],[Tot_Fattura]]/MAX(O:O))*100)</f>
        <v>|||||||||||||||||||||||||||||||||||||||||||||||||||||||||||||||||||||||</v>
      </c>
    </row>
    <row r="321" spans="1:16" x14ac:dyDescent="0.25">
      <c r="A321" t="s">
        <v>1023</v>
      </c>
      <c r="B321" t="s">
        <v>561</v>
      </c>
      <c r="C321" t="s">
        <v>308</v>
      </c>
      <c r="D321" t="s">
        <v>282</v>
      </c>
      <c r="E321" s="3">
        <v>252</v>
      </c>
      <c r="F321" s="1">
        <v>44439</v>
      </c>
      <c r="G321" t="str">
        <f>_xlfn.XLOOKUP(Fatturato[[#This Row],[ID Client]],Clienti[ID Client],Clienti[Company Name]," ",0,1)</f>
        <v>TechLink Dynamics</v>
      </c>
      <c r="H321" t="str">
        <f>_xlfn.XLOOKUP(Fatturato[[#This Row],[ID Client]],Clienti[ID Client],Clienti[Field],0,1)</f>
        <v>Renewable Energy</v>
      </c>
      <c r="I321" t="str">
        <f>_xlfn.CONCAT(_xlfn.XLOOKUP(Fatturato[[#This Row],[Seller Code]],Dipendenti[Code],Dipendenti[Name]," ",0,1)," ",_xlfn.XLOOKUP(Fatturato[[#This Row],[Seller Code]],Dipendenti[Code],Dipendenti[Surname]," ",0,1))</f>
        <v>Ella Smith</v>
      </c>
      <c r="J321" t="str">
        <f>_xlfn.XLOOKUP(Fatturato[[#This Row],[Seller Code]],Dipendenti[Code],Dipendenti[Gender]," ",0,1)</f>
        <v>Female</v>
      </c>
      <c r="K321" s="3">
        <f ca="1">YEAR(TODAY())-YEAR(_xlfn.XLOOKUP(Fatturato[[#This Row],[Seller Code]],Dipendenti[Code],Dipendenti[Birth],TODAY(),0,1))</f>
        <v>28</v>
      </c>
      <c r="L321" t="str">
        <f>_xlfn.XLOOKUP(Fatturato[[#This Row],[Seller Code]],Dipendenti[Code],Dipendenti[Experience]," ",0,1)</f>
        <v>Intermediate</v>
      </c>
      <c r="M321" t="str">
        <f>_xlfn.XLOOKUP(Fatturato[[#This Row],[ID Product]],Prodotti[ID Product],Prodotti[Product Name]," ",0,1)</f>
        <v>DataForge Nexus</v>
      </c>
      <c r="N321" t="str">
        <f>_xlfn.XLOOKUP(Fatturato[[#This Row],[ID Product]],Prodotti[ID Product],Prodotti[Category]," ",0,1)</f>
        <v>Data Security</v>
      </c>
      <c r="O321" s="2">
        <f>Fatturato[[#This Row],[Quantity Sold]]* _xlfn.XLOOKUP(Fatturato[[#This Row],[ID Product]],Prodotti[ID Product],Prodotti[Selling Price],0,0,1)</f>
        <v>77112</v>
      </c>
      <c r="P321" s="6" t="str">
        <f>REPT("|",(Fatturato[[#This Row],[Tot_Fattura]]/MAX(O:O))*100)</f>
        <v>||||||||||||||||||||||||</v>
      </c>
    </row>
    <row r="322" spans="1:16" x14ac:dyDescent="0.25">
      <c r="A322" t="s">
        <v>1027</v>
      </c>
      <c r="B322" t="s">
        <v>544</v>
      </c>
      <c r="C322" t="s">
        <v>517</v>
      </c>
      <c r="D322" t="s">
        <v>282</v>
      </c>
      <c r="E322" s="3">
        <v>218</v>
      </c>
      <c r="F322" s="1">
        <v>44310</v>
      </c>
      <c r="G322" t="str">
        <f>_xlfn.XLOOKUP(Fatturato[[#This Row],[ID Client]],Clienti[ID Client],Clienti[Company Name]," ",0,1)</f>
        <v>TechLink Dynamics</v>
      </c>
      <c r="H322" t="str">
        <f>_xlfn.XLOOKUP(Fatturato[[#This Row],[ID Client]],Clienti[ID Client],Clienti[Field],0,1)</f>
        <v>Renewable Energy</v>
      </c>
      <c r="I322" t="str">
        <f>_xlfn.CONCAT(_xlfn.XLOOKUP(Fatturato[[#This Row],[Seller Code]],Dipendenti[Code],Dipendenti[Name]," ",0,1)," ",_xlfn.XLOOKUP(Fatturato[[#This Row],[Seller Code]],Dipendenti[Code],Dipendenti[Surname]," ",0,1))</f>
        <v>Daniel Hernandez</v>
      </c>
      <c r="J322" t="str">
        <f>_xlfn.XLOOKUP(Fatturato[[#This Row],[Seller Code]],Dipendenti[Code],Dipendenti[Gender]," ",0,1)</f>
        <v>Male</v>
      </c>
      <c r="K322" s="3">
        <f ca="1">YEAR(TODAY())-YEAR(_xlfn.XLOOKUP(Fatturato[[#This Row],[Seller Code]],Dipendenti[Code],Dipendenti[Birth],TODAY(),0,1))</f>
        <v>26</v>
      </c>
      <c r="L322" t="str">
        <f>_xlfn.XLOOKUP(Fatturato[[#This Row],[Seller Code]],Dipendenti[Code],Dipendenti[Experience]," ",0,1)</f>
        <v>Senior</v>
      </c>
      <c r="M322" t="str">
        <f>_xlfn.XLOOKUP(Fatturato[[#This Row],[ID Product]],Prodotti[ID Product],Prodotti[Product Name]," ",0,1)</f>
        <v>Statistica Proxima</v>
      </c>
      <c r="N322" t="str">
        <f>_xlfn.XLOOKUP(Fatturato[[#This Row],[ID Product]],Prodotti[ID Product],Prodotti[Category]," ",0,1)</f>
        <v>Cloud Computing and Data Security</v>
      </c>
      <c r="O322" s="2">
        <f>Fatturato[[#This Row],[Quantity Sold]]* _xlfn.XLOOKUP(Fatturato[[#This Row],[ID Product]],Prodotti[ID Product],Prodotti[Selling Price],0,0,1)</f>
        <v>81532</v>
      </c>
      <c r="P322" s="6" t="str">
        <f>REPT("|",(Fatturato[[#This Row],[Tot_Fattura]]/MAX(O:O))*100)</f>
        <v>||||||||||||||||||||||||||</v>
      </c>
    </row>
    <row r="323" spans="1:16" x14ac:dyDescent="0.25">
      <c r="A323" t="s">
        <v>1029</v>
      </c>
      <c r="B323" t="s">
        <v>562</v>
      </c>
      <c r="C323" t="s">
        <v>436</v>
      </c>
      <c r="D323" t="s">
        <v>268</v>
      </c>
      <c r="E323" s="3">
        <v>226</v>
      </c>
      <c r="F323" s="1">
        <v>44969</v>
      </c>
      <c r="G323" t="str">
        <f>_xlfn.XLOOKUP(Fatturato[[#This Row],[ID Client]],Clienti[ID Client],Clienti[Company Name]," ",0,1)</f>
        <v>CloudElite Innovations</v>
      </c>
      <c r="H323" t="str">
        <f>_xlfn.XLOOKUP(Fatturato[[#This Row],[ID Client]],Clienti[ID Client],Clienti[Field],0,1)</f>
        <v>Construction</v>
      </c>
      <c r="I323" t="str">
        <f>_xlfn.CONCAT(_xlfn.XLOOKUP(Fatturato[[#This Row],[Seller Code]],Dipendenti[Code],Dipendenti[Name]," ",0,1)," ",_xlfn.XLOOKUP(Fatturato[[#This Row],[Seller Code]],Dipendenti[Code],Dipendenti[Surname]," ",0,1))</f>
        <v>Violet Allen</v>
      </c>
      <c r="J323" t="str">
        <f>_xlfn.XLOOKUP(Fatturato[[#This Row],[Seller Code]],Dipendenti[Code],Dipendenti[Gender]," ",0,1)</f>
        <v>Female</v>
      </c>
      <c r="K323" s="3">
        <f ca="1">YEAR(TODAY())-YEAR(_xlfn.XLOOKUP(Fatturato[[#This Row],[Seller Code]],Dipendenti[Code],Dipendenti[Birth],TODAY(),0,1))</f>
        <v>67</v>
      </c>
      <c r="L323" t="str">
        <f>_xlfn.XLOOKUP(Fatturato[[#This Row],[Seller Code]],Dipendenti[Code],Dipendenti[Experience]," ",0,1)</f>
        <v>Senior</v>
      </c>
      <c r="M323" t="str">
        <f>_xlfn.XLOOKUP(Fatturato[[#This Row],[ID Product]],Prodotti[ID Product],Prodotti[Product Name]," ",0,1)</f>
        <v>Quantum Insight</v>
      </c>
      <c r="N323" t="str">
        <f>_xlfn.XLOOKUP(Fatturato[[#This Row],[ID Product]],Prodotti[ID Product],Prodotti[Category]," ",0,1)</f>
        <v>Information Sync and Management</v>
      </c>
      <c r="O323" s="2">
        <f>Fatturato[[#This Row],[Quantity Sold]]* _xlfn.XLOOKUP(Fatturato[[#This Row],[ID Product]],Prodotti[ID Product],Prodotti[Selling Price],0,0,1)</f>
        <v>97180</v>
      </c>
      <c r="P323" s="6" t="str">
        <f>REPT("|",(Fatturato[[#This Row],[Tot_Fattura]]/MAX(O:O))*100)</f>
        <v>|||||||||||||||||||||||||||||||</v>
      </c>
    </row>
    <row r="324" spans="1:16" x14ac:dyDescent="0.25">
      <c r="A324" t="s">
        <v>1030</v>
      </c>
      <c r="B324" t="s">
        <v>548</v>
      </c>
      <c r="C324" t="s">
        <v>431</v>
      </c>
      <c r="D324" t="s">
        <v>275</v>
      </c>
      <c r="E324" s="3">
        <v>231</v>
      </c>
      <c r="F324" s="1">
        <v>44907</v>
      </c>
      <c r="G324" t="str">
        <f>_xlfn.XLOOKUP(Fatturato[[#This Row],[ID Client]],Clienti[ID Client],Clienti[Company Name]," ",0,1)</f>
        <v>CipherLink Corp.</v>
      </c>
      <c r="H324" t="str">
        <f>_xlfn.XLOOKUP(Fatturato[[#This Row],[ID Client]],Clienti[ID Client],Clienti[Field],0,1)</f>
        <v>Marketing</v>
      </c>
      <c r="I324" t="str">
        <f>_xlfn.CONCAT(_xlfn.XLOOKUP(Fatturato[[#This Row],[Seller Code]],Dipendenti[Code],Dipendenti[Name]," ",0,1)," ",_xlfn.XLOOKUP(Fatturato[[#This Row],[Seller Code]],Dipendenti[Code],Dipendenti[Surname]," ",0,1))</f>
        <v>Stella Lee</v>
      </c>
      <c r="J324" t="str">
        <f>_xlfn.XLOOKUP(Fatturato[[#This Row],[Seller Code]],Dipendenti[Code],Dipendenti[Gender]," ",0,1)</f>
        <v>Female</v>
      </c>
      <c r="K324" s="3">
        <f ca="1">YEAR(TODAY())-YEAR(_xlfn.XLOOKUP(Fatturato[[#This Row],[Seller Code]],Dipendenti[Code],Dipendenti[Birth],TODAY(),0,1))</f>
        <v>43</v>
      </c>
      <c r="L324" t="str">
        <f>_xlfn.XLOOKUP(Fatturato[[#This Row],[Seller Code]],Dipendenti[Code],Dipendenti[Experience]," ",0,1)</f>
        <v>Lead/Manager</v>
      </c>
      <c r="M324" t="str">
        <f>_xlfn.XLOOKUP(Fatturato[[#This Row],[ID Product]],Prodotti[ID Product],Prodotti[Product Name]," ",0,1)</f>
        <v>DataHarbor Nexus</v>
      </c>
      <c r="N324" t="str">
        <f>_xlfn.XLOOKUP(Fatturato[[#This Row],[ID Product]],Prodotti[ID Product],Prodotti[Category]," ",0,1)</f>
        <v>Data Security</v>
      </c>
      <c r="O324" s="2">
        <f>Fatturato[[#This Row],[Quantity Sold]]* _xlfn.XLOOKUP(Fatturato[[#This Row],[ID Product]],Prodotti[ID Product],Prodotti[Selling Price],0,0,1)</f>
        <v>64680</v>
      </c>
      <c r="P324" s="6" t="str">
        <f>REPT("|",(Fatturato[[#This Row],[Tot_Fattura]]/MAX(O:O))*100)</f>
        <v>||||||||||||||||||||</v>
      </c>
    </row>
    <row r="325" spans="1:16" x14ac:dyDescent="0.25">
      <c r="A325" t="s">
        <v>1032</v>
      </c>
      <c r="B325" t="s">
        <v>245</v>
      </c>
      <c r="C325" t="s">
        <v>510</v>
      </c>
      <c r="D325" t="s">
        <v>279</v>
      </c>
      <c r="E325" s="3">
        <v>264</v>
      </c>
      <c r="F325" s="1">
        <v>45280</v>
      </c>
      <c r="G325" t="str">
        <f>_xlfn.XLOOKUP(Fatturato[[#This Row],[ID Client]],Clienti[ID Client],Clienti[Company Name]," ",0,1)</f>
        <v>InnoTech Enterprises</v>
      </c>
      <c r="H325" t="str">
        <f>_xlfn.XLOOKUP(Fatturato[[#This Row],[ID Client]],Clienti[ID Client],Clienti[Field],0,1)</f>
        <v>Hardware</v>
      </c>
      <c r="I325" t="str">
        <f>_xlfn.CONCAT(_xlfn.XLOOKUP(Fatturato[[#This Row],[Seller Code]],Dipendenti[Code],Dipendenti[Name]," ",0,1)," ",_xlfn.XLOOKUP(Fatturato[[#This Row],[Seller Code]],Dipendenti[Code],Dipendenti[Surname]," ",0,1))</f>
        <v>Ella Lee</v>
      </c>
      <c r="J325" t="str">
        <f>_xlfn.XLOOKUP(Fatturato[[#This Row],[Seller Code]],Dipendenti[Code],Dipendenti[Gender]," ",0,1)</f>
        <v>Female</v>
      </c>
      <c r="K325" s="3">
        <f ca="1">YEAR(TODAY())-YEAR(_xlfn.XLOOKUP(Fatturato[[#This Row],[Seller Code]],Dipendenti[Code],Dipendenti[Birth],TODAY(),0,1))</f>
        <v>37</v>
      </c>
      <c r="L325" t="str">
        <f>_xlfn.XLOOKUP(Fatturato[[#This Row],[Seller Code]],Dipendenti[Code],Dipendenti[Experience]," ",0,1)</f>
        <v>Intermediate</v>
      </c>
      <c r="M325" t="str">
        <f>_xlfn.XLOOKUP(Fatturato[[#This Row],[ID Product]],Prodotti[ID Product],Prodotti[Product Name]," ",0,1)</f>
        <v>InfoShield Horizon</v>
      </c>
      <c r="N325" t="str">
        <f>_xlfn.XLOOKUP(Fatturato[[#This Row],[ID Product]],Prodotti[ID Product],Prodotti[Category]," ",0,1)</f>
        <v>Communication Protection</v>
      </c>
      <c r="O325" s="2">
        <f>Fatturato[[#This Row],[Quantity Sold]]* _xlfn.XLOOKUP(Fatturato[[#This Row],[ID Product]],Prodotti[ID Product],Prodotti[Selling Price],0,0,1)</f>
        <v>60720</v>
      </c>
      <c r="P325" s="6" t="str">
        <f>REPT("|",(Fatturato[[#This Row],[Tot_Fattura]]/MAX(O:O))*100)</f>
        <v>|||||||||||||||||||</v>
      </c>
    </row>
    <row r="326" spans="1:16" x14ac:dyDescent="0.25">
      <c r="A326" t="s">
        <v>1033</v>
      </c>
      <c r="B326" t="s">
        <v>546</v>
      </c>
      <c r="C326" t="s">
        <v>371</v>
      </c>
      <c r="D326" t="s">
        <v>268</v>
      </c>
      <c r="E326" s="3">
        <v>183</v>
      </c>
      <c r="F326" s="1">
        <v>44890</v>
      </c>
      <c r="G326" t="str">
        <f>_xlfn.XLOOKUP(Fatturato[[#This Row],[ID Client]],Clienti[ID Client],Clienti[Company Name]," ",0,1)</f>
        <v>CloudElite Innovations</v>
      </c>
      <c r="H326" t="str">
        <f>_xlfn.XLOOKUP(Fatturato[[#This Row],[ID Client]],Clienti[ID Client],Clienti[Field],0,1)</f>
        <v>Construction</v>
      </c>
      <c r="I326" t="str">
        <f>_xlfn.CONCAT(_xlfn.XLOOKUP(Fatturato[[#This Row],[Seller Code]],Dipendenti[Code],Dipendenti[Name]," ",0,1)," ",_xlfn.XLOOKUP(Fatturato[[#This Row],[Seller Code]],Dipendenti[Code],Dipendenti[Surname]," ",0,1))</f>
        <v>Isabella Thompson</v>
      </c>
      <c r="J326" t="str">
        <f>_xlfn.XLOOKUP(Fatturato[[#This Row],[Seller Code]],Dipendenti[Code],Dipendenti[Gender]," ",0,1)</f>
        <v>Female</v>
      </c>
      <c r="K326" s="3">
        <f ca="1">YEAR(TODAY())-YEAR(_xlfn.XLOOKUP(Fatturato[[#This Row],[Seller Code]],Dipendenti[Code],Dipendenti[Birth],TODAY(),0,1))</f>
        <v>60</v>
      </c>
      <c r="L326" t="str">
        <f>_xlfn.XLOOKUP(Fatturato[[#This Row],[Seller Code]],Dipendenti[Code],Dipendenti[Experience]," ",0,1)</f>
        <v>Junior</v>
      </c>
      <c r="M326" t="str">
        <f>_xlfn.XLOOKUP(Fatturato[[#This Row],[ID Product]],Prodotti[ID Product],Prodotti[Product Name]," ",0,1)</f>
        <v>Analytix Pro Plus</v>
      </c>
      <c r="N326" t="str">
        <f>_xlfn.XLOOKUP(Fatturato[[#This Row],[ID Product]],Prodotti[ID Product],Prodotti[Category]," ",0,1)</f>
        <v>Analytics and Statistics</v>
      </c>
      <c r="O326" s="2">
        <f>Fatturato[[#This Row],[Quantity Sold]]* _xlfn.XLOOKUP(Fatturato[[#This Row],[ID Product]],Prodotti[ID Product],Prodotti[Selling Price],0,0,1)</f>
        <v>40992</v>
      </c>
      <c r="P326" s="6" t="str">
        <f>REPT("|",(Fatturato[[#This Row],[Tot_Fattura]]/MAX(O:O))*100)</f>
        <v>|||||||||||||</v>
      </c>
    </row>
    <row r="327" spans="1:16" x14ac:dyDescent="0.25">
      <c r="A327" t="s">
        <v>1035</v>
      </c>
      <c r="B327" t="s">
        <v>544</v>
      </c>
      <c r="C327" t="s">
        <v>476</v>
      </c>
      <c r="D327" t="s">
        <v>227</v>
      </c>
      <c r="E327" s="3">
        <v>330</v>
      </c>
      <c r="F327" s="1">
        <v>44114</v>
      </c>
      <c r="G327" t="str">
        <f>_xlfn.XLOOKUP(Fatturato[[#This Row],[ID Client]],Clienti[ID Client],Clienti[Company Name]," ",0,1)</f>
        <v>TechGuard Innovations</v>
      </c>
      <c r="H327" t="str">
        <f>_xlfn.XLOOKUP(Fatturato[[#This Row],[ID Client]],Clienti[ID Client],Clienti[Field],0,1)</f>
        <v>Construction</v>
      </c>
      <c r="I327" t="str">
        <f>_xlfn.CONCAT(_xlfn.XLOOKUP(Fatturato[[#This Row],[Seller Code]],Dipendenti[Code],Dipendenti[Name]," ",0,1)," ",_xlfn.XLOOKUP(Fatturato[[#This Row],[Seller Code]],Dipendenti[Code],Dipendenti[Surname]," ",0,1))</f>
        <v>Elena Hill</v>
      </c>
      <c r="J327" t="str">
        <f>_xlfn.XLOOKUP(Fatturato[[#This Row],[Seller Code]],Dipendenti[Code],Dipendenti[Gender]," ",0,1)</f>
        <v>Female</v>
      </c>
      <c r="K327" s="3">
        <f ca="1">YEAR(TODAY())-YEAR(_xlfn.XLOOKUP(Fatturato[[#This Row],[Seller Code]],Dipendenti[Code],Dipendenti[Birth],TODAY(),0,1))</f>
        <v>33</v>
      </c>
      <c r="L327" t="str">
        <f>_xlfn.XLOOKUP(Fatturato[[#This Row],[Seller Code]],Dipendenti[Code],Dipendenti[Experience]," ",0,1)</f>
        <v>Senior</v>
      </c>
      <c r="M327" t="str">
        <f>_xlfn.XLOOKUP(Fatturato[[#This Row],[ID Product]],Prodotti[ID Product],Prodotti[Product Name]," ",0,1)</f>
        <v>Statistica Proxima</v>
      </c>
      <c r="N327" t="str">
        <f>_xlfn.XLOOKUP(Fatturato[[#This Row],[ID Product]],Prodotti[ID Product],Prodotti[Category]," ",0,1)</f>
        <v>Cloud Computing and Data Security</v>
      </c>
      <c r="O327" s="2">
        <f>Fatturato[[#This Row],[Quantity Sold]]* _xlfn.XLOOKUP(Fatturato[[#This Row],[ID Product]],Prodotti[ID Product],Prodotti[Selling Price],0,0,1)</f>
        <v>123420</v>
      </c>
      <c r="P327" s="6" t="str">
        <f>REPT("|",(Fatturato[[#This Row],[Tot_Fattura]]/MAX(O:O))*100)</f>
        <v>|||||||||||||||||||||||||||||||||||||||</v>
      </c>
    </row>
    <row r="328" spans="1:16" x14ac:dyDescent="0.25">
      <c r="A328" t="s">
        <v>1036</v>
      </c>
      <c r="B328" t="s">
        <v>547</v>
      </c>
      <c r="C328" t="s">
        <v>425</v>
      </c>
      <c r="D328" t="s">
        <v>268</v>
      </c>
      <c r="E328" s="3">
        <v>433</v>
      </c>
      <c r="F328" s="1">
        <v>44874</v>
      </c>
      <c r="G328" t="str">
        <f>_xlfn.XLOOKUP(Fatturato[[#This Row],[ID Client]],Clienti[ID Client],Clienti[Company Name]," ",0,1)</f>
        <v>CloudElite Innovations</v>
      </c>
      <c r="H328" t="str">
        <f>_xlfn.XLOOKUP(Fatturato[[#This Row],[ID Client]],Clienti[ID Client],Clienti[Field],0,1)</f>
        <v>Construction</v>
      </c>
      <c r="I328" t="str">
        <f>_xlfn.CONCAT(_xlfn.XLOOKUP(Fatturato[[#This Row],[Seller Code]],Dipendenti[Code],Dipendenti[Name]," ",0,1)," ",_xlfn.XLOOKUP(Fatturato[[#This Row],[Seller Code]],Dipendenti[Code],Dipendenti[Surname]," ",0,1))</f>
        <v>Hill Nelson</v>
      </c>
      <c r="J328" t="str">
        <f>_xlfn.XLOOKUP(Fatturato[[#This Row],[Seller Code]],Dipendenti[Code],Dipendenti[Gender]," ",0,1)</f>
        <v>Male</v>
      </c>
      <c r="K328" s="3">
        <f ca="1">YEAR(TODAY())-YEAR(_xlfn.XLOOKUP(Fatturato[[#This Row],[Seller Code]],Dipendenti[Code],Dipendenti[Birth],TODAY(),0,1))</f>
        <v>64</v>
      </c>
      <c r="L328" t="str">
        <f>_xlfn.XLOOKUP(Fatturato[[#This Row],[Seller Code]],Dipendenti[Code],Dipendenti[Experience]," ",0,1)</f>
        <v>Senior</v>
      </c>
      <c r="M328" t="str">
        <f>_xlfn.XLOOKUP(Fatturato[[#This Row],[ID Product]],Prodotti[ID Product],Prodotti[Product Name]," ",0,1)</f>
        <v>SyncHarbor Dynamics</v>
      </c>
      <c r="N328" t="str">
        <f>_xlfn.XLOOKUP(Fatturato[[#This Row],[ID Product]],Prodotti[ID Product],Prodotti[Category]," ",0,1)</f>
        <v>Information Sync and Management</v>
      </c>
      <c r="O328" s="2">
        <f>Fatturato[[#This Row],[Quantity Sold]]* _xlfn.XLOOKUP(Fatturato[[#This Row],[ID Product]],Prodotti[ID Product],Prodotti[Selling Price],0,0,1)</f>
        <v>26413</v>
      </c>
      <c r="P328" s="6" t="str">
        <f>REPT("|",(Fatturato[[#This Row],[Tot_Fattura]]/MAX(O:O))*100)</f>
        <v>||||||||</v>
      </c>
    </row>
    <row r="329" spans="1:16" x14ac:dyDescent="0.25">
      <c r="A329" t="s">
        <v>1037</v>
      </c>
      <c r="B329" t="s">
        <v>245</v>
      </c>
      <c r="C329" t="s">
        <v>369</v>
      </c>
      <c r="D329" t="s">
        <v>285</v>
      </c>
      <c r="E329" s="3">
        <v>497</v>
      </c>
      <c r="F329" s="1">
        <v>44326</v>
      </c>
      <c r="G329" t="str">
        <f>_xlfn.XLOOKUP(Fatturato[[#This Row],[ID Client]],Clienti[ID Client],Clienti[Company Name]," ",0,1)</f>
        <v>DataLink Tech</v>
      </c>
      <c r="H329" t="str">
        <f>_xlfn.XLOOKUP(Fatturato[[#This Row],[ID Client]],Clienti[ID Client],Clienti[Field],0,1)</f>
        <v>Design</v>
      </c>
      <c r="I329" t="str">
        <f>_xlfn.CONCAT(_xlfn.XLOOKUP(Fatturato[[#This Row],[Seller Code]],Dipendenti[Code],Dipendenti[Name]," ",0,1)," ",_xlfn.XLOOKUP(Fatturato[[#This Row],[Seller Code]],Dipendenti[Code],Dipendenti[Surname]," ",0,1))</f>
        <v>Taylor Roberts</v>
      </c>
      <c r="J329" t="str">
        <f>_xlfn.XLOOKUP(Fatturato[[#This Row],[Seller Code]],Dipendenti[Code],Dipendenti[Gender]," ",0,1)</f>
        <v>Male</v>
      </c>
      <c r="K329" s="3">
        <f ca="1">YEAR(TODAY())-YEAR(_xlfn.XLOOKUP(Fatturato[[#This Row],[Seller Code]],Dipendenti[Code],Dipendenti[Birth],TODAY(),0,1))</f>
        <v>30</v>
      </c>
      <c r="L329" t="str">
        <f>_xlfn.XLOOKUP(Fatturato[[#This Row],[Seller Code]],Dipendenti[Code],Dipendenti[Experience]," ",0,1)</f>
        <v>Lead/Manager</v>
      </c>
      <c r="M329" t="str">
        <f>_xlfn.XLOOKUP(Fatturato[[#This Row],[ID Product]],Prodotti[ID Product],Prodotti[Product Name]," ",0,1)</f>
        <v>InfoShield Horizon</v>
      </c>
      <c r="N329" t="str">
        <f>_xlfn.XLOOKUP(Fatturato[[#This Row],[ID Product]],Prodotti[ID Product],Prodotti[Category]," ",0,1)</f>
        <v>Communication Protection</v>
      </c>
      <c r="O329" s="2">
        <f>Fatturato[[#This Row],[Quantity Sold]]* _xlfn.XLOOKUP(Fatturato[[#This Row],[ID Product]],Prodotti[ID Product],Prodotti[Selling Price],0,0,1)</f>
        <v>114310</v>
      </c>
      <c r="P329" s="6" t="str">
        <f>REPT("|",(Fatturato[[#This Row],[Tot_Fattura]]/MAX(O:O))*100)</f>
        <v>||||||||||||||||||||||||||||||||||||</v>
      </c>
    </row>
    <row r="330" spans="1:16" x14ac:dyDescent="0.25">
      <c r="A330" t="s">
        <v>1038</v>
      </c>
      <c r="B330" t="s">
        <v>248</v>
      </c>
      <c r="C330" t="s">
        <v>300</v>
      </c>
      <c r="D330" t="s">
        <v>268</v>
      </c>
      <c r="E330" s="3">
        <v>161</v>
      </c>
      <c r="F330" s="1">
        <v>44144</v>
      </c>
      <c r="G330" t="str">
        <f>_xlfn.XLOOKUP(Fatturato[[#This Row],[ID Client]],Clienti[ID Client],Clienti[Company Name]," ",0,1)</f>
        <v>CloudElite Innovations</v>
      </c>
      <c r="H330" t="str">
        <f>_xlfn.XLOOKUP(Fatturato[[#This Row],[ID Client]],Clienti[ID Client],Clienti[Field],0,1)</f>
        <v>Construction</v>
      </c>
      <c r="I330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330" t="str">
        <f>_xlfn.XLOOKUP(Fatturato[[#This Row],[Seller Code]],Dipendenti[Code],Dipendenti[Gender]," ",0,1)</f>
        <v>Female</v>
      </c>
      <c r="K330" s="3">
        <f ca="1">YEAR(TODAY())-YEAR(_xlfn.XLOOKUP(Fatturato[[#This Row],[Seller Code]],Dipendenti[Code],Dipendenti[Birth],TODAY(),0,1))</f>
        <v>37</v>
      </c>
      <c r="L330" t="str">
        <f>_xlfn.XLOOKUP(Fatturato[[#This Row],[Seller Code]],Dipendenti[Code],Dipendenti[Experience]," ",0,1)</f>
        <v>Intermediate</v>
      </c>
      <c r="M330" t="str">
        <f>_xlfn.XLOOKUP(Fatturato[[#This Row],[ID Product]],Prodotti[ID Product],Prodotti[Product Name]," ",0,1)</f>
        <v>DataLink Precision</v>
      </c>
      <c r="N330" t="str">
        <f>_xlfn.XLOOKUP(Fatturato[[#This Row],[ID Product]],Prodotti[ID Product],Prodotti[Category]," ",0,1)</f>
        <v>Information Sync and Management</v>
      </c>
      <c r="O330" s="2">
        <f>Fatturato[[#This Row],[Quantity Sold]]* _xlfn.XLOOKUP(Fatturato[[#This Row],[ID Product]],Prodotti[ID Product],Prodotti[Selling Price],0,0,1)</f>
        <v>42665</v>
      </c>
      <c r="P330" s="6" t="str">
        <f>REPT("|",(Fatturato[[#This Row],[Tot_Fattura]]/MAX(O:O))*100)</f>
        <v>|||||||||||||</v>
      </c>
    </row>
    <row r="331" spans="1:16" x14ac:dyDescent="0.25">
      <c r="A331" t="s">
        <v>1039</v>
      </c>
      <c r="B331" t="s">
        <v>541</v>
      </c>
      <c r="C331" t="s">
        <v>295</v>
      </c>
      <c r="D331" t="s">
        <v>265</v>
      </c>
      <c r="E331" s="3">
        <v>393</v>
      </c>
      <c r="F331" s="1">
        <v>44177</v>
      </c>
      <c r="G331" t="str">
        <f>_xlfn.XLOOKUP(Fatturato[[#This Row],[ID Client]],Clienti[ID Client],Clienti[Company Name]," ",0,1)</f>
        <v>InfoForge Solutions</v>
      </c>
      <c r="H331" t="str">
        <f>_xlfn.XLOOKUP(Fatturato[[#This Row],[ID Client]],Clienti[ID Client],Clienti[Field],0,1)</f>
        <v>Insurance</v>
      </c>
      <c r="I331" t="str">
        <f>_xlfn.CONCAT(_xlfn.XLOOKUP(Fatturato[[#This Row],[Seller Code]],Dipendenti[Code],Dipendenti[Name]," ",0,1)," ",_xlfn.XLOOKUP(Fatturato[[#This Row],[Seller Code]],Dipendenti[Code],Dipendenti[Surname]," ",0,1))</f>
        <v>Grace Baker</v>
      </c>
      <c r="J331" t="str">
        <f>_xlfn.XLOOKUP(Fatturato[[#This Row],[Seller Code]],Dipendenti[Code],Dipendenti[Gender]," ",0,1)</f>
        <v>Female</v>
      </c>
      <c r="K331" s="3">
        <f ca="1">YEAR(TODAY())-YEAR(_xlfn.XLOOKUP(Fatturato[[#This Row],[Seller Code]],Dipendenti[Code],Dipendenti[Birth],TODAY(),0,1))</f>
        <v>60</v>
      </c>
      <c r="L331" t="str">
        <f>_xlfn.XLOOKUP(Fatturato[[#This Row],[Seller Code]],Dipendenti[Code],Dipendenti[Experience]," ",0,1)</f>
        <v>Senior</v>
      </c>
      <c r="M331" t="str">
        <f>_xlfn.XLOOKUP(Fatturato[[#This Row],[ID Product]],Prodotti[ID Product],Prodotti[Product Name]," ",0,1)</f>
        <v>StatMatrix Fusion</v>
      </c>
      <c r="N331" t="str">
        <f>_xlfn.XLOOKUP(Fatturato[[#This Row],[ID Product]],Prodotti[ID Product],Prodotti[Category]," ",0,1)</f>
        <v>Information Sync and Management</v>
      </c>
      <c r="O331" s="2">
        <f>Fatturato[[#This Row],[Quantity Sold]]* _xlfn.XLOOKUP(Fatturato[[#This Row],[ID Product]],Prodotti[ID Product],Prodotti[Selling Price],0,0,1)</f>
        <v>119865</v>
      </c>
      <c r="P331" s="6" t="str">
        <f>REPT("|",(Fatturato[[#This Row],[Tot_Fattura]]/MAX(O:O))*100)</f>
        <v>||||||||||||||||||||||||||||||||||||||</v>
      </c>
    </row>
    <row r="332" spans="1:16" x14ac:dyDescent="0.25">
      <c r="A332" t="s">
        <v>1040</v>
      </c>
      <c r="B332" t="s">
        <v>544</v>
      </c>
      <c r="C332" t="s">
        <v>519</v>
      </c>
      <c r="D332" t="s">
        <v>279</v>
      </c>
      <c r="E332" s="3">
        <v>258</v>
      </c>
      <c r="F332" s="1">
        <v>44933</v>
      </c>
      <c r="G332" t="str">
        <f>_xlfn.XLOOKUP(Fatturato[[#This Row],[ID Client]],Clienti[ID Client],Clienti[Company Name]," ",0,1)</f>
        <v>InnoTech Enterprises</v>
      </c>
      <c r="H332" t="str">
        <f>_xlfn.XLOOKUP(Fatturato[[#This Row],[ID Client]],Clienti[ID Client],Clienti[Field],0,1)</f>
        <v>Hardware</v>
      </c>
      <c r="I332" t="str">
        <f>_xlfn.CONCAT(_xlfn.XLOOKUP(Fatturato[[#This Row],[Seller Code]],Dipendenti[Code],Dipendenti[Name]," ",0,1)," ",_xlfn.XLOOKUP(Fatturato[[#This Row],[Seller Code]],Dipendenti[Code],Dipendenti[Surname]," ",0,1))</f>
        <v>Sebastian Hall</v>
      </c>
      <c r="J332" t="str">
        <f>_xlfn.XLOOKUP(Fatturato[[#This Row],[Seller Code]],Dipendenti[Code],Dipendenti[Gender]," ",0,1)</f>
        <v>Male</v>
      </c>
      <c r="K332" s="3">
        <f ca="1">YEAR(TODAY())-YEAR(_xlfn.XLOOKUP(Fatturato[[#This Row],[Seller Code]],Dipendenti[Code],Dipendenti[Birth],TODAY(),0,1))</f>
        <v>50</v>
      </c>
      <c r="L332" t="str">
        <f>_xlfn.XLOOKUP(Fatturato[[#This Row],[Seller Code]],Dipendenti[Code],Dipendenti[Experience]," ",0,1)</f>
        <v>Intermediate</v>
      </c>
      <c r="M332" t="str">
        <f>_xlfn.XLOOKUP(Fatturato[[#This Row],[ID Product]],Prodotti[ID Product],Prodotti[Product Name]," ",0,1)</f>
        <v>Statistica Proxima</v>
      </c>
      <c r="N332" t="str">
        <f>_xlfn.XLOOKUP(Fatturato[[#This Row],[ID Product]],Prodotti[ID Product],Prodotti[Category]," ",0,1)</f>
        <v>Cloud Computing and Data Security</v>
      </c>
      <c r="O332" s="2">
        <f>Fatturato[[#This Row],[Quantity Sold]]* _xlfn.XLOOKUP(Fatturato[[#This Row],[ID Product]],Prodotti[ID Product],Prodotti[Selling Price],0,0,1)</f>
        <v>96492</v>
      </c>
      <c r="P332" s="6" t="str">
        <f>REPT("|",(Fatturato[[#This Row],[Tot_Fattura]]/MAX(O:O))*100)</f>
        <v>||||||||||||||||||||||||||||||</v>
      </c>
    </row>
    <row r="333" spans="1:16" x14ac:dyDescent="0.25">
      <c r="A333" t="s">
        <v>1041</v>
      </c>
      <c r="B333" t="s">
        <v>540</v>
      </c>
      <c r="C333" t="s">
        <v>480</v>
      </c>
      <c r="D333" t="s">
        <v>227</v>
      </c>
      <c r="E333" s="3">
        <v>23</v>
      </c>
      <c r="F333" s="1">
        <v>44407</v>
      </c>
      <c r="G333" t="str">
        <f>_xlfn.XLOOKUP(Fatturato[[#This Row],[ID Client]],Clienti[ID Client],Clienti[Company Name]," ",0,1)</f>
        <v>TechGuard Innovations</v>
      </c>
      <c r="H333" t="str">
        <f>_xlfn.XLOOKUP(Fatturato[[#This Row],[ID Client]],Clienti[ID Client],Clienti[Field],0,1)</f>
        <v>Construction</v>
      </c>
      <c r="I333" t="str">
        <f>_xlfn.CONCAT(_xlfn.XLOOKUP(Fatturato[[#This Row],[Seller Code]],Dipendenti[Code],Dipendenti[Name]," ",0,1)," ",_xlfn.XLOOKUP(Fatturato[[#This Row],[Seller Code]],Dipendenti[Code],Dipendenti[Surname]," ",0,1))</f>
        <v>Stella Jones</v>
      </c>
      <c r="J333" t="str">
        <f>_xlfn.XLOOKUP(Fatturato[[#This Row],[Seller Code]],Dipendenti[Code],Dipendenti[Gender]," ",0,1)</f>
        <v>Female</v>
      </c>
      <c r="K333" s="3">
        <f ca="1">YEAR(TODAY())-YEAR(_xlfn.XLOOKUP(Fatturato[[#This Row],[Seller Code]],Dipendenti[Code],Dipendenti[Birth],TODAY(),0,1))</f>
        <v>62</v>
      </c>
      <c r="L333" t="str">
        <f>_xlfn.XLOOKUP(Fatturato[[#This Row],[Seller Code]],Dipendenti[Code],Dipendenti[Experience]," ",0,1)</f>
        <v>Lead/Manager</v>
      </c>
      <c r="M333" t="str">
        <f>_xlfn.XLOOKUP(Fatturato[[#This Row],[ID Product]],Prodotti[ID Product],Prodotti[Product Name]," ",0,1)</f>
        <v>DataForge Analytics</v>
      </c>
      <c r="N333" t="str">
        <f>_xlfn.XLOOKUP(Fatturato[[#This Row],[ID Product]],Prodotti[ID Product],Prodotti[Category]," ",0,1)</f>
        <v>Cloud Computing and Data Security</v>
      </c>
      <c r="O333" s="2">
        <f>Fatturato[[#This Row],[Quantity Sold]]* _xlfn.XLOOKUP(Fatturato[[#This Row],[ID Product]],Prodotti[ID Product],Prodotti[Selling Price],0,0,1)</f>
        <v>12006</v>
      </c>
      <c r="P333" s="6" t="str">
        <f>REPT("|",(Fatturato[[#This Row],[Tot_Fattura]]/MAX(O:O))*100)</f>
        <v>|||</v>
      </c>
    </row>
    <row r="334" spans="1:16" x14ac:dyDescent="0.25">
      <c r="A334" t="s">
        <v>1042</v>
      </c>
      <c r="B334" t="s">
        <v>236</v>
      </c>
      <c r="C334" t="s">
        <v>300</v>
      </c>
      <c r="D334" t="s">
        <v>265</v>
      </c>
      <c r="E334" s="3">
        <v>206</v>
      </c>
      <c r="F334" s="1">
        <v>44273</v>
      </c>
      <c r="G334" t="str">
        <f>_xlfn.XLOOKUP(Fatturato[[#This Row],[ID Client]],Clienti[ID Client],Clienti[Company Name]," ",0,1)</f>
        <v>InfoForge Solutions</v>
      </c>
      <c r="H334" t="str">
        <f>_xlfn.XLOOKUP(Fatturato[[#This Row],[ID Client]],Clienti[ID Client],Clienti[Field],0,1)</f>
        <v>Insurance</v>
      </c>
      <c r="I334" t="str">
        <f>_xlfn.CONCAT(_xlfn.XLOOKUP(Fatturato[[#This Row],[Seller Code]],Dipendenti[Code],Dipendenti[Name]," ",0,1)," ",_xlfn.XLOOKUP(Fatturato[[#This Row],[Seller Code]],Dipendenti[Code],Dipendenti[Surname]," ",0,1))</f>
        <v>Riley Hernandez</v>
      </c>
      <c r="J334" t="str">
        <f>_xlfn.XLOOKUP(Fatturato[[#This Row],[Seller Code]],Dipendenti[Code],Dipendenti[Gender]," ",0,1)</f>
        <v>Female</v>
      </c>
      <c r="K334" s="3">
        <f ca="1">YEAR(TODAY())-YEAR(_xlfn.XLOOKUP(Fatturato[[#This Row],[Seller Code]],Dipendenti[Code],Dipendenti[Birth],TODAY(),0,1))</f>
        <v>37</v>
      </c>
      <c r="L334" t="str">
        <f>_xlfn.XLOOKUP(Fatturato[[#This Row],[Seller Code]],Dipendenti[Code],Dipendenti[Experience]," ",0,1)</f>
        <v>Intermediate</v>
      </c>
      <c r="M334" t="str">
        <f>_xlfn.XLOOKUP(Fatturato[[#This Row],[ID Product]],Prodotti[ID Product],Prodotti[Product Name]," ",0,1)</f>
        <v>SyncGuard Proxima</v>
      </c>
      <c r="N334" t="str">
        <f>_xlfn.XLOOKUP(Fatturato[[#This Row],[ID Product]],Prodotti[ID Product],Prodotti[Category]," ",0,1)</f>
        <v>Communication Protection</v>
      </c>
      <c r="O334" s="2">
        <f>Fatturato[[#This Row],[Quantity Sold]]* _xlfn.XLOOKUP(Fatturato[[#This Row],[ID Product]],Prodotti[ID Product],Prodotti[Selling Price],0,0,1)</f>
        <v>98674</v>
      </c>
      <c r="P334" s="6" t="str">
        <f>REPT("|",(Fatturato[[#This Row],[Tot_Fattura]]/MAX(O:O))*100)</f>
        <v>|||||||||||||||||||||||||||||||</v>
      </c>
    </row>
    <row r="335" spans="1:16" x14ac:dyDescent="0.25">
      <c r="A335" t="s">
        <v>1043</v>
      </c>
      <c r="B335" t="s">
        <v>555</v>
      </c>
      <c r="C335" t="s">
        <v>471</v>
      </c>
      <c r="D335" t="s">
        <v>285</v>
      </c>
      <c r="E335" s="3">
        <v>448</v>
      </c>
      <c r="F335" s="1">
        <v>44199</v>
      </c>
      <c r="G335" t="str">
        <f>_xlfn.XLOOKUP(Fatturato[[#This Row],[ID Client]],Clienti[ID Client],Clienti[Company Name]," ",0,1)</f>
        <v>DataLink Tech</v>
      </c>
      <c r="H335" t="str">
        <f>_xlfn.XLOOKUP(Fatturato[[#This Row],[ID Client]],Clienti[ID Client],Clienti[Field],0,1)</f>
        <v>Design</v>
      </c>
      <c r="I335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335" t="str">
        <f>_xlfn.XLOOKUP(Fatturato[[#This Row],[Seller Code]],Dipendenti[Code],Dipendenti[Gender]," ",0,1)</f>
        <v>Male</v>
      </c>
      <c r="K335" s="3">
        <f ca="1">YEAR(TODAY())-YEAR(_xlfn.XLOOKUP(Fatturato[[#This Row],[Seller Code]],Dipendenti[Code],Dipendenti[Birth],TODAY(),0,1))</f>
        <v>57</v>
      </c>
      <c r="L335" t="str">
        <f>_xlfn.XLOOKUP(Fatturato[[#This Row],[Seller Code]],Dipendenti[Code],Dipendenti[Experience]," ",0,1)</f>
        <v>Senior</v>
      </c>
      <c r="M335" t="str">
        <f>_xlfn.XLOOKUP(Fatturato[[#This Row],[ID Product]],Prodotti[ID Product],Prodotti[Product Name]," ",0,1)</f>
        <v>StatFlow Precision</v>
      </c>
      <c r="N335" t="str">
        <f>_xlfn.XLOOKUP(Fatturato[[#This Row],[ID Product]],Prodotti[ID Product],Prodotti[Category]," ",0,1)</f>
        <v>Communication Protection</v>
      </c>
      <c r="O335" s="2">
        <f>Fatturato[[#This Row],[Quantity Sold]]* _xlfn.XLOOKUP(Fatturato[[#This Row],[ID Product]],Prodotti[ID Product],Prodotti[Selling Price],0,0,1)</f>
        <v>189504</v>
      </c>
      <c r="P335" s="6" t="str">
        <f>REPT("|",(Fatturato[[#This Row],[Tot_Fattura]]/MAX(O:O))*100)</f>
        <v>||||||||||||||||||||||||||||||||||||||||||||||||||||||||||||</v>
      </c>
    </row>
    <row r="336" spans="1:16" x14ac:dyDescent="0.25">
      <c r="A336" t="s">
        <v>1044</v>
      </c>
      <c r="B336" t="s">
        <v>558</v>
      </c>
      <c r="C336" t="s">
        <v>482</v>
      </c>
      <c r="D336" t="s">
        <v>279</v>
      </c>
      <c r="E336" s="3">
        <v>18</v>
      </c>
      <c r="F336" s="1">
        <v>45074</v>
      </c>
      <c r="G336" t="str">
        <f>_xlfn.XLOOKUP(Fatturato[[#This Row],[ID Client]],Clienti[ID Client],Clienti[Company Name]," ",0,1)</f>
        <v>InnoTech Enterprises</v>
      </c>
      <c r="H336" t="str">
        <f>_xlfn.XLOOKUP(Fatturato[[#This Row],[ID Client]],Clienti[ID Client],Clienti[Field],0,1)</f>
        <v>Hardware</v>
      </c>
      <c r="I336" t="str">
        <f>_xlfn.CONCAT(_xlfn.XLOOKUP(Fatturato[[#This Row],[Seller Code]],Dipendenti[Code],Dipendenti[Name]," ",0,1)," ",_xlfn.XLOOKUP(Fatturato[[#This Row],[Seller Code]],Dipendenti[Code],Dipendenti[Surname]," ",0,1))</f>
        <v>Evans Scott</v>
      </c>
      <c r="J336" t="str">
        <f>_xlfn.XLOOKUP(Fatturato[[#This Row],[Seller Code]],Dipendenti[Code],Dipendenti[Gender]," ",0,1)</f>
        <v>Male</v>
      </c>
      <c r="K336" s="3">
        <f ca="1">YEAR(TODAY())-YEAR(_xlfn.XLOOKUP(Fatturato[[#This Row],[Seller Code]],Dipendenti[Code],Dipendenti[Birth],TODAY(),0,1))</f>
        <v>58</v>
      </c>
      <c r="L336" t="str">
        <f>_xlfn.XLOOKUP(Fatturato[[#This Row],[Seller Code]],Dipendenti[Code],Dipendenti[Experience]," ",0,1)</f>
        <v>Intermediate</v>
      </c>
      <c r="M336" t="str">
        <f>_xlfn.XLOOKUP(Fatturato[[#This Row],[ID Product]],Prodotti[ID Product],Prodotti[Product Name]," ",0,1)</f>
        <v>QuantumSync Pro</v>
      </c>
      <c r="N336" t="str">
        <f>_xlfn.XLOOKUP(Fatturato[[#This Row],[ID Product]],Prodotti[ID Product],Prodotti[Category]," ",0,1)</f>
        <v>Analytics and Statistics</v>
      </c>
      <c r="O336" s="2">
        <f>Fatturato[[#This Row],[Quantity Sold]]* _xlfn.XLOOKUP(Fatturato[[#This Row],[ID Product]],Prodotti[ID Product],Prodotti[Selling Price],0,0,1)</f>
        <v>2520</v>
      </c>
      <c r="P336" s="6" t="str">
        <f>REPT("|",(Fatturato[[#This Row],[Tot_Fattura]]/MAX(O:O))*100)</f>
        <v/>
      </c>
    </row>
    <row r="337" spans="1:16" x14ac:dyDescent="0.25">
      <c r="A337" t="s">
        <v>1045</v>
      </c>
      <c r="B337" t="s">
        <v>236</v>
      </c>
      <c r="C337" t="s">
        <v>355</v>
      </c>
      <c r="D337" t="s">
        <v>282</v>
      </c>
      <c r="E337" s="3">
        <v>362</v>
      </c>
      <c r="F337" s="1">
        <v>44547</v>
      </c>
      <c r="G337" t="str">
        <f>_xlfn.XLOOKUP(Fatturato[[#This Row],[ID Client]],Clienti[ID Client],Clienti[Company Name]," ",0,1)</f>
        <v>TechLink Dynamics</v>
      </c>
      <c r="H337" t="str">
        <f>_xlfn.XLOOKUP(Fatturato[[#This Row],[ID Client]],Clienti[ID Client],Clienti[Field],0,1)</f>
        <v>Renewable Energy</v>
      </c>
      <c r="I337" t="str">
        <f>_xlfn.CONCAT(_xlfn.XLOOKUP(Fatturato[[#This Row],[Seller Code]],Dipendenti[Code],Dipendenti[Name]," ",0,1)," ",_xlfn.XLOOKUP(Fatturato[[#This Row],[Seller Code]],Dipendenti[Code],Dipendenti[Surname]," ",0,1))</f>
        <v>Victoria Harris</v>
      </c>
      <c r="J337" t="str">
        <f>_xlfn.XLOOKUP(Fatturato[[#This Row],[Seller Code]],Dipendenti[Code],Dipendenti[Gender]," ",0,1)</f>
        <v>Female</v>
      </c>
      <c r="K337" s="3">
        <f ca="1">YEAR(TODAY())-YEAR(_xlfn.XLOOKUP(Fatturato[[#This Row],[Seller Code]],Dipendenti[Code],Dipendenti[Birth],TODAY(),0,1))</f>
        <v>72</v>
      </c>
      <c r="L337" t="str">
        <f>_xlfn.XLOOKUP(Fatturato[[#This Row],[Seller Code]],Dipendenti[Code],Dipendenti[Experience]," ",0,1)</f>
        <v>Intermediate</v>
      </c>
      <c r="M337" t="str">
        <f>_xlfn.XLOOKUP(Fatturato[[#This Row],[ID Product]],Prodotti[ID Product],Prodotti[Product Name]," ",0,1)</f>
        <v>SyncGuard Proxima</v>
      </c>
      <c r="N337" t="str">
        <f>_xlfn.XLOOKUP(Fatturato[[#This Row],[ID Product]],Prodotti[ID Product],Prodotti[Category]," ",0,1)</f>
        <v>Communication Protection</v>
      </c>
      <c r="O337" s="2">
        <f>Fatturato[[#This Row],[Quantity Sold]]* _xlfn.XLOOKUP(Fatturato[[#This Row],[ID Product]],Prodotti[ID Product],Prodotti[Selling Price],0,0,1)</f>
        <v>173398</v>
      </c>
      <c r="P337" s="6" t="str">
        <f>REPT("|",(Fatturato[[#This Row],[Tot_Fattura]]/MAX(O:O))*100)</f>
        <v>|||||||||||||||||||||||||||||||||||||||||||||||||||||||</v>
      </c>
    </row>
    <row r="338" spans="1:16" x14ac:dyDescent="0.25">
      <c r="A338" t="s">
        <v>1046</v>
      </c>
      <c r="B338" t="s">
        <v>236</v>
      </c>
      <c r="C338" t="s">
        <v>471</v>
      </c>
      <c r="D338" t="s">
        <v>275</v>
      </c>
      <c r="E338" s="3">
        <v>248</v>
      </c>
      <c r="F338" s="1">
        <v>45217</v>
      </c>
      <c r="G338" t="str">
        <f>_xlfn.XLOOKUP(Fatturato[[#This Row],[ID Client]],Clienti[ID Client],Clienti[Company Name]," ",0,1)</f>
        <v>CipherLink Corp.</v>
      </c>
      <c r="H338" t="str">
        <f>_xlfn.XLOOKUP(Fatturato[[#This Row],[ID Client]],Clienti[ID Client],Clienti[Field],0,1)</f>
        <v>Marketing</v>
      </c>
      <c r="I338" t="str">
        <f>_xlfn.CONCAT(_xlfn.XLOOKUP(Fatturato[[#This Row],[Seller Code]],Dipendenti[Code],Dipendenti[Name]," ",0,1)," ",_xlfn.XLOOKUP(Fatturato[[#This Row],[Seller Code]],Dipendenti[Code],Dipendenti[Surname]," ",0,1))</f>
        <v>Roberts Walker</v>
      </c>
      <c r="J338" t="str">
        <f>_xlfn.XLOOKUP(Fatturato[[#This Row],[Seller Code]],Dipendenti[Code],Dipendenti[Gender]," ",0,1)</f>
        <v>Male</v>
      </c>
      <c r="K338" s="3">
        <f ca="1">YEAR(TODAY())-YEAR(_xlfn.XLOOKUP(Fatturato[[#This Row],[Seller Code]],Dipendenti[Code],Dipendenti[Birth],TODAY(),0,1))</f>
        <v>57</v>
      </c>
      <c r="L338" t="str">
        <f>_xlfn.XLOOKUP(Fatturato[[#This Row],[Seller Code]],Dipendenti[Code],Dipendenti[Experience]," ",0,1)</f>
        <v>Senior</v>
      </c>
      <c r="M338" t="str">
        <f>_xlfn.XLOOKUP(Fatturato[[#This Row],[ID Product]],Prodotti[ID Product],Prodotti[Product Name]," ",0,1)</f>
        <v>SyncGuard Proxima</v>
      </c>
      <c r="N338" t="str">
        <f>_xlfn.XLOOKUP(Fatturato[[#This Row],[ID Product]],Prodotti[ID Product],Prodotti[Category]," ",0,1)</f>
        <v>Communication Protection</v>
      </c>
      <c r="O338" s="2">
        <f>Fatturato[[#This Row],[Quantity Sold]]* _xlfn.XLOOKUP(Fatturato[[#This Row],[ID Product]],Prodotti[ID Product],Prodotti[Selling Price],0,0,1)</f>
        <v>118792</v>
      </c>
      <c r="P338" s="6" t="str">
        <f>REPT("|",(Fatturato[[#This Row],[Tot_Fattura]]/MAX(O:O))*100)</f>
        <v>||||||||||||||||||||||||||||||||||||||</v>
      </c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8">
      <colorScale>
        <cfvo type="min"/>
        <cfvo type="max"/>
        <color theme="9" tint="0.79998168889431442"/>
        <color rgb="FFFFB3B3"/>
      </colorScale>
    </cfRule>
  </conditionalFormatting>
  <conditionalFormatting sqref="L1:L1048576">
    <cfRule type="containsText" dxfId="3" priority="2" operator="containsText" text="Lead">
      <formula>NOT(ISERROR(SEARCH("Lead",L1)))</formula>
    </cfRule>
    <cfRule type="containsText" dxfId="2" priority="3" operator="containsText" text="Senior">
      <formula>NOT(ISERROR(SEARCH("Senior",L1)))</formula>
    </cfRule>
    <cfRule type="containsText" dxfId="1" priority="4" operator="containsText" text="Intermediate">
      <formula>NOT(ISERROR(SEARCH("Intermediate",L1)))</formula>
    </cfRule>
    <cfRule type="containsText" dxfId="0" priority="5" operator="containsText" text="Junior">
      <formula>NOT(ISERROR(SEARCH("Junior",L1)))</formula>
    </cfRule>
  </conditionalFormatting>
  <conditionalFormatting sqref="P1:P104857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{EF9F8371-39D3-406A-8841-F1B23A554272}</x14:id>
        </ext>
      </extLst>
    </cfRule>
  </conditionalFormatting>
  <conditionalFormatting sqref="P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{18C28893-9DD0-4DE7-98AB-483E9BDE50DF}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9F8371-39D3-406A-8841-F1B23A55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18C28893-9DD0-4DE7-98AB-483E9BDE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E353-E112-418E-BD7B-473630027B08}">
  <dimension ref="A20:D32"/>
  <sheetViews>
    <sheetView workbookViewId="0">
      <selection activeCell="A22" sqref="A22"/>
    </sheetView>
  </sheetViews>
  <sheetFormatPr defaultRowHeight="15" x14ac:dyDescent="0.25"/>
  <cols>
    <col min="1" max="1" width="36.28515625" bestFit="1" customWidth="1"/>
    <col min="2" max="2" width="15.5703125" bestFit="1" customWidth="1"/>
    <col min="3" max="3" width="14.5703125" bestFit="1" customWidth="1"/>
    <col min="4" max="4" width="13.42578125" bestFit="1" customWidth="1"/>
    <col min="5" max="5" width="62" customWidth="1"/>
    <col min="6" max="6" width="18.7109375" bestFit="1" customWidth="1"/>
    <col min="7" max="7" width="19.42578125" bestFit="1" customWidth="1"/>
    <col min="8" max="8" width="34.42578125" bestFit="1" customWidth="1"/>
    <col min="9" max="9" width="6.140625" bestFit="1" customWidth="1"/>
    <col min="10" max="10" width="19" bestFit="1" customWidth="1"/>
    <col min="11" max="11" width="27.140625" bestFit="1" customWidth="1"/>
    <col min="12" max="12" width="18.28515625" bestFit="1" customWidth="1"/>
    <col min="13" max="13" width="6.42578125" bestFit="1" customWidth="1"/>
    <col min="14" max="14" width="14" bestFit="1" customWidth="1"/>
    <col min="15" max="15" width="6.7109375" bestFit="1" customWidth="1"/>
    <col min="16" max="16" width="22.28515625" bestFit="1" customWidth="1"/>
    <col min="17" max="17" width="27.42578125" bestFit="1" customWidth="1"/>
    <col min="18" max="18" width="6.42578125" bestFit="1" customWidth="1"/>
    <col min="19" max="19" width="14" bestFit="1" customWidth="1"/>
    <col min="20" max="20" width="6.7109375" bestFit="1" customWidth="1"/>
    <col min="21" max="21" width="31.7109375" bestFit="1" customWidth="1"/>
    <col min="22" max="22" width="20.5703125" bestFit="1" customWidth="1"/>
    <col min="23" max="23" width="6.42578125" bestFit="1" customWidth="1"/>
    <col min="24" max="24" width="14" bestFit="1" customWidth="1"/>
    <col min="25" max="25" width="6.7109375" bestFit="1" customWidth="1"/>
    <col min="26" max="26" width="24.85546875" bestFit="1" customWidth="1"/>
    <col min="27" max="27" width="21.28515625" bestFit="1" customWidth="1"/>
    <col min="28" max="28" width="6.42578125" bestFit="1" customWidth="1"/>
    <col min="29" max="29" width="14" bestFit="1" customWidth="1"/>
    <col min="30" max="30" width="6.7109375" bestFit="1" customWidth="1"/>
    <col min="31" max="31" width="25.7109375" bestFit="1" customWidth="1"/>
    <col min="32" max="32" width="36.28515625" bestFit="1" customWidth="1"/>
    <col min="33" max="33" width="6.42578125" bestFit="1" customWidth="1"/>
    <col min="34" max="34" width="14" bestFit="1" customWidth="1"/>
    <col min="35" max="35" width="6.7109375" bestFit="1" customWidth="1"/>
    <col min="36" max="36" width="40.5703125" bestFit="1" customWidth="1"/>
    <col min="37" max="37" width="12.7109375" bestFit="1" customWidth="1"/>
    <col min="38" max="38" width="6.42578125" bestFit="1" customWidth="1"/>
    <col min="39" max="39" width="14" bestFit="1" customWidth="1"/>
    <col min="40" max="40" width="6.7109375" bestFit="1" customWidth="1"/>
    <col min="41" max="41" width="12.140625" bestFit="1" customWidth="1"/>
    <col min="42" max="42" width="20.85546875" bestFit="1" customWidth="1"/>
    <col min="43" max="43" width="6.42578125" bestFit="1" customWidth="1"/>
    <col min="44" max="44" width="14" bestFit="1" customWidth="1"/>
    <col min="45" max="45" width="6.7109375" bestFit="1" customWidth="1"/>
    <col min="46" max="46" width="25.140625" bestFit="1" customWidth="1"/>
    <col min="47" max="47" width="29" bestFit="1" customWidth="1"/>
    <col min="48" max="48" width="6.42578125" bestFit="1" customWidth="1"/>
    <col min="49" max="49" width="14" bestFit="1" customWidth="1"/>
    <col min="50" max="50" width="6.7109375" bestFit="1" customWidth="1"/>
    <col min="51" max="51" width="33.28515625" bestFit="1" customWidth="1"/>
    <col min="52" max="52" width="18.28515625" bestFit="1" customWidth="1"/>
    <col min="53" max="55" width="6" bestFit="1" customWidth="1"/>
    <col min="56" max="56" width="12.7109375" bestFit="1" customWidth="1"/>
    <col min="57" max="57" width="25.85546875" bestFit="1" customWidth="1"/>
    <col min="58" max="58" width="17.85546875" bestFit="1" customWidth="1"/>
    <col min="59" max="63" width="6" bestFit="1" customWidth="1"/>
    <col min="64" max="64" width="19" bestFit="1" customWidth="1"/>
    <col min="65" max="65" width="8.28515625" bestFit="1" customWidth="1"/>
    <col min="66" max="71" width="6" bestFit="1" customWidth="1"/>
    <col min="72" max="72" width="12.42578125" bestFit="1" customWidth="1"/>
    <col min="73" max="73" width="15.85546875" bestFit="1" customWidth="1"/>
    <col min="74" max="76" width="6" bestFit="1" customWidth="1"/>
    <col min="77" max="77" width="20.140625" bestFit="1" customWidth="1"/>
    <col min="78" max="78" width="8.5703125" bestFit="1" customWidth="1"/>
    <col min="79" max="82" width="6" bestFit="1" customWidth="1"/>
    <col min="83" max="83" width="12.7109375" bestFit="1" customWidth="1"/>
    <col min="84" max="84" width="22.28515625" bestFit="1" customWidth="1"/>
    <col min="85" max="85" width="27.42578125" bestFit="1" customWidth="1"/>
    <col min="86" max="90" width="6" bestFit="1" customWidth="1"/>
    <col min="91" max="91" width="19" bestFit="1" customWidth="1"/>
    <col min="92" max="92" width="8.28515625" bestFit="1" customWidth="1"/>
    <col min="93" max="94" width="6" bestFit="1" customWidth="1"/>
    <col min="95" max="95" width="12.42578125" bestFit="1" customWidth="1"/>
    <col min="96" max="96" width="15.85546875" bestFit="1" customWidth="1"/>
    <col min="97" max="100" width="6" bestFit="1" customWidth="1"/>
    <col min="101" max="101" width="20.140625" bestFit="1" customWidth="1"/>
    <col min="102" max="102" width="8.5703125" bestFit="1" customWidth="1"/>
    <col min="103" max="105" width="6" bestFit="1" customWidth="1"/>
    <col min="106" max="106" width="12.7109375" bestFit="1" customWidth="1"/>
    <col min="107" max="107" width="31.7109375" bestFit="1" customWidth="1"/>
    <col min="108" max="108" width="20.5703125" bestFit="1" customWidth="1"/>
    <col min="109" max="113" width="6" bestFit="1" customWidth="1"/>
    <col min="114" max="114" width="19" bestFit="1" customWidth="1"/>
    <col min="115" max="115" width="8.28515625" bestFit="1" customWidth="1"/>
    <col min="116" max="119" width="6" bestFit="1" customWidth="1"/>
    <col min="120" max="120" width="12.42578125" bestFit="1" customWidth="1"/>
    <col min="121" max="121" width="15.85546875" bestFit="1" customWidth="1"/>
    <col min="122" max="126" width="6" bestFit="1" customWidth="1"/>
    <col min="127" max="127" width="20.140625" bestFit="1" customWidth="1"/>
    <col min="128" max="128" width="8.5703125" bestFit="1" customWidth="1"/>
    <col min="129" max="130" width="6" bestFit="1" customWidth="1"/>
    <col min="131" max="131" width="12.7109375" bestFit="1" customWidth="1"/>
    <col min="132" max="132" width="24.85546875" bestFit="1" customWidth="1"/>
    <col min="133" max="133" width="21.28515625" bestFit="1" customWidth="1"/>
    <col min="134" max="139" width="6" bestFit="1" customWidth="1"/>
    <col min="140" max="140" width="19" bestFit="1" customWidth="1"/>
    <col min="141" max="141" width="8.28515625" bestFit="1" customWidth="1"/>
    <col min="142" max="146" width="6" bestFit="1" customWidth="1"/>
    <col min="147" max="147" width="12.42578125" bestFit="1" customWidth="1"/>
    <col min="148" max="148" width="15.85546875" bestFit="1" customWidth="1"/>
    <col min="149" max="153" width="6" bestFit="1" customWidth="1"/>
    <col min="154" max="154" width="7" bestFit="1" customWidth="1"/>
    <col min="155" max="155" width="20.140625" bestFit="1" customWidth="1"/>
    <col min="156" max="156" width="8.5703125" bestFit="1" customWidth="1"/>
    <col min="157" max="159" width="6" bestFit="1" customWidth="1"/>
    <col min="160" max="160" width="12.7109375" bestFit="1" customWidth="1"/>
    <col min="161" max="161" width="25.7109375" bestFit="1" customWidth="1"/>
    <col min="162" max="162" width="36.28515625" bestFit="1" customWidth="1"/>
    <col min="163" max="164" width="6" bestFit="1" customWidth="1"/>
    <col min="165" max="165" width="19" bestFit="1" customWidth="1"/>
    <col min="166" max="166" width="8.28515625" bestFit="1" customWidth="1"/>
    <col min="167" max="172" width="6" bestFit="1" customWidth="1"/>
    <col min="173" max="173" width="12.42578125" bestFit="1" customWidth="1"/>
    <col min="174" max="174" width="15.85546875" bestFit="1" customWidth="1"/>
    <col min="175" max="177" width="6" bestFit="1" customWidth="1"/>
    <col min="178" max="178" width="20.140625" bestFit="1" customWidth="1"/>
    <col min="179" max="179" width="8.5703125" bestFit="1" customWidth="1"/>
    <col min="180" max="181" width="6" bestFit="1" customWidth="1"/>
    <col min="182" max="182" width="12.7109375" bestFit="1" customWidth="1"/>
    <col min="183" max="183" width="40.5703125" bestFit="1" customWidth="1"/>
    <col min="184" max="184" width="14.5703125" bestFit="1" customWidth="1"/>
    <col min="185" max="202" width="6" bestFit="1" customWidth="1"/>
    <col min="203" max="203" width="19" bestFit="1" customWidth="1"/>
    <col min="204" max="204" width="8.28515625" bestFit="1" customWidth="1"/>
    <col min="205" max="212" width="6" bestFit="1" customWidth="1"/>
    <col min="213" max="213" width="12.42578125" bestFit="1" customWidth="1"/>
    <col min="214" max="214" width="15.85546875" bestFit="1" customWidth="1"/>
    <col min="215" max="224" width="6" bestFit="1" customWidth="1"/>
    <col min="225" max="225" width="20.140625" bestFit="1" customWidth="1"/>
    <col min="226" max="226" width="8.5703125" bestFit="1" customWidth="1"/>
    <col min="227" max="234" width="6" bestFit="1" customWidth="1"/>
    <col min="235" max="235" width="12.7109375" bestFit="1" customWidth="1"/>
    <col min="236" max="236" width="12.140625" bestFit="1" customWidth="1"/>
    <col min="237" max="237" width="20.85546875" bestFit="1" customWidth="1"/>
    <col min="238" max="243" width="6" bestFit="1" customWidth="1"/>
    <col min="244" max="244" width="19" bestFit="1" customWidth="1"/>
    <col min="245" max="245" width="8.28515625" bestFit="1" customWidth="1"/>
    <col min="246" max="248" width="6" bestFit="1" customWidth="1"/>
    <col min="249" max="249" width="12.42578125" bestFit="1" customWidth="1"/>
    <col min="250" max="250" width="15.85546875" bestFit="1" customWidth="1"/>
    <col min="251" max="257" width="6" bestFit="1" customWidth="1"/>
    <col min="258" max="258" width="20.140625" bestFit="1" customWidth="1"/>
    <col min="259" max="259" width="8.5703125" bestFit="1" customWidth="1"/>
    <col min="260" max="269" width="6" bestFit="1" customWidth="1"/>
    <col min="270" max="270" width="12.7109375" bestFit="1" customWidth="1"/>
    <col min="271" max="271" width="25.140625" bestFit="1" customWidth="1"/>
    <col min="272" max="272" width="29" bestFit="1" customWidth="1"/>
    <col min="273" max="276" width="6" bestFit="1" customWidth="1"/>
    <col min="277" max="277" width="19" bestFit="1" customWidth="1"/>
    <col min="278" max="278" width="8.28515625" bestFit="1" customWidth="1"/>
    <col min="279" max="281" width="6" bestFit="1" customWidth="1"/>
    <col min="282" max="282" width="12.42578125" bestFit="1" customWidth="1"/>
    <col min="283" max="283" width="15.85546875" bestFit="1" customWidth="1"/>
    <col min="284" max="287" width="6" bestFit="1" customWidth="1"/>
    <col min="288" max="288" width="20.140625" bestFit="1" customWidth="1"/>
    <col min="289" max="289" width="8.5703125" bestFit="1" customWidth="1"/>
    <col min="290" max="294" width="6" bestFit="1" customWidth="1"/>
    <col min="295" max="295" width="12.7109375" bestFit="1" customWidth="1"/>
    <col min="296" max="296" width="33.28515625" bestFit="1" customWidth="1"/>
    <col min="297" max="297" width="18.28515625" bestFit="1" customWidth="1"/>
    <col min="298" max="298" width="19" bestFit="1" customWidth="1"/>
    <col min="299" max="299" width="8.28515625" bestFit="1" customWidth="1"/>
    <col min="300" max="300" width="12" bestFit="1" customWidth="1"/>
    <col min="301" max="301" width="9.42578125" bestFit="1" customWidth="1"/>
    <col min="302" max="302" width="12" bestFit="1" customWidth="1"/>
    <col min="303" max="303" width="7.85546875" bestFit="1" customWidth="1"/>
    <col min="304" max="304" width="12" bestFit="1" customWidth="1"/>
    <col min="305" max="305" width="7.85546875" bestFit="1" customWidth="1"/>
    <col min="306" max="306" width="12" bestFit="1" customWidth="1"/>
    <col min="307" max="307" width="7.85546875" bestFit="1" customWidth="1"/>
    <col min="308" max="308" width="12" bestFit="1" customWidth="1"/>
    <col min="309" max="309" width="10.5703125" bestFit="1" customWidth="1"/>
    <col min="310" max="310" width="12" bestFit="1" customWidth="1"/>
    <col min="311" max="311" width="9.42578125" bestFit="1" customWidth="1"/>
    <col min="312" max="312" width="12" bestFit="1" customWidth="1"/>
    <col min="313" max="313" width="12.42578125" bestFit="1" customWidth="1"/>
    <col min="314" max="314" width="15.85546875" bestFit="1" customWidth="1"/>
    <col min="315" max="315" width="12" bestFit="1" customWidth="1"/>
    <col min="316" max="316" width="7.85546875" bestFit="1" customWidth="1"/>
    <col min="317" max="317" width="12" bestFit="1" customWidth="1"/>
    <col min="318" max="318" width="7.85546875" bestFit="1" customWidth="1"/>
    <col min="319" max="319" width="12" bestFit="1" customWidth="1"/>
    <col min="320" max="320" width="7.85546875" bestFit="1" customWidth="1"/>
    <col min="321" max="321" width="12" bestFit="1" customWidth="1"/>
    <col min="322" max="322" width="20.140625" bestFit="1" customWidth="1"/>
    <col min="323" max="323" width="8.5703125" bestFit="1" customWidth="1"/>
    <col min="324" max="324" width="12" bestFit="1" customWidth="1"/>
    <col min="325" max="325" width="7.85546875" bestFit="1" customWidth="1"/>
    <col min="326" max="326" width="12" bestFit="1" customWidth="1"/>
    <col min="327" max="327" width="7.85546875" bestFit="1" customWidth="1"/>
    <col min="328" max="328" width="12" bestFit="1" customWidth="1"/>
    <col min="329" max="329" width="12.7109375" bestFit="1" customWidth="1"/>
    <col min="330" max="330" width="40.5703125" bestFit="1" customWidth="1"/>
    <col min="331" max="331" width="14.5703125" bestFit="1" customWidth="1"/>
    <col min="332" max="332" width="12" bestFit="1" customWidth="1"/>
    <col min="333" max="333" width="7.85546875" bestFit="1" customWidth="1"/>
    <col min="334" max="334" width="12" bestFit="1" customWidth="1"/>
    <col min="335" max="335" width="7.85546875" bestFit="1" customWidth="1"/>
    <col min="336" max="336" width="12" bestFit="1" customWidth="1"/>
    <col min="337" max="337" width="7.85546875" bestFit="1" customWidth="1"/>
    <col min="338" max="338" width="12" bestFit="1" customWidth="1"/>
    <col min="339" max="339" width="7.85546875" bestFit="1" customWidth="1"/>
    <col min="340" max="340" width="12" bestFit="1" customWidth="1"/>
    <col min="341" max="341" width="7.85546875" bestFit="1" customWidth="1"/>
    <col min="342" max="342" width="12" bestFit="1" customWidth="1"/>
    <col min="343" max="343" width="7.85546875" bestFit="1" customWidth="1"/>
    <col min="344" max="344" width="12" bestFit="1" customWidth="1"/>
    <col min="345" max="345" width="7.85546875" bestFit="1" customWidth="1"/>
    <col min="346" max="346" width="12" bestFit="1" customWidth="1"/>
    <col min="347" max="347" width="8.42578125" bestFit="1" customWidth="1"/>
    <col min="348" max="348" width="12" bestFit="1" customWidth="1"/>
    <col min="349" max="349" width="7.85546875" bestFit="1" customWidth="1"/>
    <col min="350" max="350" width="12" bestFit="1" customWidth="1"/>
    <col min="351" max="351" width="10.5703125" bestFit="1" customWidth="1"/>
    <col min="352" max="352" width="12" bestFit="1" customWidth="1"/>
    <col min="353" max="353" width="7.85546875" bestFit="1" customWidth="1"/>
    <col min="354" max="354" width="12" bestFit="1" customWidth="1"/>
    <col min="355" max="355" width="9" bestFit="1" customWidth="1"/>
    <col min="356" max="356" width="12" bestFit="1" customWidth="1"/>
    <col min="357" max="357" width="7.85546875" bestFit="1" customWidth="1"/>
    <col min="358" max="358" width="12" bestFit="1" customWidth="1"/>
    <col min="359" max="359" width="10.5703125" bestFit="1" customWidth="1"/>
    <col min="360" max="360" width="12" bestFit="1" customWidth="1"/>
    <col min="361" max="361" width="7.85546875" bestFit="1" customWidth="1"/>
    <col min="362" max="362" width="12" bestFit="1" customWidth="1"/>
    <col min="363" max="363" width="7.85546875" bestFit="1" customWidth="1"/>
    <col min="364" max="364" width="12" bestFit="1" customWidth="1"/>
    <col min="365" max="365" width="7.85546875" bestFit="1" customWidth="1"/>
    <col min="366" max="366" width="12" bestFit="1" customWidth="1"/>
    <col min="367" max="367" width="7.85546875" bestFit="1" customWidth="1"/>
    <col min="368" max="368" width="12" bestFit="1" customWidth="1"/>
    <col min="369" max="369" width="19" bestFit="1" customWidth="1"/>
    <col min="370" max="370" width="8.28515625" bestFit="1" customWidth="1"/>
    <col min="371" max="371" width="12" bestFit="1" customWidth="1"/>
    <col min="372" max="372" width="7.85546875" bestFit="1" customWidth="1"/>
    <col min="373" max="373" width="12" bestFit="1" customWidth="1"/>
    <col min="374" max="374" width="7.85546875" bestFit="1" customWidth="1"/>
    <col min="375" max="375" width="12" bestFit="1" customWidth="1"/>
    <col min="376" max="376" width="7.85546875" bestFit="1" customWidth="1"/>
    <col min="377" max="377" width="12" bestFit="1" customWidth="1"/>
    <col min="378" max="378" width="7.85546875" bestFit="1" customWidth="1"/>
    <col min="379" max="379" width="12" bestFit="1" customWidth="1"/>
    <col min="380" max="380" width="7.85546875" bestFit="1" customWidth="1"/>
    <col min="381" max="381" width="12" bestFit="1" customWidth="1"/>
    <col min="382" max="382" width="10.28515625" bestFit="1" customWidth="1"/>
    <col min="383" max="383" width="12" bestFit="1" customWidth="1"/>
    <col min="384" max="384" width="10.28515625" bestFit="1" customWidth="1"/>
    <col min="385" max="385" width="12" bestFit="1" customWidth="1"/>
    <col min="386" max="386" width="7.85546875" bestFit="1" customWidth="1"/>
    <col min="387" max="387" width="12" bestFit="1" customWidth="1"/>
    <col min="388" max="388" width="12.42578125" bestFit="1" customWidth="1"/>
    <col min="389" max="389" width="15.85546875" bestFit="1" customWidth="1"/>
    <col min="390" max="390" width="12" bestFit="1" customWidth="1"/>
    <col min="391" max="391" width="7.85546875" bestFit="1" customWidth="1"/>
    <col min="392" max="392" width="12" bestFit="1" customWidth="1"/>
    <col min="393" max="393" width="8.85546875" bestFit="1" customWidth="1"/>
    <col min="394" max="394" width="12" bestFit="1" customWidth="1"/>
    <col min="395" max="395" width="7.85546875" bestFit="1" customWidth="1"/>
    <col min="396" max="396" width="12" bestFit="1" customWidth="1"/>
    <col min="397" max="397" width="8.42578125" bestFit="1" customWidth="1"/>
    <col min="398" max="398" width="12" bestFit="1" customWidth="1"/>
    <col min="399" max="399" width="7.85546875" bestFit="1" customWidth="1"/>
    <col min="400" max="400" width="12" bestFit="1" customWidth="1"/>
    <col min="401" max="401" width="7.85546875" bestFit="1" customWidth="1"/>
    <col min="402" max="402" width="12" bestFit="1" customWidth="1"/>
    <col min="403" max="403" width="7.85546875" bestFit="1" customWidth="1"/>
    <col min="404" max="404" width="12" bestFit="1" customWidth="1"/>
    <col min="405" max="405" width="7.85546875" bestFit="1" customWidth="1"/>
    <col min="406" max="406" width="12" bestFit="1" customWidth="1"/>
    <col min="407" max="407" width="7.85546875" bestFit="1" customWidth="1"/>
    <col min="408" max="408" width="12" bestFit="1" customWidth="1"/>
    <col min="409" max="409" width="7.85546875" bestFit="1" customWidth="1"/>
    <col min="410" max="410" width="12" bestFit="1" customWidth="1"/>
    <col min="411" max="411" width="20.140625" bestFit="1" customWidth="1"/>
    <col min="412" max="412" width="8.5703125" bestFit="1" customWidth="1"/>
    <col min="413" max="413" width="12" bestFit="1" customWidth="1"/>
    <col min="414" max="414" width="7.85546875" bestFit="1" customWidth="1"/>
    <col min="415" max="415" width="12" bestFit="1" customWidth="1"/>
    <col min="416" max="416" width="7.85546875" bestFit="1" customWidth="1"/>
    <col min="417" max="417" width="12" bestFit="1" customWidth="1"/>
    <col min="418" max="418" width="10.5703125" bestFit="1" customWidth="1"/>
    <col min="419" max="419" width="12" bestFit="1" customWidth="1"/>
    <col min="420" max="420" width="7.85546875" bestFit="1" customWidth="1"/>
    <col min="421" max="421" width="12" bestFit="1" customWidth="1"/>
    <col min="422" max="422" width="10.5703125" bestFit="1" customWidth="1"/>
    <col min="423" max="423" width="12" bestFit="1" customWidth="1"/>
    <col min="424" max="424" width="7.85546875" bestFit="1" customWidth="1"/>
    <col min="425" max="425" width="12" bestFit="1" customWidth="1"/>
    <col min="426" max="426" width="7.85546875" bestFit="1" customWidth="1"/>
    <col min="427" max="427" width="12" bestFit="1" customWidth="1"/>
    <col min="428" max="428" width="7.85546875" bestFit="1" customWidth="1"/>
    <col min="429" max="429" width="12" bestFit="1" customWidth="1"/>
    <col min="430" max="430" width="12.7109375" bestFit="1" customWidth="1"/>
    <col min="431" max="431" width="12.140625" bestFit="1" customWidth="1"/>
    <col min="432" max="432" width="20.85546875" bestFit="1" customWidth="1"/>
    <col min="433" max="433" width="12" bestFit="1" customWidth="1"/>
    <col min="434" max="434" width="7.85546875" bestFit="1" customWidth="1"/>
    <col min="435" max="435" width="12" bestFit="1" customWidth="1"/>
    <col min="436" max="436" width="10.28515625" bestFit="1" customWidth="1"/>
    <col min="437" max="437" width="12" bestFit="1" customWidth="1"/>
    <col min="438" max="438" width="7.85546875" bestFit="1" customWidth="1"/>
    <col min="439" max="439" width="12" bestFit="1" customWidth="1"/>
    <col min="440" max="440" width="7.85546875" bestFit="1" customWidth="1"/>
    <col min="441" max="441" width="12" bestFit="1" customWidth="1"/>
    <col min="442" max="442" width="7.85546875" bestFit="1" customWidth="1"/>
    <col min="443" max="443" width="12" bestFit="1" customWidth="1"/>
    <col min="444" max="444" width="7.85546875" bestFit="1" customWidth="1"/>
    <col min="445" max="445" width="12" bestFit="1" customWidth="1"/>
    <col min="446" max="446" width="19" bestFit="1" customWidth="1"/>
    <col min="447" max="447" width="8.28515625" bestFit="1" customWidth="1"/>
    <col min="448" max="448" width="12" bestFit="1" customWidth="1"/>
    <col min="449" max="449" width="9" bestFit="1" customWidth="1"/>
    <col min="450" max="450" width="12" bestFit="1" customWidth="1"/>
    <col min="451" max="451" width="7.85546875" bestFit="1" customWidth="1"/>
    <col min="452" max="452" width="12" bestFit="1" customWidth="1"/>
    <col min="453" max="453" width="9.42578125" bestFit="1" customWidth="1"/>
    <col min="454" max="454" width="12" bestFit="1" customWidth="1"/>
    <col min="455" max="455" width="12.42578125" bestFit="1" customWidth="1"/>
    <col min="456" max="456" width="15.85546875" bestFit="1" customWidth="1"/>
    <col min="457" max="457" width="12" bestFit="1" customWidth="1"/>
    <col min="458" max="458" width="7.85546875" bestFit="1" customWidth="1"/>
    <col min="459" max="459" width="12" bestFit="1" customWidth="1"/>
    <col min="460" max="460" width="7.85546875" bestFit="1" customWidth="1"/>
    <col min="461" max="461" width="12" bestFit="1" customWidth="1"/>
    <col min="462" max="462" width="9.28515625" bestFit="1" customWidth="1"/>
    <col min="463" max="463" width="12" bestFit="1" customWidth="1"/>
    <col min="464" max="464" width="7.85546875" bestFit="1" customWidth="1"/>
    <col min="465" max="465" width="12" bestFit="1" customWidth="1"/>
    <col min="466" max="466" width="7.85546875" bestFit="1" customWidth="1"/>
    <col min="467" max="467" width="12" bestFit="1" customWidth="1"/>
    <col min="468" max="468" width="7.85546875" bestFit="1" customWidth="1"/>
    <col min="469" max="469" width="12" bestFit="1" customWidth="1"/>
    <col min="470" max="470" width="9.42578125" bestFit="1" customWidth="1"/>
    <col min="471" max="471" width="12" bestFit="1" customWidth="1"/>
    <col min="472" max="472" width="20.140625" bestFit="1" customWidth="1"/>
    <col min="473" max="473" width="8.5703125" bestFit="1" customWidth="1"/>
    <col min="474" max="474" width="12" bestFit="1" customWidth="1"/>
    <col min="475" max="475" width="7.85546875" bestFit="1" customWidth="1"/>
    <col min="476" max="476" width="12" bestFit="1" customWidth="1"/>
    <col min="477" max="477" width="9.85546875" bestFit="1" customWidth="1"/>
    <col min="478" max="478" width="12" bestFit="1" customWidth="1"/>
    <col min="479" max="479" width="7.85546875" bestFit="1" customWidth="1"/>
    <col min="480" max="480" width="12" bestFit="1" customWidth="1"/>
    <col min="481" max="481" width="7.85546875" bestFit="1" customWidth="1"/>
    <col min="482" max="482" width="12" bestFit="1" customWidth="1"/>
    <col min="483" max="483" width="8.42578125" bestFit="1" customWidth="1"/>
    <col min="484" max="484" width="12" bestFit="1" customWidth="1"/>
    <col min="485" max="485" width="8.42578125" bestFit="1" customWidth="1"/>
    <col min="486" max="486" width="12" bestFit="1" customWidth="1"/>
    <col min="487" max="487" width="7.85546875" bestFit="1" customWidth="1"/>
    <col min="488" max="488" width="12" bestFit="1" customWidth="1"/>
    <col min="489" max="489" width="9.5703125" bestFit="1" customWidth="1"/>
    <col min="490" max="490" width="12" bestFit="1" customWidth="1"/>
    <col min="491" max="491" width="9.28515625" bestFit="1" customWidth="1"/>
    <col min="492" max="492" width="12" bestFit="1" customWidth="1"/>
    <col min="493" max="493" width="7.85546875" bestFit="1" customWidth="1"/>
    <col min="494" max="494" width="12" bestFit="1" customWidth="1"/>
    <col min="495" max="495" width="12.7109375" bestFit="1" customWidth="1"/>
    <col min="496" max="496" width="25.140625" bestFit="1" customWidth="1"/>
    <col min="497" max="497" width="29" bestFit="1" customWidth="1"/>
    <col min="498" max="498" width="12" bestFit="1" customWidth="1"/>
    <col min="499" max="499" width="10.28515625" bestFit="1" customWidth="1"/>
    <col min="500" max="500" width="12" bestFit="1" customWidth="1"/>
    <col min="501" max="501" width="7.85546875" bestFit="1" customWidth="1"/>
    <col min="502" max="502" width="12" bestFit="1" customWidth="1"/>
    <col min="503" max="503" width="7.85546875" bestFit="1" customWidth="1"/>
    <col min="504" max="504" width="12" bestFit="1" customWidth="1"/>
    <col min="505" max="505" width="7.85546875" bestFit="1" customWidth="1"/>
    <col min="506" max="506" width="12" bestFit="1" customWidth="1"/>
    <col min="507" max="507" width="19" bestFit="1" customWidth="1"/>
    <col min="508" max="508" width="8.28515625" bestFit="1" customWidth="1"/>
    <col min="509" max="509" width="12" bestFit="1" customWidth="1"/>
    <col min="510" max="510" width="7.85546875" bestFit="1" customWidth="1"/>
    <col min="511" max="511" width="12" bestFit="1" customWidth="1"/>
    <col min="512" max="512" width="7.85546875" bestFit="1" customWidth="1"/>
    <col min="513" max="513" width="12" bestFit="1" customWidth="1"/>
    <col min="514" max="514" width="7.85546875" bestFit="1" customWidth="1"/>
    <col min="515" max="515" width="12" bestFit="1" customWidth="1"/>
    <col min="516" max="516" width="12.42578125" bestFit="1" customWidth="1"/>
    <col min="517" max="517" width="15.85546875" bestFit="1" customWidth="1"/>
    <col min="518" max="518" width="12" bestFit="1" customWidth="1"/>
    <col min="519" max="519" width="8.42578125" bestFit="1" customWidth="1"/>
    <col min="520" max="520" width="12" bestFit="1" customWidth="1"/>
    <col min="521" max="521" width="7.85546875" bestFit="1" customWidth="1"/>
    <col min="522" max="522" width="12" bestFit="1" customWidth="1"/>
    <col min="523" max="523" width="8.28515625" bestFit="1" customWidth="1"/>
    <col min="524" max="524" width="12" bestFit="1" customWidth="1"/>
    <col min="525" max="525" width="10.5703125" bestFit="1" customWidth="1"/>
    <col min="526" max="526" width="12" bestFit="1" customWidth="1"/>
    <col min="527" max="527" width="20.140625" bestFit="1" customWidth="1"/>
    <col min="528" max="528" width="8.5703125" bestFit="1" customWidth="1"/>
    <col min="529" max="529" width="12" bestFit="1" customWidth="1"/>
    <col min="530" max="530" width="8.85546875" bestFit="1" customWidth="1"/>
    <col min="531" max="531" width="12" bestFit="1" customWidth="1"/>
    <col min="532" max="532" width="7.85546875" bestFit="1" customWidth="1"/>
    <col min="533" max="533" width="12" bestFit="1" customWidth="1"/>
    <col min="534" max="534" width="7.85546875" bestFit="1" customWidth="1"/>
    <col min="535" max="535" width="12" bestFit="1" customWidth="1"/>
    <col min="536" max="536" width="7.85546875" bestFit="1" customWidth="1"/>
    <col min="537" max="537" width="12" bestFit="1" customWidth="1"/>
    <col min="538" max="538" width="9" bestFit="1" customWidth="1"/>
    <col min="539" max="539" width="12" bestFit="1" customWidth="1"/>
    <col min="540" max="540" width="12.7109375" bestFit="1" customWidth="1"/>
    <col min="541" max="541" width="33.28515625" bestFit="1" customWidth="1"/>
    <col min="542" max="542" width="18.28515625" bestFit="1" customWidth="1"/>
    <col min="543" max="543" width="12" bestFit="1" customWidth="1"/>
    <col min="544" max="544" width="8.7109375" bestFit="1" customWidth="1"/>
    <col min="545" max="545" width="10.140625" bestFit="1" customWidth="1"/>
    <col min="546" max="546" width="12" bestFit="1" customWidth="1"/>
    <col min="547" max="547" width="8.42578125" bestFit="1" customWidth="1"/>
    <col min="548" max="548" width="12.5703125" bestFit="1" customWidth="1"/>
    <col min="549" max="549" width="12" bestFit="1" customWidth="1"/>
    <col min="550" max="550" width="9.7109375" bestFit="1" customWidth="1"/>
    <col min="551" max="551" width="14" bestFit="1" customWidth="1"/>
    <col min="552" max="552" width="12" bestFit="1" customWidth="1"/>
    <col min="553" max="553" width="12.140625" bestFit="1" customWidth="1"/>
    <col min="554" max="554" width="16.42578125" bestFit="1" customWidth="1"/>
    <col min="555" max="555" width="12" bestFit="1" customWidth="1"/>
    <col min="556" max="556" width="12.140625" bestFit="1" customWidth="1"/>
    <col min="557" max="557" width="16.42578125" bestFit="1" customWidth="1"/>
    <col min="558" max="558" width="12" bestFit="1" customWidth="1"/>
    <col min="559" max="559" width="8.42578125" bestFit="1" customWidth="1"/>
    <col min="560" max="560" width="12.5703125" bestFit="1" customWidth="1"/>
    <col min="561" max="561" width="12" bestFit="1" customWidth="1"/>
    <col min="562" max="562" width="12.42578125" bestFit="1" customWidth="1"/>
    <col min="563" max="563" width="15.85546875" bestFit="1" customWidth="1"/>
    <col min="564" max="564" width="10.140625" bestFit="1" customWidth="1"/>
    <col min="565" max="565" width="12" bestFit="1" customWidth="1"/>
    <col min="566" max="566" width="7.85546875" bestFit="1" customWidth="1"/>
    <col min="567" max="568" width="12" bestFit="1" customWidth="1"/>
    <col min="569" max="569" width="10.7109375" bestFit="1" customWidth="1"/>
    <col min="570" max="570" width="15" bestFit="1" customWidth="1"/>
    <col min="571" max="571" width="12" bestFit="1" customWidth="1"/>
    <col min="572" max="572" width="9.28515625" bestFit="1" customWidth="1"/>
    <col min="573" max="573" width="13.5703125" bestFit="1" customWidth="1"/>
    <col min="574" max="574" width="12" bestFit="1" customWidth="1"/>
    <col min="575" max="575" width="10.28515625" bestFit="1" customWidth="1"/>
    <col min="576" max="576" width="14.5703125" bestFit="1" customWidth="1"/>
    <col min="577" max="577" width="12" bestFit="1" customWidth="1"/>
    <col min="578" max="578" width="9.7109375" bestFit="1" customWidth="1"/>
    <col min="579" max="579" width="14" bestFit="1" customWidth="1"/>
    <col min="580" max="580" width="12" bestFit="1" customWidth="1"/>
    <col min="581" max="581" width="7.85546875" bestFit="1" customWidth="1"/>
    <col min="582" max="583" width="12" bestFit="1" customWidth="1"/>
    <col min="584" max="584" width="7.85546875" bestFit="1" customWidth="1"/>
    <col min="585" max="586" width="12" bestFit="1" customWidth="1"/>
    <col min="587" max="587" width="9.28515625" bestFit="1" customWidth="1"/>
    <col min="588" max="588" width="13.5703125" bestFit="1" customWidth="1"/>
    <col min="589" max="589" width="12" bestFit="1" customWidth="1"/>
    <col min="590" max="590" width="8" bestFit="1" customWidth="1"/>
    <col min="591" max="591" width="12.140625" bestFit="1" customWidth="1"/>
    <col min="592" max="592" width="12" bestFit="1" customWidth="1"/>
    <col min="593" max="593" width="7.85546875" bestFit="1" customWidth="1"/>
    <col min="594" max="594" width="10" bestFit="1" customWidth="1"/>
    <col min="595" max="595" width="12" bestFit="1" customWidth="1"/>
    <col min="596" max="596" width="20.140625" bestFit="1" customWidth="1"/>
    <col min="597" max="597" width="8.5703125" bestFit="1" customWidth="1"/>
    <col min="598" max="598" width="11.7109375" bestFit="1" customWidth="1"/>
    <col min="599" max="599" width="12" bestFit="1" customWidth="1"/>
    <col min="600" max="600" width="7.85546875" bestFit="1" customWidth="1"/>
    <col min="601" max="602" width="12" bestFit="1" customWidth="1"/>
    <col min="603" max="603" width="8.42578125" bestFit="1" customWidth="1"/>
    <col min="604" max="604" width="12.5703125" bestFit="1" customWidth="1"/>
    <col min="605" max="605" width="12" bestFit="1" customWidth="1"/>
    <col min="606" max="606" width="12.42578125" bestFit="1" customWidth="1"/>
    <col min="607" max="607" width="16.7109375" bestFit="1" customWidth="1"/>
    <col min="608" max="608" width="12" bestFit="1" customWidth="1"/>
    <col min="610" max="610" width="13.42578125" bestFit="1" customWidth="1"/>
    <col min="611" max="611" width="12" bestFit="1" customWidth="1"/>
    <col min="612" max="612" width="12.42578125" bestFit="1" customWidth="1"/>
    <col min="613" max="613" width="16.7109375" bestFit="1" customWidth="1"/>
    <col min="614" max="614" width="12" bestFit="1" customWidth="1"/>
    <col min="615" max="615" width="9.28515625" bestFit="1" customWidth="1"/>
    <col min="616" max="616" width="13.5703125" bestFit="1" customWidth="1"/>
    <col min="617" max="617" width="12" bestFit="1" customWidth="1"/>
    <col min="618" max="618" width="7.85546875" bestFit="1" customWidth="1"/>
    <col min="619" max="619" width="10" bestFit="1" customWidth="1"/>
    <col min="620" max="620" width="12" bestFit="1" customWidth="1"/>
    <col min="621" max="621" width="7.85546875" bestFit="1" customWidth="1"/>
    <col min="622" max="622" width="11.42578125" bestFit="1" customWidth="1"/>
    <col min="623" max="623" width="12" bestFit="1" customWidth="1"/>
    <col min="624" max="624" width="12.7109375" bestFit="1" customWidth="1"/>
    <col min="625" max="625" width="12.140625" bestFit="1" customWidth="1"/>
    <col min="626" max="626" width="20.85546875" bestFit="1" customWidth="1"/>
    <col min="627" max="627" width="13.7109375" bestFit="1" customWidth="1"/>
    <col min="628" max="628" width="12" bestFit="1" customWidth="1"/>
    <col min="629" max="629" width="8.85546875" bestFit="1" customWidth="1"/>
    <col min="630" max="630" width="13.140625" bestFit="1" customWidth="1"/>
    <col min="631" max="631" width="12" bestFit="1" customWidth="1"/>
    <col min="632" max="632" width="12.140625" bestFit="1" customWidth="1"/>
    <col min="633" max="633" width="16.42578125" bestFit="1" customWidth="1"/>
    <col min="634" max="634" width="12" bestFit="1" customWidth="1"/>
    <col min="635" max="635" width="8" bestFit="1" customWidth="1"/>
    <col min="636" max="636" width="12.140625" bestFit="1" customWidth="1"/>
    <col min="637" max="637" width="12" bestFit="1" customWidth="1"/>
    <col min="638" max="638" width="7.85546875" bestFit="1" customWidth="1"/>
    <col min="639" max="640" width="12" bestFit="1" customWidth="1"/>
    <col min="641" max="641" width="8.42578125" bestFit="1" customWidth="1"/>
    <col min="642" max="642" width="12.5703125" bestFit="1" customWidth="1"/>
    <col min="643" max="643" width="12" bestFit="1" customWidth="1"/>
    <col min="644" max="644" width="9.7109375" bestFit="1" customWidth="1"/>
    <col min="645" max="645" width="14" bestFit="1" customWidth="1"/>
    <col min="646" max="646" width="12" bestFit="1" customWidth="1"/>
    <col min="647" max="647" width="19" bestFit="1" customWidth="1"/>
    <col min="648" max="648" width="9.7109375" bestFit="1" customWidth="1"/>
    <col min="649" max="649" width="14" bestFit="1" customWidth="1"/>
    <col min="650" max="650" width="12" bestFit="1" customWidth="1"/>
    <col min="651" max="651" width="10.85546875" bestFit="1" customWidth="1"/>
    <col min="652" max="652" width="15.140625" bestFit="1" customWidth="1"/>
    <col min="653" max="653" width="12" bestFit="1" customWidth="1"/>
    <col min="654" max="654" width="8.85546875" bestFit="1" customWidth="1"/>
    <col min="655" max="655" width="13.140625" bestFit="1" customWidth="1"/>
    <col min="656" max="656" width="12" bestFit="1" customWidth="1"/>
    <col min="657" max="657" width="11.28515625" bestFit="1" customWidth="1"/>
    <col min="658" max="658" width="15.5703125" bestFit="1" customWidth="1"/>
    <col min="659" max="659" width="12" bestFit="1" customWidth="1"/>
    <col min="660" max="660" width="12.42578125" bestFit="1" customWidth="1"/>
    <col min="661" max="661" width="15.85546875" bestFit="1" customWidth="1"/>
    <col min="662" max="662" width="12.140625" bestFit="1" customWidth="1"/>
    <col min="663" max="663" width="12" bestFit="1" customWidth="1"/>
    <col min="664" max="664" width="8.28515625" bestFit="1" customWidth="1"/>
    <col min="665" max="665" width="12.42578125" bestFit="1" customWidth="1"/>
    <col min="666" max="666" width="12" bestFit="1" customWidth="1"/>
    <col min="668" max="668" width="13.42578125" bestFit="1" customWidth="1"/>
    <col min="669" max="669" width="12" bestFit="1" customWidth="1"/>
    <col min="670" max="670" width="11.140625" bestFit="1" customWidth="1"/>
    <col min="671" max="671" width="15.42578125" bestFit="1" customWidth="1"/>
    <col min="672" max="672" width="12" bestFit="1" customWidth="1"/>
    <col min="673" max="673" width="7.85546875" bestFit="1" customWidth="1"/>
    <col min="674" max="674" width="10.140625" bestFit="1" customWidth="1"/>
    <col min="675" max="675" width="12" bestFit="1" customWidth="1"/>
    <col min="676" max="676" width="7.85546875" bestFit="1" customWidth="1"/>
    <col min="677" max="678" width="12" bestFit="1" customWidth="1"/>
    <col min="679" max="679" width="7.85546875" bestFit="1" customWidth="1"/>
    <col min="680" max="681" width="12" bestFit="1" customWidth="1"/>
    <col min="682" max="682" width="11.28515625" bestFit="1" customWidth="1"/>
    <col min="683" max="683" width="15.5703125" bestFit="1" customWidth="1"/>
    <col min="684" max="684" width="12" bestFit="1" customWidth="1"/>
    <col min="685" max="685" width="20.140625" bestFit="1" customWidth="1"/>
    <col min="686" max="686" width="8.5703125" bestFit="1" customWidth="1"/>
    <col min="687" max="687" width="11.7109375" bestFit="1" customWidth="1"/>
    <col min="688" max="688" width="12" bestFit="1" customWidth="1"/>
    <col min="689" max="689" width="9.28515625" bestFit="1" customWidth="1"/>
    <col min="690" max="690" width="13.5703125" bestFit="1" customWidth="1"/>
    <col min="691" max="691" width="12" bestFit="1" customWidth="1"/>
    <col min="692" max="692" width="11.7109375" bestFit="1" customWidth="1"/>
    <col min="693" max="693" width="16" bestFit="1" customWidth="1"/>
    <col min="694" max="694" width="12" bestFit="1" customWidth="1"/>
    <col min="695" max="695" width="9.5703125" bestFit="1" customWidth="1"/>
    <col min="696" max="696" width="12.7109375" bestFit="1" customWidth="1"/>
    <col min="697" max="697" width="12" bestFit="1" customWidth="1"/>
    <col min="698" max="698" width="8.85546875" bestFit="1" customWidth="1"/>
    <col min="699" max="699" width="13.140625" bestFit="1" customWidth="1"/>
    <col min="700" max="700" width="12" bestFit="1" customWidth="1"/>
    <col min="701" max="701" width="10.28515625" bestFit="1" customWidth="1"/>
    <col min="702" max="702" width="14.5703125" bestFit="1" customWidth="1"/>
    <col min="703" max="703" width="12" bestFit="1" customWidth="1"/>
    <col min="704" max="704" width="10.28515625" bestFit="1" customWidth="1"/>
    <col min="705" max="705" width="14.5703125" bestFit="1" customWidth="1"/>
    <col min="706" max="706" width="12" bestFit="1" customWidth="1"/>
    <col min="707" max="707" width="8.42578125" bestFit="1" customWidth="1"/>
    <col min="708" max="708" width="12.5703125" bestFit="1" customWidth="1"/>
    <col min="709" max="709" width="12" bestFit="1" customWidth="1"/>
    <col min="710" max="710" width="11.42578125" bestFit="1" customWidth="1"/>
    <col min="711" max="711" width="15.7109375" bestFit="1" customWidth="1"/>
    <col min="712" max="712" width="12" bestFit="1" customWidth="1"/>
    <col min="713" max="713" width="11.140625" bestFit="1" customWidth="1"/>
    <col min="714" max="714" width="15.42578125" bestFit="1" customWidth="1"/>
    <col min="715" max="715" width="12" bestFit="1" customWidth="1"/>
    <col min="716" max="716" width="7.85546875" bestFit="1" customWidth="1"/>
    <col min="717" max="717" width="11.42578125" bestFit="1" customWidth="1"/>
    <col min="718" max="718" width="12" bestFit="1" customWidth="1"/>
    <col min="719" max="719" width="12.7109375" bestFit="1" customWidth="1"/>
    <col min="720" max="720" width="25.140625" bestFit="1" customWidth="1"/>
    <col min="721" max="721" width="29" bestFit="1" customWidth="1"/>
    <col min="722" max="722" width="16.42578125" bestFit="1" customWidth="1"/>
    <col min="723" max="723" width="12" bestFit="1" customWidth="1"/>
    <col min="724" max="724" width="12.140625" bestFit="1" customWidth="1"/>
    <col min="725" max="725" width="16.42578125" bestFit="1" customWidth="1"/>
    <col min="726" max="726" width="12" bestFit="1" customWidth="1"/>
    <col min="727" max="727" width="7.85546875" bestFit="1" customWidth="1"/>
    <col min="728" max="729" width="12" bestFit="1" customWidth="1"/>
    <col min="731" max="731" width="13.42578125" bestFit="1" customWidth="1"/>
    <col min="732" max="732" width="12" bestFit="1" customWidth="1"/>
    <col min="733" max="733" width="10.140625" bestFit="1" customWidth="1"/>
    <col min="734" max="734" width="13.140625" bestFit="1" customWidth="1"/>
    <col min="735" max="735" width="12" bestFit="1" customWidth="1"/>
    <col min="736" max="736" width="19" bestFit="1" customWidth="1"/>
    <col min="737" max="737" width="8.28515625" bestFit="1" customWidth="1"/>
    <col min="738" max="738" width="11.7109375" bestFit="1" customWidth="1"/>
    <col min="739" max="739" width="12" bestFit="1" customWidth="1"/>
    <col min="740" max="740" width="8.42578125" bestFit="1" customWidth="1"/>
    <col min="741" max="741" width="12.5703125" bestFit="1" customWidth="1"/>
    <col min="742" max="742" width="12" bestFit="1" customWidth="1"/>
    <col min="743" max="743" width="9.5703125" bestFit="1" customWidth="1"/>
    <col min="744" max="745" width="12" bestFit="1" customWidth="1"/>
    <col min="746" max="746" width="7.85546875" bestFit="1" customWidth="1"/>
    <col min="747" max="747" width="11.42578125" bestFit="1" customWidth="1"/>
    <col min="748" max="748" width="12" bestFit="1" customWidth="1"/>
    <col min="749" max="749" width="12.42578125" bestFit="1" customWidth="1"/>
    <col min="750" max="750" width="15.85546875" bestFit="1" customWidth="1"/>
    <col min="751" max="751" width="16.7109375" bestFit="1" customWidth="1"/>
    <col min="752" max="752" width="12" bestFit="1" customWidth="1"/>
    <col min="753" max="753" width="10.28515625" bestFit="1" customWidth="1"/>
    <col min="754" max="754" width="14.5703125" bestFit="1" customWidth="1"/>
    <col min="755" max="755" width="12" bestFit="1" customWidth="1"/>
    <col min="756" max="756" width="8.85546875" bestFit="1" customWidth="1"/>
    <col min="757" max="757" width="13.140625" bestFit="1" customWidth="1"/>
    <col min="758" max="758" width="12" bestFit="1" customWidth="1"/>
    <col min="759" max="759" width="10.140625" bestFit="1" customWidth="1"/>
    <col min="760" max="760" width="14.42578125" bestFit="1" customWidth="1"/>
    <col min="761" max="761" width="12" bestFit="1" customWidth="1"/>
    <col min="762" max="762" width="12.42578125" bestFit="1" customWidth="1"/>
    <col min="763" max="763" width="16.7109375" bestFit="1" customWidth="1"/>
    <col min="764" max="764" width="12" bestFit="1" customWidth="1"/>
    <col min="765" max="765" width="20.140625" bestFit="1" customWidth="1"/>
    <col min="766" max="766" width="10.140625" bestFit="1" customWidth="1"/>
    <col min="767" max="767" width="14.42578125" bestFit="1" customWidth="1"/>
    <col min="768" max="768" width="12" bestFit="1" customWidth="1"/>
    <col min="769" max="769" width="10.7109375" bestFit="1" customWidth="1"/>
    <col min="770" max="770" width="15" bestFit="1" customWidth="1"/>
    <col min="771" max="771" width="12" bestFit="1" customWidth="1"/>
    <col min="772" max="772" width="8.5703125" bestFit="1" customWidth="1"/>
    <col min="773" max="773" width="12.7109375" bestFit="1" customWidth="1"/>
    <col min="774" max="774" width="12" bestFit="1" customWidth="1"/>
    <col min="775" max="775" width="9" bestFit="1" customWidth="1"/>
    <col min="776" max="776" width="13.28515625" bestFit="1" customWidth="1"/>
    <col min="777" max="777" width="12" bestFit="1" customWidth="1"/>
    <col min="778" max="778" width="8.85546875" bestFit="1" customWidth="1"/>
    <col min="779" max="779" width="13.140625" bestFit="1" customWidth="1"/>
    <col min="780" max="780" width="12" bestFit="1" customWidth="1"/>
    <col min="781" max="781" width="10.85546875" bestFit="1" customWidth="1"/>
    <col min="782" max="782" width="15.140625" bestFit="1" customWidth="1"/>
    <col min="783" max="783" width="12" bestFit="1" customWidth="1"/>
    <col min="784" max="784" width="12.7109375" bestFit="1" customWidth="1"/>
    <col min="785" max="785" width="33.28515625" bestFit="1" customWidth="1"/>
    <col min="786" max="786" width="18.28515625" bestFit="1" customWidth="1"/>
  </cols>
  <sheetData>
    <row r="20" spans="1:4" x14ac:dyDescent="0.25">
      <c r="A20" s="10" t="s">
        <v>1050</v>
      </c>
      <c r="B20" s="11" t="s">
        <v>1058</v>
      </c>
    </row>
    <row r="22" spans="1:4" x14ac:dyDescent="0.25">
      <c r="A22" s="11"/>
      <c r="B22" s="11" t="s">
        <v>1059</v>
      </c>
      <c r="C22" s="11" t="s">
        <v>1060</v>
      </c>
      <c r="D22" s="11" t="s">
        <v>1061</v>
      </c>
    </row>
    <row r="23" spans="1:4" x14ac:dyDescent="0.25">
      <c r="A23" s="12" t="s">
        <v>40</v>
      </c>
      <c r="B23" s="13">
        <v>61360</v>
      </c>
      <c r="C23" s="13">
        <v>35611</v>
      </c>
      <c r="D23" s="13">
        <v>46716.458333333336</v>
      </c>
    </row>
    <row r="24" spans="1:4" x14ac:dyDescent="0.25">
      <c r="A24" s="12" t="s">
        <v>26</v>
      </c>
      <c r="B24" s="13">
        <v>101566</v>
      </c>
      <c r="C24" s="13">
        <v>62803</v>
      </c>
      <c r="D24" s="13">
        <v>81077.272727272721</v>
      </c>
    </row>
    <row r="25" spans="1:4" x14ac:dyDescent="0.25">
      <c r="A25" s="12" t="s">
        <v>30</v>
      </c>
      <c r="B25" s="13">
        <v>80172</v>
      </c>
      <c r="C25" s="13">
        <v>45173</v>
      </c>
      <c r="D25" s="13">
        <v>60858.86363636364</v>
      </c>
    </row>
    <row r="26" spans="1:4" x14ac:dyDescent="0.25">
      <c r="A26" s="12" t="s">
        <v>44</v>
      </c>
      <c r="B26" s="13">
        <v>88258</v>
      </c>
      <c r="C26" s="13">
        <v>49199</v>
      </c>
      <c r="D26" s="13">
        <v>67689.444444444438</v>
      </c>
    </row>
    <row r="27" spans="1:4" x14ac:dyDescent="0.25">
      <c r="A27" s="12" t="s">
        <v>21</v>
      </c>
      <c r="B27" s="13">
        <v>97165</v>
      </c>
      <c r="C27" s="13">
        <v>53997</v>
      </c>
      <c r="D27" s="13">
        <v>71024.45</v>
      </c>
    </row>
    <row r="28" spans="1:4" x14ac:dyDescent="0.25">
      <c r="A28" s="12" t="s">
        <v>52</v>
      </c>
      <c r="B28" s="13">
        <v>104619</v>
      </c>
      <c r="C28" s="13">
        <v>55546</v>
      </c>
      <c r="D28" s="13">
        <v>76524.541666666672</v>
      </c>
    </row>
    <row r="29" spans="1:4" x14ac:dyDescent="0.25">
      <c r="A29" s="12" t="s">
        <v>55</v>
      </c>
      <c r="B29" s="13">
        <v>93639</v>
      </c>
      <c r="C29" s="13">
        <v>55323</v>
      </c>
      <c r="D29" s="13">
        <v>73005.76470588235</v>
      </c>
    </row>
    <row r="30" spans="1:4" x14ac:dyDescent="0.25">
      <c r="A30" s="12" t="s">
        <v>12</v>
      </c>
      <c r="B30" s="13">
        <v>74475</v>
      </c>
      <c r="C30" s="13">
        <v>40181</v>
      </c>
      <c r="D30" s="13">
        <v>54801.791666666664</v>
      </c>
    </row>
    <row r="31" spans="1:4" x14ac:dyDescent="0.25">
      <c r="A31" s="12" t="s">
        <v>59</v>
      </c>
      <c r="B31" s="13">
        <v>98895</v>
      </c>
      <c r="C31" s="13">
        <v>52839</v>
      </c>
      <c r="D31" s="13">
        <v>75610.933333333334</v>
      </c>
    </row>
    <row r="32" spans="1:4" x14ac:dyDescent="0.25">
      <c r="A32" s="12" t="s">
        <v>17</v>
      </c>
      <c r="B32" s="13">
        <v>70506</v>
      </c>
      <c r="C32" s="13">
        <v>40455</v>
      </c>
      <c r="D32" s="13">
        <v>55057.8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CB04-9E2F-457F-B20D-2E10A8AE468F}">
  <dimension ref="A1:C259"/>
  <sheetViews>
    <sheetView tabSelected="1" workbookViewId="0">
      <selection activeCell="F7" sqref="F7"/>
    </sheetView>
  </sheetViews>
  <sheetFormatPr defaultRowHeight="15" x14ac:dyDescent="0.25"/>
  <cols>
    <col min="1" max="1" width="21.7109375" bestFit="1" customWidth="1"/>
    <col min="2" max="2" width="15.28515625" bestFit="1" customWidth="1"/>
    <col min="3" max="3" width="14.28515625" style="3" bestFit="1" customWidth="1"/>
    <col min="4" max="4" width="20.140625" bestFit="1" customWidth="1"/>
    <col min="5" max="5" width="24.42578125" bestFit="1" customWidth="1"/>
    <col min="6" max="6" width="20.28515625" bestFit="1" customWidth="1"/>
    <col min="7" max="7" width="24.5703125" bestFit="1" customWidth="1"/>
    <col min="8" max="8" width="20.42578125" bestFit="1" customWidth="1"/>
    <col min="9" max="9" width="24.7109375" bestFit="1" customWidth="1"/>
    <col min="10" max="10" width="21.140625" bestFit="1" customWidth="1"/>
    <col min="11" max="11" width="25.5703125" bestFit="1" customWidth="1"/>
    <col min="12" max="12" width="18.7109375" bestFit="1" customWidth="1"/>
    <col min="13" max="13" width="23.140625" bestFit="1" customWidth="1"/>
    <col min="14" max="14" width="21.28515625" bestFit="1" customWidth="1"/>
    <col min="15" max="15" width="25.7109375" bestFit="1" customWidth="1"/>
    <col min="16" max="16" width="19.28515625" bestFit="1" customWidth="1"/>
    <col min="17" max="17" width="23.5703125" bestFit="1" customWidth="1"/>
    <col min="18" max="18" width="18.85546875" bestFit="1" customWidth="1"/>
    <col min="19" max="19" width="23.28515625" bestFit="1" customWidth="1"/>
    <col min="20" max="20" width="20.28515625" bestFit="1" customWidth="1"/>
    <col min="21" max="21" width="24.5703125" bestFit="1" customWidth="1"/>
    <col min="22" max="22" width="20.85546875" bestFit="1" customWidth="1"/>
    <col min="23" max="23" width="25.140625" bestFit="1" customWidth="1"/>
    <col min="24" max="24" width="20.5703125" bestFit="1" customWidth="1"/>
    <col min="25" max="25" width="24.85546875" bestFit="1" customWidth="1"/>
    <col min="26" max="26" width="18.7109375" bestFit="1" customWidth="1"/>
    <col min="27" max="27" width="23.140625" bestFit="1" customWidth="1"/>
    <col min="28" max="28" width="19.140625" bestFit="1" customWidth="1"/>
    <col min="29" max="29" width="23.42578125" bestFit="1" customWidth="1"/>
    <col min="30" max="30" width="18.28515625" bestFit="1" customWidth="1"/>
    <col min="31" max="31" width="22.7109375" bestFit="1" customWidth="1"/>
    <col min="32" max="32" width="19.7109375" bestFit="1" customWidth="1"/>
    <col min="33" max="33" width="24" bestFit="1" customWidth="1"/>
    <col min="34" max="34" width="18.140625" bestFit="1" customWidth="1"/>
    <col min="35" max="35" width="22.5703125" bestFit="1" customWidth="1"/>
    <col min="36" max="36" width="17" bestFit="1" customWidth="1"/>
    <col min="37" max="37" width="21.42578125" bestFit="1" customWidth="1"/>
    <col min="38" max="38" width="19.85546875" bestFit="1" customWidth="1"/>
    <col min="39" max="39" width="24.140625" bestFit="1" customWidth="1"/>
    <col min="40" max="40" width="19.5703125" bestFit="1" customWidth="1"/>
    <col min="41" max="41" width="23.85546875" bestFit="1" customWidth="1"/>
    <col min="42" max="42" width="18.7109375" bestFit="1" customWidth="1"/>
    <col min="43" max="43" width="23.140625" bestFit="1" customWidth="1"/>
    <col min="44" max="44" width="21.5703125" bestFit="1" customWidth="1"/>
    <col min="45" max="45" width="26" bestFit="1" customWidth="1"/>
    <col min="46" max="46" width="20.140625" bestFit="1" customWidth="1"/>
    <col min="47" max="47" width="24.42578125" bestFit="1" customWidth="1"/>
    <col min="48" max="48" width="19.5703125" bestFit="1" customWidth="1"/>
    <col min="49" max="49" width="23.85546875" bestFit="1" customWidth="1"/>
    <col min="50" max="50" width="20" bestFit="1" customWidth="1"/>
    <col min="51" max="51" width="24.28515625" bestFit="1" customWidth="1"/>
    <col min="52" max="52" width="18.85546875" bestFit="1" customWidth="1"/>
    <col min="53" max="53" width="23.28515625" bestFit="1" customWidth="1"/>
    <col min="54" max="54" width="21.42578125" bestFit="1" customWidth="1"/>
    <col min="55" max="55" width="25.85546875" bestFit="1" customWidth="1"/>
    <col min="56" max="56" width="18.42578125" bestFit="1" customWidth="1"/>
    <col min="57" max="57" width="22.85546875" bestFit="1" customWidth="1"/>
    <col min="58" max="58" width="20" bestFit="1" customWidth="1"/>
    <col min="59" max="59" width="24.28515625" bestFit="1" customWidth="1"/>
    <col min="60" max="60" width="19.7109375" bestFit="1" customWidth="1"/>
    <col min="61" max="61" width="24" bestFit="1" customWidth="1"/>
    <col min="62" max="62" width="21.28515625" bestFit="1" customWidth="1"/>
    <col min="63" max="63" width="25.7109375" bestFit="1" customWidth="1"/>
    <col min="64" max="64" width="19.85546875" bestFit="1" customWidth="1"/>
    <col min="65" max="65" width="24.140625" bestFit="1" customWidth="1"/>
    <col min="66" max="66" width="19.28515625" bestFit="1" customWidth="1"/>
    <col min="67" max="67" width="23.5703125" bestFit="1" customWidth="1"/>
    <col min="68" max="68" width="20.42578125" bestFit="1" customWidth="1"/>
    <col min="69" max="69" width="24.7109375" bestFit="1" customWidth="1"/>
    <col min="70" max="70" width="20" bestFit="1" customWidth="1"/>
    <col min="71" max="71" width="24.28515625" bestFit="1" customWidth="1"/>
    <col min="72" max="72" width="19.28515625" bestFit="1" customWidth="1"/>
    <col min="73" max="73" width="23.5703125" bestFit="1" customWidth="1"/>
    <col min="74" max="74" width="20" bestFit="1" customWidth="1"/>
    <col min="75" max="75" width="24.28515625" bestFit="1" customWidth="1"/>
    <col min="76" max="76" width="20.85546875" bestFit="1" customWidth="1"/>
    <col min="77" max="77" width="25.140625" bestFit="1" customWidth="1"/>
    <col min="78" max="78" width="19.140625" bestFit="1" customWidth="1"/>
    <col min="79" max="79" width="23.42578125" bestFit="1" customWidth="1"/>
    <col min="80" max="80" width="20.7109375" bestFit="1" customWidth="1"/>
    <col min="81" max="81" width="25" bestFit="1" customWidth="1"/>
    <col min="82" max="82" width="22.140625" bestFit="1" customWidth="1"/>
    <col min="83" max="83" width="26.5703125" bestFit="1" customWidth="1"/>
    <col min="84" max="84" width="21.28515625" bestFit="1" customWidth="1"/>
    <col min="85" max="85" width="25.7109375" bestFit="1" customWidth="1"/>
    <col min="86" max="86" width="20" bestFit="1" customWidth="1"/>
    <col min="87" max="87" width="24.28515625" bestFit="1" customWidth="1"/>
    <col min="88" max="88" width="20.85546875" bestFit="1" customWidth="1"/>
    <col min="89" max="89" width="25.140625" bestFit="1" customWidth="1"/>
    <col min="90" max="90" width="20.42578125" bestFit="1" customWidth="1"/>
    <col min="91" max="91" width="24.7109375" bestFit="1" customWidth="1"/>
    <col min="92" max="92" width="19.42578125" bestFit="1" customWidth="1"/>
    <col min="93" max="93" width="23.7109375" bestFit="1" customWidth="1"/>
    <col min="94" max="94" width="19.85546875" bestFit="1" customWidth="1"/>
    <col min="95" max="95" width="24.140625" bestFit="1" customWidth="1"/>
    <col min="96" max="96" width="18.85546875" bestFit="1" customWidth="1"/>
    <col min="97" max="97" width="23.28515625" bestFit="1" customWidth="1"/>
    <col min="98" max="98" width="18.28515625" bestFit="1" customWidth="1"/>
  </cols>
  <sheetData>
    <row r="1" spans="1:3" x14ac:dyDescent="0.25">
      <c r="A1" s="7" t="s">
        <v>1063</v>
      </c>
      <c r="B1" t="s">
        <v>1062</v>
      </c>
      <c r="C1" s="3" t="s">
        <v>1064</v>
      </c>
    </row>
    <row r="2" spans="1:3" x14ac:dyDescent="0.25">
      <c r="A2" s="8" t="s">
        <v>276</v>
      </c>
      <c r="B2" s="9">
        <v>3082343</v>
      </c>
      <c r="C2" s="3">
        <v>10215</v>
      </c>
    </row>
    <row r="3" spans="1:3" x14ac:dyDescent="0.25">
      <c r="A3" s="8" t="s">
        <v>269</v>
      </c>
      <c r="B3" s="9">
        <v>4618867</v>
      </c>
      <c r="C3" s="3">
        <v>15875</v>
      </c>
    </row>
    <row r="4" spans="1:3" x14ac:dyDescent="0.25">
      <c r="A4" s="8" t="s">
        <v>286</v>
      </c>
      <c r="B4" s="9">
        <v>3840839</v>
      </c>
      <c r="C4" s="3">
        <v>12531</v>
      </c>
    </row>
    <row r="5" spans="1:3" x14ac:dyDescent="0.25">
      <c r="A5" s="8" t="s">
        <v>266</v>
      </c>
      <c r="B5" s="9">
        <v>3350536</v>
      </c>
      <c r="C5" s="3">
        <v>10013</v>
      </c>
    </row>
    <row r="6" spans="1:3" x14ac:dyDescent="0.25">
      <c r="A6" s="8" t="s">
        <v>280</v>
      </c>
      <c r="B6" s="9">
        <v>4172370</v>
      </c>
      <c r="C6" s="3">
        <v>13601</v>
      </c>
    </row>
    <row r="7" spans="1:3" x14ac:dyDescent="0.25">
      <c r="A7" s="8" t="s">
        <v>223</v>
      </c>
      <c r="B7" s="9">
        <v>3838516</v>
      </c>
      <c r="C7" s="3">
        <v>12833</v>
      </c>
    </row>
    <row r="8" spans="1:3" x14ac:dyDescent="0.25">
      <c r="A8" s="8" t="s">
        <v>283</v>
      </c>
      <c r="B8" s="9">
        <v>4168352</v>
      </c>
      <c r="C8" s="3">
        <v>13464</v>
      </c>
    </row>
    <row r="9" spans="1:3" x14ac:dyDescent="0.25">
      <c r="A9" s="8" t="s">
        <v>1057</v>
      </c>
      <c r="B9" s="9">
        <v>27071823</v>
      </c>
      <c r="C9" s="3">
        <v>88532</v>
      </c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2 b e b 3 a a d - 1 5 7 f - 4 8 7 6 - 9 7 7 0 - 6 2 a 1 3 1 e c 1 b a e "   x m l n s = " h t t p : / / s c h e m a s . m i c r o s o f t . c o m / D a t a M a s h u p " > A A A A A A k H A A B Q S w M E F A A C A A g A Z H + N V 7 j 6 v 2 e m A A A A 9 g A A A B I A H A B D b 2 5 m a W c v U G F j a 2 F n Z S 5 4 b W w g o h g A K K A U A A A A A A A A A A A A A A A A A A A A A A A A A A A A h Y 9 B C 4 I w H M W / i u z u N i d B y N 9 5 6 B Q k B E V 0 H X P p U G e 4 2 f x u H f p I f Y W M s r p 1 f O / 9 H r x 3 v 9 4 g G 9 s m u K j e 6 s 6 k K M I U B c r I r t C m T N H g T u E S Z R y 2 Q t a i V M E E G 5 u M V q e o c u 6 c E O K 9 x z 7 G X V 8 S R m l E j v l m J y v V i l A b 6 4 S R C n 1 a x f 8 W 4 n B 4 j e E M R y z G C 8 o w B T K b k G v z B d i 0 9 5 n + m L A a G j f 0 i m s X r v d A Z g n k / Y E / A F B L A w Q U A A I A C A B k f 4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H + N V 8 0 q I A o K B A A A A B 4 A A B M A H A B G b 3 J t d W x h c y 9 T Z W N 0 a W 9 u M S 5 t I K I Y A C i g F A A A A A A A A A A A A A A A A A A A A A A A A A A A A O 2 Y X W / b N h S G 7 w P k P x A q B t i A Y M B u 0 o t t L t B a y R Z g y V o 7 7 S 7 i o G C k k 5 g I R R o k 5 U Y 1 / N 9 3 J H 9 I o q g m T d x g W J w b x z w S 3 / e Q h 4 + O r C E 0 T A o y W n 5 2 f 9 v f 2 9 / T E 6 o g I s H x l w F n I A w j f c L B 7 O 8 R / P t b s R s m A I c G e t Y J Z J j E e E n r m H H o D K Q w + E W 3 v M G v 4 0 8 a l B 5 f K y r C c Q D 6 1 s j p + I N U 5 l p y J s f r a Q J q 2 L h Q 6 o R 6 5 r X 9 i w A 4 i 5 k B 1 f d 8 z y c D y Z N Y 6 P 4 b n x y J U E Z M 3 P S 7 v c O e T z 4 m 0 s D I p B z 6 x b + d M y n g s u 0 v H b / y T t C W N v Q b Z s g I 5 d + o A R I x w t k M O J c e 5 n J O r / C 2 D 0 r G O M e f Q C P 0 3 l p 5 9 M n F K v C O 8 1 F I O V W 6 b 1 R S V j h F T 9 c s p E Y S w 6 a l K c 8 x f 3 0 t V b x M 4 T y d g m 7 d 6 8 i f z 7 2 T g C w X B f M 3 e B s x c G c W P p l 7 A x l P q U j J G Y 3 B E U y E U W l t P G C 4 T x r 1 a p G j e M p l C q D J W R J f g c I L 0 N 6 b g 0 5 m N r / i m A G P K v c t i t S H 7 G Y C Z J Y t P l E s l l p D k f 4 I O F b W U H 7 N k r Y X y S d A w w k R 0 p C / m D a d E 4 1 W T N r K v w w h l j M 4 p S a c 4 G 6 f G I h 1 a w i h V F E n t / O Z 8 g S X 8 k s 7 M 4 h T i Y T z R b t d + M K K N I r m p t B g g y W X + Z W t i / I y X 5 L f 3 + Y S h I r I E f K 8 J u F u g 7 J l b y 2 6 2 X V L s T r e L N d 7 k F x 3 o 2 d v v i X r D K P 6 / h 4 T T Q Y s h g R s C i J 6 J o w U Y v e Q p N t 9 Q S h x g m K U K O E a f 8 + U m a x H I 5 y t G C V N c P k j W 3 T l Y F F U n / 8 c y 3 I 6 w V V 1 g I g y X h s d S u 6 4 9 G 4 K C o 9 D 6 M g r W 9 W U f B o F V Z B V k J W f d B J K L o U o s W E J n V W N u I h V t b 9 y / C g Y 2 h 7 + 4 z B 0 Q H D 7 8 M u L z F I p x r Y H v U o x u / Q q s W b d 1 w / S 7 W 1 0 l 8 f E E i w N N i s d P E j p d e n Z F d W f W R H c j + 8 D G 9 / I q 0 i a Z 4 H 3 W m r X B J a b w G x V k r D e B a 7 G G 7 p A n O t G u k i t 8 F j j n C w n p 9 X n / U J O q c J s 6 x E s O o 7 r 7 b r x J b S C x T b U 2 7 J y Y G s k L G + u J V k L b Y + L p e K w I W V F y p r W X n b v r f s a H u d 2 X Q 4 S p f D h n j Y X Y P W K R Y V o N U M W 0 j 4 j c R E r z 0 C 0 l d I O a G W g Y Y N W B 9 Z 3 Q J d t P S j i b C a b X 5 I / J h T f A k x K R j J / d 7 W B h i a y b d p M m X e 6 L 4 R l W f J 1 k G 1 G t / k y + 0 R s / i j B S r V i S d q R 7 X V 1 l U q z V O u x 7 f V 4 m x K 2 M 6 2 M N + s d P k j v 4 A k / T T z x y X C Y E 8 M + y I 8 m / z E 1 J l F Z z A n + o 7 s Q e G c 5 u / l H q t s r K W 9 b 7 X n + n t P 3 N n d 7 l 4 u L 1 S P h 8 p G k X C M 4 5 2 F T Y 1 f v 6 d y g W x a 2 6 z U Y d J 1 7 N v I M i 1 8 G 9 t w g + i n N m / O U / J R f 7 5 Z 7 7 y T d j / 5 S 9 8 o r d U a t X t v b t U e 7 9 m j X H u 3 a o 1 1 7 9 D 9 u j / 4 F U E s B A i 0 A F A A C A A g A Z H + N V 7 j 6 v 2 e m A A A A 9 g A A A B I A A A A A A A A A A A A A A A A A A A A A A E N v b m Z p Z y 9 Q Y W N r Y W d l L n h t b F B L A Q I t A B Q A A g A I A G R / j V d T c j g s m w A A A O E A A A A T A A A A A A A A A A A A A A A A A P I A A A B b Q 2 9 u d G V u d F 9 U e X B l c 1 0 u e G 1 s U E s B A i 0 A F A A C A A g A Z H + N V 8 0 q I A o K B A A A A B 4 A A B M A A A A A A A A A A A A A A A A A 2 g E A A E Z v c m 1 1 b G F z L 1 N l Y 3 R p b 2 4 x L m 1 Q S w U G A A A A A A M A A w D C A A A A M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1 c A A A A A A A C x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Z f Q 2 x p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M D o w N i 4 w N T Y 4 M T Q z W i I g L z 4 8 R W 5 0 c n k g V H l w Z T 0 i R m l s b E N v b H V t b l R 5 c G V z I i B W Y W x 1 Z T 0 i c 0 J n W U d C Z 0 1 H I i A v P j x F b n R y e S B U e X B l P S J G a W x s Q 2 9 s d W 1 u T m F t Z X M i I F Z h b H V l P S J z W y Z x d W 9 0 O 0 l E I E N s a W V u d C Z x d W 9 0 O y w m c X V v d D t D b 2 1 w Y W 5 5 I E 5 h b W U m c X V v d D s s J n F 1 b 3 Q 7 Q 2 9 1 b n R y e S Z x d W 9 0 O y w m c X V v d D t E a W 1 l b n N p b 2 4 m c X V v d D s s J n F 1 b 3 Q 7 R W 1 w b G 9 5 Z W V z I E 5 1 b W J l c i Z x d W 9 0 O y w m c X V v d D t G a W V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G X 0 N s a W V u d G k v Q X V 0 b 1 J l b W 9 2 Z W R D b 2 x 1 b W 5 z M S 5 7 S U Q g Q 2 x p Z W 5 0 L D B 9 J n F 1 b 3 Q 7 L C Z x d W 9 0 O 1 N l Y 3 R p b 2 4 x L 0 R G X 0 N s a W V u d G k v Q X V 0 b 1 J l b W 9 2 Z W R D b 2 x 1 b W 5 z M S 5 7 Q 2 9 t c G F u e S B O Y W 1 l L D F 9 J n F 1 b 3 Q 7 L C Z x d W 9 0 O 1 N l Y 3 R p b 2 4 x L 0 R G X 0 N s a W V u d G k v Q X V 0 b 1 J l b W 9 2 Z W R D b 2 x 1 b W 5 z M S 5 7 Q 2 9 1 b n R y e S w y f S Z x d W 9 0 O y w m c X V v d D t T Z W N 0 a W 9 u M S 9 E R l 9 D b G l l b n R p L 0 F 1 d G 9 S Z W 1 v d m V k Q 2 9 s d W 1 u c z E u e 0 R p b W V u c 2 l v b i w z f S Z x d W 9 0 O y w m c X V v d D t T Z W N 0 a W 9 u M S 9 E R l 9 D b G l l b n R p L 0 F 1 d G 9 S Z W 1 v d m V k Q 2 9 s d W 1 u c z E u e 0 V t c G x v e W V l c y B O d W 1 i Z X I s N H 0 m c X V v d D s s J n F 1 b 3 Q 7 U 2 V j d G l v b j E v R E Z f Q 2 x p Z W 5 0 a S 9 B d X R v U m V t b 3 Z l Z E N v b H V t b n M x L n t G a W V s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R l 9 D b G l l b n R p L 0 F 1 d G 9 S Z W 1 v d m V k Q 2 9 s d W 1 u c z E u e 0 l E I E N s a W V u d C w w f S Z x d W 9 0 O y w m c X V v d D t T Z W N 0 a W 9 u M S 9 E R l 9 D b G l l b n R p L 0 F 1 d G 9 S Z W 1 v d m V k Q 2 9 s d W 1 u c z E u e 0 N v b X B h b n k g T m F t Z S w x f S Z x d W 9 0 O y w m c X V v d D t T Z W N 0 a W 9 u M S 9 E R l 9 D b G l l b n R p L 0 F 1 d G 9 S Z W 1 v d m V k Q 2 9 s d W 1 u c z E u e 0 N v d W 5 0 c n k s M n 0 m c X V v d D s s J n F 1 b 3 Q 7 U 2 V j d G l v b j E v R E Z f Q 2 x p Z W 5 0 a S 9 B d X R v U m V t b 3 Z l Z E N v b H V t b n M x L n t E a W 1 l b n N p b 2 4 s M 3 0 m c X V v d D s s J n F 1 b 3 Q 7 U 2 V j d G l v b j E v R E Z f Q 2 x p Z W 5 0 a S 9 B d X R v U m V t b 3 Z l Z E N v b H V t b n M x L n t F b X B s b 3 l l Z X M g T n V t Y m V y L D R 9 J n F 1 b 3 Q 7 L C Z x d W 9 0 O 1 N l Y 3 R p b 2 4 x L 0 R G X 0 N s a W V u d G k v Q X V 0 b 1 J l b W 9 2 Z W R D b 2 x 1 b W 5 z M S 5 7 R m l l b G Q s N X 0 m c X V v d D t d L C Z x d W 9 0 O 1 J l b G F 0 a W 9 u c 2 h p c E l u Z m 8 m c X V v d D s 6 W 1 1 9 I i A v P j x F b n R y e S B U e X B l P S J R d W V y e U l E I i B W Y W x 1 Z T 0 i c z h l N m Q y O T U 0 L T N k Z j A t N G Z m Z C 0 4 Z T E y L T U 5 Y z Y 5 O W Q w O T c x Y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Z f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R p c G V u Z G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E 3 O j E w O j A 2 L j A 0 M j g x N z Z a I i A v P j x F b n R y e S B U e X B l P S J G a W x s Q 2 9 s d W 1 u V H l w Z X M i I F Z h b H V l P S J z Q m d Z S k J n W U d C Z 1 l E I i A v P j x F b n R y e S B U e X B l P S J G a W x s Q 2 9 s d W 1 u T m F t Z X M i I F Z h b H V l P S J z W y Z x d W 9 0 O 0 5 h b W U m c X V v d D s s J n F 1 b 3 Q 7 U 3 V y b m F t Z S Z x d W 9 0 O y w m c X V v d D t C a X J 0 a C Z x d W 9 0 O y w m c X V v d D t C a X J 0 a C B D b 3 V u d H J 5 J n F 1 b 3 Q 7 L C Z x d W 9 0 O 0 d l b m R l c i Z x d W 9 0 O y w m c X V v d D t D b 2 R l J n F 1 b 3 Q 7 L C Z x d W 9 0 O 1 J v b G U m c X V v d D s s J n F 1 b 3 Q 7 R X h w Z X J p Z W 5 j Z S Z x d W 9 0 O y w m c X V v d D t T Y W x h c n k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Z f R G l w Z W 5 k Z W 5 0 a S 9 B d X R v U m V t b 3 Z l Z E N v b H V t b n M x L n t O Y W 1 l L D B 9 J n F 1 b 3 Q 7 L C Z x d W 9 0 O 1 N l Y 3 R p b 2 4 x L 0 R G X 0 R p c G V u Z G V u d G k v Q X V 0 b 1 J l b W 9 2 Z W R D b 2 x 1 b W 5 z M S 5 7 U 3 V y b m F t Z S w x f S Z x d W 9 0 O y w m c X V v d D t T Z W N 0 a W 9 u M S 9 E R l 9 E a X B l b m R l b n R p L 0 F 1 d G 9 S Z W 1 v d m V k Q 2 9 s d W 1 u c z E u e 0 J p c n R o L D J 9 J n F 1 b 3 Q 7 L C Z x d W 9 0 O 1 N l Y 3 R p b 2 4 x L 0 R G X 0 R p c G V u Z G V u d G k v Q X V 0 b 1 J l b W 9 2 Z W R D b 2 x 1 b W 5 z M S 5 7 Q m l y d G g g Q 2 9 1 b n R y e S w z f S Z x d W 9 0 O y w m c X V v d D t T Z W N 0 a W 9 u M S 9 E R l 9 E a X B l b m R l b n R p L 0 F 1 d G 9 S Z W 1 v d m V k Q 2 9 s d W 1 u c z E u e 0 d l b m R l c i w 0 f S Z x d W 9 0 O y w m c X V v d D t T Z W N 0 a W 9 u M S 9 E R l 9 E a X B l b m R l b n R p L 0 F 1 d G 9 S Z W 1 v d m V k Q 2 9 s d W 1 u c z E u e 0 N v Z G U s N X 0 m c X V v d D s s J n F 1 b 3 Q 7 U 2 V j d G l v b j E v R E Z f R G l w Z W 5 k Z W 5 0 a S 9 B d X R v U m V t b 3 Z l Z E N v b H V t b n M x L n t S b 2 x l L D Z 9 J n F 1 b 3 Q 7 L C Z x d W 9 0 O 1 N l Y 3 R p b 2 4 x L 0 R G X 0 R p c G V u Z G V u d G k v Q X V 0 b 1 J l b W 9 2 Z W R D b 2 x 1 b W 5 z M S 5 7 R X h w Z X J p Z W 5 j Z S w 3 f S Z x d W 9 0 O y w m c X V v d D t T Z W N 0 a W 9 u M S 9 E R l 9 E a X B l b m R l b n R p L 0 F 1 d G 9 S Z W 1 v d m V k Q 2 9 s d W 1 u c z E u e 1 N h b G F y e S B V U 0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Z f R G l w Z W 5 k Z W 5 0 a S 9 B d X R v U m V t b 3 Z l Z E N v b H V t b n M x L n t O Y W 1 l L D B 9 J n F 1 b 3 Q 7 L C Z x d W 9 0 O 1 N l Y 3 R p b 2 4 x L 0 R G X 0 R p c G V u Z G V u d G k v Q X V 0 b 1 J l b W 9 2 Z W R D b 2 x 1 b W 5 z M S 5 7 U 3 V y b m F t Z S w x f S Z x d W 9 0 O y w m c X V v d D t T Z W N 0 a W 9 u M S 9 E R l 9 E a X B l b m R l b n R p L 0 F 1 d G 9 S Z W 1 v d m V k Q 2 9 s d W 1 u c z E u e 0 J p c n R o L D J 9 J n F 1 b 3 Q 7 L C Z x d W 9 0 O 1 N l Y 3 R p b 2 4 x L 0 R G X 0 R p c G V u Z G V u d G k v Q X V 0 b 1 J l b W 9 2 Z W R D b 2 x 1 b W 5 z M S 5 7 Q m l y d G g g Q 2 9 1 b n R y e S w z f S Z x d W 9 0 O y w m c X V v d D t T Z W N 0 a W 9 u M S 9 E R l 9 E a X B l b m R l b n R p L 0 F 1 d G 9 S Z W 1 v d m V k Q 2 9 s d W 1 u c z E u e 0 d l b m R l c i w 0 f S Z x d W 9 0 O y w m c X V v d D t T Z W N 0 a W 9 u M S 9 E R l 9 E a X B l b m R l b n R p L 0 F 1 d G 9 S Z W 1 v d m V k Q 2 9 s d W 1 u c z E u e 0 N v Z G U s N X 0 m c X V v d D s s J n F 1 b 3 Q 7 U 2 V j d G l v b j E v R E Z f R G l w Z W 5 k Z W 5 0 a S 9 B d X R v U m V t b 3 Z l Z E N v b H V t b n M x L n t S b 2 x l L D Z 9 J n F 1 b 3 Q 7 L C Z x d W 9 0 O 1 N l Y 3 R p b 2 4 x L 0 R G X 0 R p c G V u Z G V u d G k v Q X V 0 b 1 J l b W 9 2 Z W R D b 2 x 1 b W 5 z M S 5 7 R X h w Z X J p Z W 5 j Z S w 3 f S Z x d W 9 0 O y w m c X V v d D t T Z W N 0 a W 9 u M S 9 E R l 9 E a X B l b m R l b n R p L 0 F 1 d G 9 S Z W 1 v d m V k Q 2 9 s d W 1 u c z E u e 1 N h b G F y e S B V U 0 Q s O H 0 m c X V v d D t d L C Z x d W 9 0 O 1 J l b G F 0 a W 9 u c 2 h p c E l u Z m 8 m c X V v d D s 6 W 1 1 9 I i A v P j x F b n R y e S B U e X B l P S J R d W V y e U l E I i B W Y W x 1 Z T 0 i c z Q x M W U 4 M D g 0 L W V m Y 2 E t N G Y 3 M C 1 h O D l i L W Y 0 N W Q 1 Y z A 1 O T d i Y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Z f R G l w Z W 5 k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9 k b 3 R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M D o w N i 4 w N z g z M T k 4 W i I g L z 4 8 R W 5 0 c n k g V H l w Z T 0 i R m l s b E N v b H V t b l R 5 c G V z I i B W Y W x 1 Z T 0 i c 0 J n W U d F U U 1 S I i A v P j x F b n R y e S B U e X B l P S J G a W x s Q 2 9 s d W 1 u T m F t Z X M i I F Z h b H V l P S J z W y Z x d W 9 0 O 0 l E I F B y b 2 R 1 Y 3 Q m c X V v d D s s J n F 1 b 3 Q 7 U H J v Z H V j d C B O Y W 1 l J n F 1 b 3 Q 7 L C Z x d W 9 0 O 0 N h d G V n b 3 J 5 J n F 1 b 3 Q 7 L C Z x d W 9 0 O 0 d y b 3 N z I F B y a W N l J n F 1 b 3 Q 7 L C Z x d W 9 0 O y U g T W F y Z 2 l u J n F 1 b 3 Q 7 L C Z x d W 9 0 O 1 N l b G x p b m c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l 9 Q c m 9 k b 3 R 0 a S 9 B d X R v U m V t b 3 Z l Z E N v b H V t b n M x L n t J R C B Q c m 9 k d W N 0 L D B 9 J n F 1 b 3 Q 7 L C Z x d W 9 0 O 1 N l Y 3 R p b 2 4 x L 0 R G X 1 B y b 2 R v d H R p L 0 F 1 d G 9 S Z W 1 v d m V k Q 2 9 s d W 1 u c z E u e 1 B y b 2 R 1 Y 3 Q g T m F t Z S w x f S Z x d W 9 0 O y w m c X V v d D t T Z W N 0 a W 9 u M S 9 E R l 9 Q c m 9 k b 3 R 0 a S 9 B d X R v U m V t b 3 Z l Z E N v b H V t b n M x L n t D Y X R l Z 2 9 y e S w y f S Z x d W 9 0 O y w m c X V v d D t T Z W N 0 a W 9 u M S 9 E R l 9 Q c m 9 k b 3 R 0 a S 9 B d X R v U m V t b 3 Z l Z E N v b H V t b n M x L n t H c m 9 z c y B Q c m l j Z S w z f S Z x d W 9 0 O y w m c X V v d D t T Z W N 0 a W 9 u M S 9 E R l 9 Q c m 9 k b 3 R 0 a S 9 B d X R v U m V t b 3 Z l Z E N v b H V t b n M x L n s l I E 1 h c m d p b i w 0 f S Z x d W 9 0 O y w m c X V v d D t T Z W N 0 a W 9 u M S 9 E R l 9 Q c m 9 k b 3 R 0 a S 9 B d X R v U m V t b 3 Z l Z E N v b H V t b n M x L n t T Z W x s a W 5 n I F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G X 1 B y b 2 R v d H R p L 0 F 1 d G 9 S Z W 1 v d m V k Q 2 9 s d W 1 u c z E u e 0 l E I F B y b 2 R 1 Y 3 Q s M H 0 m c X V v d D s s J n F 1 b 3 Q 7 U 2 V j d G l v b j E v R E Z f U H J v Z G 9 0 d G k v Q X V 0 b 1 J l b W 9 2 Z W R D b 2 x 1 b W 5 z M S 5 7 U H J v Z H V j d C B O Y W 1 l L D F 9 J n F 1 b 3 Q 7 L C Z x d W 9 0 O 1 N l Y 3 R p b 2 4 x L 0 R G X 1 B y b 2 R v d H R p L 0 F 1 d G 9 S Z W 1 v d m V k Q 2 9 s d W 1 u c z E u e 0 N h d G V n b 3 J 5 L D J 9 J n F 1 b 3 Q 7 L C Z x d W 9 0 O 1 N l Y 3 R p b 2 4 x L 0 R G X 1 B y b 2 R v d H R p L 0 F 1 d G 9 S Z W 1 v d m V k Q 2 9 s d W 1 u c z E u e 0 d y b 3 N z I F B y a W N l L D N 9 J n F 1 b 3 Q 7 L C Z x d W 9 0 O 1 N l Y 3 R p b 2 4 x L 0 R G X 1 B y b 2 R v d H R p L 0 F 1 d G 9 S Z W 1 v d m V k Q 2 9 s d W 1 u c z E u e y U g T W F y Z 2 l u L D R 9 J n F 1 b 3 Q 7 L C Z x d W 9 0 O 1 N l Y 3 R p b 2 4 x L 0 R G X 1 B y b 2 R v d H R p L 0 F 1 d G 9 S Z W 1 v d m V k Q 2 9 s d W 1 u c z E u e 1 N l b G x p b m c g U H J p Y 2 U s N X 0 m c X V v d D t d L C Z x d W 9 0 O 1 J l b G F 0 a W 9 u c 2 h p c E l u Z m 8 m c X V v d D s 6 W 1 1 9 I i A v P j x F b n R y e S B U e X B l P S J R d W V y e U l E I i B W Y W x 1 Z T 0 i c 2 Y 0 M T l j Y j g 4 L T V h Y T M t N G Y x Y i 0 5 M z J m L T Q w M 2 E 4 M z M 3 Z D I 3 Y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Z f U H J v Z G 9 0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T w v S X R l b V B h d G g + P C 9 J d G V t T G 9 j Y X R p b 2 4 + P F N 0 Y W J s Z U V u d H J p Z X M + P E V u d H J 5 I F R 5 c G U 9 I k l z U H J p d m F 0 Z S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D b 3 V u d C I g V m F s d W U 9 I m w 0 O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F y Z 2 V 0 I i B W Y W x 1 Z T 0 i c 0 Z h d H R 1 c m F 0 b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U X V l c n l J R C I g V m F s d W U 9 I n M y Y z U 0 Y W Y w M C 1 m N W Y 1 L T Q 0 N z E t O G V j Y y 1 l Z m V h Y W V l M T d i Z j E i I C 8 + P E V u d H J 5 I F R 5 c G U 9 I k Z p b G x U Y X J n Z X R O Y W 1 l Q 3 V z d G 9 t a X p l Z C I g V m F s d W U 9 I m w x I i A v P j x F b n R y e S B U e X B l P S J G a W x s T G F z d F V w Z G F 0 Z W Q i I F Z h b H V l P S J k M j A y M y 0 x M S 0 y M V Q x N z o x M D o w N i 4 x M T Y 4 M T Q 5 W i I g L z 4 8 R W 5 0 c n k g V H l w Z T 0 i R m l s b E N v b H V t b l R 5 c G V z I i B W Y W x 1 Z T 0 i c 0 J n W U d C a E V K I i A v P j x F b n R y e S B U e X B l P S J G a W x s Q 2 9 s d W 1 u T m F t Z X M i I F Z h b H V l P S J z W y Z x d W 9 0 O 0 l E I F N h b G U m c X V v d D s s J n F 1 b 3 Q 7 S U Q g U H J v Z H V j d C Z x d W 9 0 O y w m c X V v d D t T Z W x s Z X I g Q 2 9 k Z S Z x d W 9 0 O y w m c X V v d D t J R C B D b G l l b n Q m c X V v d D s s J n F 1 b 3 Q 7 U X V h b n R p d H k g U 2 9 s Z C Z x d W 9 0 O y w m c X V v d D t T Y W x l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l 9 W Z W 5 k a X R l L 0 F 1 d G 9 S Z W 1 v d m V k Q 2 9 s d W 1 u c z E u e 0 l E I F N h b G U s M H 0 m c X V v d D s s J n F 1 b 3 Q 7 U 2 V j d G l v b j E v R E Z f V m V u Z G l 0 Z S 9 B d X R v U m V t b 3 Z l Z E N v b H V t b n M x L n t J R C B Q c m 9 k d W N 0 L D F 9 J n F 1 b 3 Q 7 L C Z x d W 9 0 O 1 N l Y 3 R p b 2 4 x L 0 R G X 1 Z l b m R p d G U v Q X V 0 b 1 J l b W 9 2 Z W R D b 2 x 1 b W 5 z M S 5 7 U 2 V s b G V y I E N v Z G U s M n 0 m c X V v d D s s J n F 1 b 3 Q 7 U 2 V j d G l v b j E v R E Z f V m V u Z G l 0 Z S 9 B d X R v U m V t b 3 Z l Z E N v b H V t b n M x L n t J R C B D b G l l b n Q s M 3 0 m c X V v d D s s J n F 1 b 3 Q 7 U 2 V j d G l v b j E v R E Z f V m V u Z G l 0 Z S 9 B d X R v U m V t b 3 Z l Z E N v b H V t b n M x L n t R d W F u d G l 0 e S B T b 2 x k L D R 9 J n F 1 b 3 Q 7 L C Z x d W 9 0 O 1 N l Y 3 R p b 2 4 x L 0 R G X 1 Z l b m R p d G U v Q X V 0 b 1 J l b W 9 2 Z W R D b 2 x 1 b W 5 z M S 5 7 U 2 F s Z S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G X 1 Z l b m R p d G U v Q X V 0 b 1 J l b W 9 2 Z W R D b 2 x 1 b W 5 z M S 5 7 S U Q g U 2 F s Z S w w f S Z x d W 9 0 O y w m c X V v d D t T Z W N 0 a W 9 u M S 9 E R l 9 W Z W 5 k a X R l L 0 F 1 d G 9 S Z W 1 v d m V k Q 2 9 s d W 1 u c z E u e 0 l E I F B y b 2 R 1 Y 3 Q s M X 0 m c X V v d D s s J n F 1 b 3 Q 7 U 2 V j d G l v b j E v R E Z f V m V u Z G l 0 Z S 9 B d X R v U m V t b 3 Z l Z E N v b H V t b n M x L n t T Z W x s Z X I g Q 2 9 k Z S w y f S Z x d W 9 0 O y w m c X V v d D t T Z W N 0 a W 9 u M S 9 E R l 9 W Z W 5 k a X R l L 0 F 1 d G 9 S Z W 1 v d m V k Q 2 9 s d W 1 u c z E u e 0 l E I E N s a W V u d C w z f S Z x d W 9 0 O y w m c X V v d D t T Z W N 0 a W 9 u M S 9 E R l 9 W Z W 5 k a X R l L 0 F 1 d G 9 S Z W 1 v d m V k Q 2 9 s d W 1 u c z E u e 1 F 1 Y W 5 0 a X R 5 I F N v b G Q s N H 0 m c X V v d D s s J n F 1 b 3 Q 7 U 2 V j d G l v b j E v R E Z f V m V u Z G l 0 Z S 9 B d X R v U m V t b 3 Z l Z E N v b H V t b n M x L n t T Y W x l I E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G X 1 Z l b m R p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N s a W V u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Q 2 x p Z W 5 0 a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R p c G V u Z G V u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R p c G V u Z G V u d G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Q c m 9 k b 3 R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R m l s d H J h d G U l M j B y a W d o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N D o w M i 4 2 N j c w N z k 4 W i I g L z 4 8 R W 5 0 c n k g V H l w Z T 0 i R m l s b E N v b H V t b l R 5 c G V z I i B W Y W x 1 Z T 0 i c 0 J n W U d C Z 0 1 I I i A v P j x F b n R y e S B U e X B l P S J G a W x s Q 2 9 s d W 1 u T m F t Z X M i I F Z h b H V l P S J z W y Z x d W 9 0 O 0 l E J n F 1 b 3 Q 7 L C Z x d W 9 0 O 1 B y b 2 R 1 Y 3 Q m c X V v d D s s J n F 1 b 3 Q 7 Q 2 x p Z W 5 0 J n F 1 b 3 Q 7 L C Z x d W 9 0 O 1 N l b G x l c i Z x d W 9 0 O y w m c X V v d D t T Y W x l c y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d H V y Y X R v L 0 F 1 d G 9 S Z W 1 v d m V k Q 2 9 s d W 1 u c z E u e 0 l E L D B 9 J n F 1 b 3 Q 7 L C Z x d W 9 0 O 1 N l Y 3 R p b 2 4 x L 0 Z h d H R 1 c m F 0 b y 9 B d X R v U m V t b 3 Z l Z E N v b H V t b n M x L n t Q c m 9 k d W N 0 L D F 9 J n F 1 b 3 Q 7 L C Z x d W 9 0 O 1 N l Y 3 R p b 2 4 x L 0 Z h d H R 1 c m F 0 b y 9 B d X R v U m V t b 3 Z l Z E N v b H V t b n M x L n t D b G l l b n Q s M n 0 m c X V v d D s s J n F 1 b 3 Q 7 U 2 V j d G l v b j E v R m F 0 d H V y Y X R v L 0 F 1 d G 9 S Z W 1 v d m V k Q 2 9 s d W 1 u c z E u e 1 N l b G x l c i w z f S Z x d W 9 0 O y w m c X V v d D t T Z W N 0 a W 9 u M S 9 G Y X R 0 d X J h d G 8 v Q X V 0 b 1 J l b W 9 2 Z W R D b 2 x 1 b W 5 z M S 5 7 U 2 F s Z X M s N H 0 m c X V v d D s s J n F 1 b 3 Q 7 U 2 V j d G l v b j E v R m F 0 d H V y Y X R v L 0 F 1 d G 9 S Z W 1 v d m V k Q 2 9 s d W 1 u c z E u e 0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F 0 d H V y Y X R v L 0 F 1 d G 9 S Z W 1 v d m V k Q 2 9 s d W 1 u c z E u e 0 l E L D B 9 J n F 1 b 3 Q 7 L C Z x d W 9 0 O 1 N l Y 3 R p b 2 4 x L 0 Z h d H R 1 c m F 0 b y 9 B d X R v U m V t b 3 Z l Z E N v b H V t b n M x L n t Q c m 9 k d W N 0 L D F 9 J n F 1 b 3 Q 7 L C Z x d W 9 0 O 1 N l Y 3 R p b 2 4 x L 0 Z h d H R 1 c m F 0 b y 9 B d X R v U m V t b 3 Z l Z E N v b H V t b n M x L n t D b G l l b n Q s M n 0 m c X V v d D s s J n F 1 b 3 Q 7 U 2 V j d G l v b j E v R m F 0 d H V y Y X R v L 0 F 1 d G 9 S Z W 1 v d m V k Q 2 9 s d W 1 u c z E u e 1 N l b G x l c i w z f S Z x d W 9 0 O y w m c X V v d D t T Z W N 0 a W 9 u M S 9 G Y X R 0 d X J h d G 8 v Q X V 0 b 1 J l b W 9 2 Z W R D b 2 x 1 b W 5 z M S 5 7 U 2 F s Z X M s N H 0 m c X V v d D s s J n F 1 b 3 Q 7 U 2 V j d G l v b j E v R m F 0 d H V y Y X R v L 0 F 1 d G 9 S Z W 1 v d m V k Q 2 9 s d W 1 u c z E u e 0 R h d G U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X R 0 d X J h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R v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R v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Q 4 N y I g L z 4 8 R W 5 0 c n k g V H l w Z T 0 i Q W R k Z W R U b 0 R h d G F N b 2 R l b C I g V m F s d W U 9 I m w w I i A v P j x F b n R y e S B U e X B l P S J G a W x s V G F y Z 2 V 0 I i B W Y W x 1 Z T 0 i c 1 Z l b m R p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F U M T c 6 M T A 6 M D Y u M T E 2 O D E 0 O V o i I C 8 + P E V u d H J 5 I F R 5 c G U 9 I k Z p b G x D b 2 x 1 b W 5 U e X B l c y I g V m F s d W U 9 I n N C Z 1 l H Q m h F S i I g L z 4 8 R W 5 0 c n k g V H l w Z T 0 i R m l s b E N v b H V t b k 5 h b W V z I i B W Y W x 1 Z T 0 i c 1 s m c X V v d D t J R C B T Y W x l J n F 1 b 3 Q 7 L C Z x d W 9 0 O 0 l E I F B y b 2 R 1 Y 3 Q m c X V v d D s s J n F 1 b 3 Q 7 U 2 V s b G V y I E N v Z G U m c X V v d D s s J n F 1 b 3 Q 7 S U Q g Q 2 x p Z W 5 0 J n F 1 b 3 Q 7 L C Z x d W 9 0 O 1 F 1 Y W 5 0 a X R 5 I F N v b G Q m c X V v d D s s J n F 1 b 3 Q 7 U 2 F s Z S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Z f V m V u Z G l 0 Z S 9 B d X R v U m V t b 3 Z l Z E N v b H V t b n M x L n t J R C B T Y W x l L D B 9 J n F 1 b 3 Q 7 L C Z x d W 9 0 O 1 N l Y 3 R p b 2 4 x L 0 R G X 1 Z l b m R p d G U v Q X V 0 b 1 J l b W 9 2 Z W R D b 2 x 1 b W 5 z M S 5 7 S U Q g U H J v Z H V j d C w x f S Z x d W 9 0 O y w m c X V v d D t T Z W N 0 a W 9 u M S 9 E R l 9 W Z W 5 k a X R l L 0 F 1 d G 9 S Z W 1 v d m V k Q 2 9 s d W 1 u c z E u e 1 N l b G x l c i B D b 2 R l L D J 9 J n F 1 b 3 Q 7 L C Z x d W 9 0 O 1 N l Y 3 R p b 2 4 x L 0 R G X 1 Z l b m R p d G U v Q X V 0 b 1 J l b W 9 2 Z W R D b 2 x 1 b W 5 z M S 5 7 S U Q g Q 2 x p Z W 5 0 L D N 9 J n F 1 b 3 Q 7 L C Z x d W 9 0 O 1 N l Y 3 R p b 2 4 x L 0 R G X 1 Z l b m R p d G U v Q X V 0 b 1 J l b W 9 2 Z W R D b 2 x 1 b W 5 z M S 5 7 U X V h b n R p d H k g U 2 9 s Z C w 0 f S Z x d W 9 0 O y w m c X V v d D t T Z W N 0 a W 9 u M S 9 E R l 9 W Z W 5 k a X R l L 0 F 1 d G 9 S Z W 1 v d m V k Q 2 9 s d W 1 u c z E u e 1 N h b G U g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R l 9 W Z W 5 k a X R l L 0 F 1 d G 9 S Z W 1 v d m V k Q 2 9 s d W 1 u c z E u e 0 l E I F N h b G U s M H 0 m c X V v d D s s J n F 1 b 3 Q 7 U 2 V j d G l v b j E v R E Z f V m V u Z G l 0 Z S 9 B d X R v U m V t b 3 Z l Z E N v b H V t b n M x L n t J R C B Q c m 9 k d W N 0 L D F 9 J n F 1 b 3 Q 7 L C Z x d W 9 0 O 1 N l Y 3 R p b 2 4 x L 0 R G X 1 Z l b m R p d G U v Q X V 0 b 1 J l b W 9 2 Z W R D b 2 x 1 b W 5 z M S 5 7 U 2 V s b G V y I E N v Z G U s M n 0 m c X V v d D s s J n F 1 b 3 Q 7 U 2 V j d G l v b j E v R E Z f V m V u Z G l 0 Z S 9 B d X R v U m V t b 3 Z l Z E N v b H V t b n M x L n t J R C B D b G l l b n Q s M 3 0 m c X V v d D s s J n F 1 b 3 Q 7 U 2 V j d G l v b j E v R E Z f V m V u Z G l 0 Z S 9 B d X R v U m V t b 3 Z l Z E N v b H V t b n M x L n t R d W F u d G l 0 e S B T b 2 x k L D R 9 J n F 1 b 3 Q 7 L C Z x d W 9 0 O 1 N l Y 3 R p b 2 4 x L 0 R G X 1 Z l b m R p d G U v Q X V 0 b 1 J l b W 9 2 Z W R D b 2 x 1 b W 5 z M S 5 7 U 2 F s Z S B E Y X R l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R E Z f V m V u Z G l 0 Z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U y M C g y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l M j A o M i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l M j A o M i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J T I w K D I p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U y M C g y K S 9 G a W x 0 c m F 0 Z S U y M H J p Z 2 h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l M j A o M i k v R m l s d H J h d G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J T I w K D I p L 0 Z p b H R y Y X R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U y M C g y K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E N b X S Q y 0 O u r P r C p B 1 I w A A A A A A C A A A A A A A Q Z g A A A A E A A C A A A A D z a A g l 8 S / 2 p L a R + O b b G x 8 J 9 B H y i K 5 q V V i m q m H x p W v p B A A A A A A O g A A A A A I A A C A A A A B E Y 4 D g V a 5 t p 3 b l 8 l l q D y j Q s S p L C / h i l 6 j S + 2 f F l 6 c j H V A A A A D N / T 3 X j R j 0 4 d a v 9 F + / 3 D m w 9 W h 0 5 H H 1 D O y b y 3 Z x y n w 9 i m c A E p n D t q d W y 4 1 L x M l O C M N U 5 N J p 7 a n a k c f s f 2 l e O + s R k A 3 r q b 7 v l t F m E M f 7 l n p C H 0 A A A A D s h t H C z P j W b v 0 O z B I N 2 9 v k M w x 4 K T Y e m h b B k Q r f w + 2 1 p N 5 P a T D W H L j I T Y 7 F 2 R r e S O o L D r x G S 8 N w B Z N Z k D 4 0 Y Z V E < / D a t a M a s h u p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1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 9 4 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l a 1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 9 4 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l a 6 , T a b e l l a 1 1 , T a b e l l a 1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 2 0 2 3 - 1 2 - 1 3 T 2 2 : 2 2 : 5 7 . 2 0 7 4 9 5 8 + 0 1 : 0 0 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 9 4 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457E84B-2A35-4AA2-9E68-796CD0BF88AC}">
  <ds:schemaRefs/>
</ds:datastoreItem>
</file>

<file path=customXml/itemProps10.xml><?xml version="1.0" encoding="utf-8"?>
<ds:datastoreItem xmlns:ds="http://schemas.openxmlformats.org/officeDocument/2006/customXml" ds:itemID="{A5923047-8F47-4D7B-9835-799D54A9DD5A}">
  <ds:schemaRefs/>
</ds:datastoreItem>
</file>

<file path=customXml/itemProps11.xml><?xml version="1.0" encoding="utf-8"?>
<ds:datastoreItem xmlns:ds="http://schemas.openxmlformats.org/officeDocument/2006/customXml" ds:itemID="{84544EA9-F2F9-4B2D-9517-BAFEB50FC578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D5AF968B-0C77-440E-9F28-86E1F286FEF7}">
  <ds:schemaRefs/>
</ds:datastoreItem>
</file>

<file path=customXml/itemProps13.xml><?xml version="1.0" encoding="utf-8"?>
<ds:datastoreItem xmlns:ds="http://schemas.openxmlformats.org/officeDocument/2006/customXml" ds:itemID="{EE91C840-FAD2-4A70-9995-1B41CC1971E4}">
  <ds:schemaRefs/>
</ds:datastoreItem>
</file>

<file path=customXml/itemProps14.xml><?xml version="1.0" encoding="utf-8"?>
<ds:datastoreItem xmlns:ds="http://schemas.openxmlformats.org/officeDocument/2006/customXml" ds:itemID="{9E3E965F-5E66-4B30-8C1A-9E41E6AB18FE}">
  <ds:schemaRefs/>
</ds:datastoreItem>
</file>

<file path=customXml/itemProps15.xml><?xml version="1.0" encoding="utf-8"?>
<ds:datastoreItem xmlns:ds="http://schemas.openxmlformats.org/officeDocument/2006/customXml" ds:itemID="{9D721ECC-AC30-4E56-9B5B-AE53CA666ADC}">
  <ds:schemaRefs/>
</ds:datastoreItem>
</file>

<file path=customXml/itemProps16.xml><?xml version="1.0" encoding="utf-8"?>
<ds:datastoreItem xmlns:ds="http://schemas.openxmlformats.org/officeDocument/2006/customXml" ds:itemID="{57156AB0-52B3-431E-BB1C-95E4323BFF05}">
  <ds:schemaRefs/>
</ds:datastoreItem>
</file>

<file path=customXml/itemProps17.xml><?xml version="1.0" encoding="utf-8"?>
<ds:datastoreItem xmlns:ds="http://schemas.openxmlformats.org/officeDocument/2006/customXml" ds:itemID="{C08E8A51-8D76-406F-9194-4FCF87618CE4}">
  <ds:schemaRefs/>
</ds:datastoreItem>
</file>

<file path=customXml/itemProps18.xml><?xml version="1.0" encoding="utf-8"?>
<ds:datastoreItem xmlns:ds="http://schemas.openxmlformats.org/officeDocument/2006/customXml" ds:itemID="{46989FFB-8C62-4519-9DAF-65A8C7B418A1}">
  <ds:schemaRefs/>
</ds:datastoreItem>
</file>

<file path=customXml/itemProps19.xml><?xml version="1.0" encoding="utf-8"?>
<ds:datastoreItem xmlns:ds="http://schemas.openxmlformats.org/officeDocument/2006/customXml" ds:itemID="{3E1909FA-5366-48DF-84CD-4D9693DEFE4A}">
  <ds:schemaRefs/>
</ds:datastoreItem>
</file>

<file path=customXml/itemProps2.xml><?xml version="1.0" encoding="utf-8"?>
<ds:datastoreItem xmlns:ds="http://schemas.openxmlformats.org/officeDocument/2006/customXml" ds:itemID="{9471F585-4E98-4132-B759-2B7F7D1ABF54}">
  <ds:schemaRefs/>
</ds:datastoreItem>
</file>

<file path=customXml/itemProps3.xml><?xml version="1.0" encoding="utf-8"?>
<ds:datastoreItem xmlns:ds="http://schemas.openxmlformats.org/officeDocument/2006/customXml" ds:itemID="{37923EAA-1332-428D-B0D2-E2192DC20215}">
  <ds:schemaRefs/>
</ds:datastoreItem>
</file>

<file path=customXml/itemProps4.xml><?xml version="1.0" encoding="utf-8"?>
<ds:datastoreItem xmlns:ds="http://schemas.openxmlformats.org/officeDocument/2006/customXml" ds:itemID="{5E8757C5-E3EA-45D9-BA2A-F172CF39DB03}">
  <ds:schemaRefs/>
</ds:datastoreItem>
</file>

<file path=customXml/itemProps5.xml><?xml version="1.0" encoding="utf-8"?>
<ds:datastoreItem xmlns:ds="http://schemas.openxmlformats.org/officeDocument/2006/customXml" ds:itemID="{FE9392AF-484C-49CD-ADFF-4E2D52143355}">
  <ds:schemaRefs/>
</ds:datastoreItem>
</file>

<file path=customXml/itemProps6.xml><?xml version="1.0" encoding="utf-8"?>
<ds:datastoreItem xmlns:ds="http://schemas.openxmlformats.org/officeDocument/2006/customXml" ds:itemID="{D4D2ACF5-0B2B-4AB9-86F7-B87E8F3BEDFD}">
  <ds:schemaRefs/>
</ds:datastoreItem>
</file>

<file path=customXml/itemProps7.xml><?xml version="1.0" encoding="utf-8"?>
<ds:datastoreItem xmlns:ds="http://schemas.openxmlformats.org/officeDocument/2006/customXml" ds:itemID="{29F4C72F-061C-40EA-B9BC-27F6A9FDDBE2}">
  <ds:schemaRefs/>
</ds:datastoreItem>
</file>

<file path=customXml/itemProps8.xml><?xml version="1.0" encoding="utf-8"?>
<ds:datastoreItem xmlns:ds="http://schemas.openxmlformats.org/officeDocument/2006/customXml" ds:itemID="{39BDE791-A9B0-4F9D-9358-2C5482AFB43C}">
  <ds:schemaRefs/>
</ds:datastoreItem>
</file>

<file path=customXml/itemProps9.xml><?xml version="1.0" encoding="utf-8"?>
<ds:datastoreItem xmlns:ds="http://schemas.openxmlformats.org/officeDocument/2006/customXml" ds:itemID="{9022F11D-47A1-4161-8287-94511A0AFE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DF_Vendite</vt:lpstr>
      <vt:lpstr>DF_Dipendenti</vt:lpstr>
      <vt:lpstr>DF_Clienti</vt:lpstr>
      <vt:lpstr>DF_Prodotti</vt:lpstr>
      <vt:lpstr>Fatturato_Totale</vt:lpstr>
      <vt:lpstr>Rapporto Salari</vt:lpstr>
      <vt:lpstr>Rapporto Fatturato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Marchese</dc:creator>
  <cp:lastModifiedBy>Francesco Marchese</cp:lastModifiedBy>
  <dcterms:created xsi:type="dcterms:W3CDTF">2015-06-05T18:19:34Z</dcterms:created>
  <dcterms:modified xsi:type="dcterms:W3CDTF">2023-12-13T21:28:36Z</dcterms:modified>
</cp:coreProperties>
</file>