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W:\gpr\sesión_6\"/>
    </mc:Choice>
  </mc:AlternateContent>
  <xr:revisionPtr revIDLastSave="0" documentId="13_ncr:1_{497CD48D-C3D5-45FA-BDEE-3099F9B03470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6" i="1" l="1"/>
  <c r="F91" i="1"/>
  <c r="F86" i="1"/>
  <c r="F81" i="1"/>
  <c r="D65" i="1"/>
  <c r="F61" i="1"/>
  <c r="F57" i="1"/>
  <c r="F52" i="1"/>
  <c r="F46" i="1"/>
  <c r="F40" i="1"/>
  <c r="F35" i="1"/>
  <c r="F28" i="1"/>
  <c r="E79" i="1" l="1"/>
  <c r="D79" i="1" s="1"/>
  <c r="E92" i="1"/>
  <c r="F92" i="1" s="1"/>
  <c r="E87" i="1"/>
  <c r="D90" i="1" s="1"/>
  <c r="E82" i="1"/>
  <c r="D85" i="1" s="1"/>
  <c r="D80" i="1"/>
  <c r="E73" i="1"/>
  <c r="E70" i="1"/>
  <c r="E66" i="1"/>
  <c r="E63" i="1"/>
  <c r="D64" i="1" s="1"/>
  <c r="D62" i="1"/>
  <c r="E58" i="1"/>
  <c r="F58" i="1" s="1"/>
  <c r="E53" i="1"/>
  <c r="E48" i="1"/>
  <c r="F48" i="1" s="1"/>
  <c r="D47" i="1"/>
  <c r="E41" i="1"/>
  <c r="D45" i="1" s="1"/>
  <c r="E36" i="1"/>
  <c r="D29" i="1"/>
  <c r="E30" i="1"/>
  <c r="F30" i="1" s="1"/>
  <c r="F31" i="1"/>
  <c r="F32" i="1"/>
  <c r="F33" i="1"/>
  <c r="F34" i="1"/>
  <c r="F37" i="1"/>
  <c r="F38" i="1"/>
  <c r="F39" i="1"/>
  <c r="F42" i="1"/>
  <c r="F43" i="1"/>
  <c r="F44" i="1"/>
  <c r="F45" i="1"/>
  <c r="F49" i="1"/>
  <c r="F50" i="1"/>
  <c r="F51" i="1"/>
  <c r="F54" i="1"/>
  <c r="F55" i="1"/>
  <c r="F56" i="1"/>
  <c r="F59" i="1"/>
  <c r="F60" i="1"/>
  <c r="F64" i="1"/>
  <c r="F65" i="1"/>
  <c r="F67" i="1"/>
  <c r="F68" i="1"/>
  <c r="F69" i="1"/>
  <c r="F71" i="1"/>
  <c r="F72" i="1"/>
  <c r="F74" i="1"/>
  <c r="F75" i="1"/>
  <c r="F76" i="1"/>
  <c r="F77" i="1"/>
  <c r="F78" i="1"/>
  <c r="F80" i="1"/>
  <c r="F83" i="1"/>
  <c r="F84" i="1"/>
  <c r="F85" i="1"/>
  <c r="F88" i="1"/>
  <c r="F89" i="1"/>
  <c r="F90" i="1"/>
  <c r="F93" i="1"/>
  <c r="F94" i="1"/>
  <c r="F95" i="1"/>
  <c r="E23" i="1"/>
  <c r="E12" i="1"/>
  <c r="D16" i="1" s="1"/>
  <c r="E17" i="1"/>
  <c r="D19" i="1" s="1"/>
  <c r="F18" i="1"/>
  <c r="F24" i="1"/>
  <c r="F25" i="1"/>
  <c r="F26" i="1"/>
  <c r="F27" i="1"/>
  <c r="D20" i="1" l="1"/>
  <c r="D21" i="1"/>
  <c r="D18" i="1"/>
  <c r="D92" i="1"/>
  <c r="D94" i="1"/>
  <c r="D93" i="1"/>
  <c r="D95" i="1"/>
  <c r="F87" i="1"/>
  <c r="D89" i="1"/>
  <c r="D87" i="1"/>
  <c r="D88" i="1"/>
  <c r="D83" i="1"/>
  <c r="F82" i="1"/>
  <c r="D82" i="1"/>
  <c r="D84" i="1"/>
  <c r="F79" i="1"/>
  <c r="D74" i="1"/>
  <c r="D75" i="1"/>
  <c r="D76" i="1"/>
  <c r="F73" i="1"/>
  <c r="F66" i="1"/>
  <c r="F70" i="1"/>
  <c r="D71" i="1"/>
  <c r="D68" i="1"/>
  <c r="D67" i="1"/>
  <c r="F63" i="1"/>
  <c r="D56" i="1"/>
  <c r="D55" i="1"/>
  <c r="D49" i="1"/>
  <c r="D50" i="1"/>
  <c r="D51" i="1"/>
  <c r="D59" i="1"/>
  <c r="D60" i="1"/>
  <c r="D54" i="1"/>
  <c r="D42" i="1"/>
  <c r="D43" i="1"/>
  <c r="D44" i="1"/>
  <c r="F53" i="1"/>
  <c r="D33" i="1"/>
  <c r="D32" i="1"/>
  <c r="D31" i="1"/>
  <c r="D34" i="1"/>
  <c r="D38" i="1"/>
  <c r="D37" i="1"/>
  <c r="D39" i="1"/>
  <c r="F41" i="1"/>
  <c r="F36" i="1"/>
  <c r="D27" i="1"/>
  <c r="D26" i="1"/>
  <c r="F23" i="1"/>
  <c r="D25" i="1"/>
  <c r="D24" i="1"/>
  <c r="D13" i="1"/>
  <c r="D14" i="1"/>
  <c r="D15" i="1"/>
  <c r="F17" i="1"/>
  <c r="E10" i="1"/>
  <c r="D10" i="1"/>
  <c r="D11" i="1"/>
  <c r="D7" i="1"/>
  <c r="F10" i="1" s="1"/>
  <c r="C1" i="1"/>
  <c r="D1" i="1" s="1"/>
  <c r="F11" i="1" s="1"/>
  <c r="C2" i="1"/>
  <c r="C3" i="1"/>
  <c r="C4" i="1"/>
  <c r="C5" i="1"/>
  <c r="D5" i="1" s="1"/>
  <c r="C6" i="1"/>
  <c r="D6" i="1" s="1"/>
  <c r="D4" i="1" l="1"/>
  <c r="E62" i="1"/>
  <c r="E11" i="1"/>
  <c r="D17" i="1" s="1"/>
  <c r="D3" i="1"/>
  <c r="E47" i="1"/>
  <c r="D2" i="1"/>
  <c r="E29" i="1"/>
  <c r="F19" i="1"/>
  <c r="D23" i="1" l="1"/>
  <c r="F62" i="1"/>
  <c r="D66" i="1"/>
  <c r="D73" i="1"/>
  <c r="D70" i="1"/>
  <c r="D63" i="1"/>
  <c r="D12" i="1"/>
  <c r="D48" i="1"/>
  <c r="D53" i="1"/>
  <c r="D58" i="1"/>
  <c r="F29" i="1"/>
  <c r="D36" i="1"/>
  <c r="D41" i="1"/>
  <c r="D30" i="1"/>
  <c r="F47" i="1"/>
  <c r="F21" i="1"/>
  <c r="F20" i="1"/>
  <c r="F12" i="1"/>
  <c r="F16" i="1" l="1"/>
  <c r="F15" i="1"/>
  <c r="F14" i="1"/>
  <c r="F13" i="1"/>
</calcChain>
</file>

<file path=xl/sharedStrings.xml><?xml version="1.0" encoding="utf-8"?>
<sst xmlns="http://schemas.openxmlformats.org/spreadsheetml/2006/main" count="97" uniqueCount="89">
  <si>
    <t>Análisis </t>
  </si>
  <si>
    <t>Diseño</t>
  </si>
  <si>
    <t>Implementación</t>
  </si>
  <si>
    <t>Pruebas</t>
  </si>
  <si>
    <t>Documentación</t>
  </si>
  <si>
    <t>Implantación</t>
  </si>
  <si>
    <t>TOTAL</t>
  </si>
  <si>
    <t>PRONEXE</t>
  </si>
  <si>
    <t>Análisis</t>
  </si>
  <si>
    <t>Elicitación de requisitos</t>
  </si>
  <si>
    <t>Encuestas exploratorias</t>
  </si>
  <si>
    <t>Obtener conclusiones</t>
  </si>
  <si>
    <t>Valorar los posibles costes y beneficios</t>
  </si>
  <si>
    <t>Alcance del proyecto</t>
  </si>
  <si>
    <t>Análisis de requisitos</t>
  </si>
  <si>
    <t>Storyboards</t>
  </si>
  <si>
    <t>Casos de uso</t>
  </si>
  <si>
    <t>Diagrama UML</t>
  </si>
  <si>
    <t>Prototipo inicial</t>
  </si>
  <si>
    <t>Validación</t>
  </si>
  <si>
    <t>Pruebas del prototipo</t>
  </si>
  <si>
    <t>Consulta a expertos</t>
  </si>
  <si>
    <t>Reuniones con interesados</t>
  </si>
  <si>
    <t>Reuniones del equipo de desarrollo</t>
  </si>
  <si>
    <t>Capa de presentacion o frontend</t>
  </si>
  <si>
    <t>Vista del cliente</t>
  </si>
  <si>
    <t>Vista del profesional</t>
  </si>
  <si>
    <t>Vista del empleado</t>
  </si>
  <si>
    <t>Versión web</t>
  </si>
  <si>
    <t>Capa lógica</t>
  </si>
  <si>
    <t>Revisión del diagrama UML</t>
  </si>
  <si>
    <t>Establecimiento de librerias</t>
  </si>
  <si>
    <t>Comunicacion con la capa de persistencia</t>
  </si>
  <si>
    <t>Capa de persistencia</t>
  </si>
  <si>
    <t>Diseño de las tablas y relaciones</t>
  </si>
  <si>
    <t>Establecimiento de usuarios y permisos</t>
  </si>
  <si>
    <t>Diseño de la base de datos</t>
  </si>
  <si>
    <t>Comunicación con la capa lógica</t>
  </si>
  <si>
    <t>Capa de presentación</t>
  </si>
  <si>
    <t>Interfaz gráfica de la aplicación</t>
  </si>
  <si>
    <t>Interfaz versión web</t>
  </si>
  <si>
    <t>Implementar la conexión con la capa lógica</t>
  </si>
  <si>
    <t>Capa de lógica</t>
  </si>
  <si>
    <t>Acceso a la capa de persistencia</t>
  </si>
  <si>
    <t>Implementar el diagrama UML</t>
  </si>
  <si>
    <t>Contruir servicios web</t>
  </si>
  <si>
    <t>Estructura de datos</t>
  </si>
  <si>
    <t>Lógica de los datos</t>
  </si>
  <si>
    <t>Verificación y pruebas</t>
  </si>
  <si>
    <t>Pruebas funcionales</t>
  </si>
  <si>
    <t>Pruebas unitarias</t>
  </si>
  <si>
    <t>Acta de aprobación</t>
  </si>
  <si>
    <t>Pruebas de integración</t>
  </si>
  <si>
    <t>Pruebas de aplicación</t>
  </si>
  <si>
    <t>Pruebas de web</t>
  </si>
  <si>
    <t>Pruebas de aceptación</t>
  </si>
  <si>
    <t>Pruebas del departamento de calidad</t>
  </si>
  <si>
    <t>Pruebas de estrés</t>
  </si>
  <si>
    <t>Base de datos</t>
  </si>
  <si>
    <t>Acceso al servidor</t>
  </si>
  <si>
    <t>Acceso a la web</t>
  </si>
  <si>
    <t>Despliegue e implementación</t>
  </si>
  <si>
    <t>Poblar con datos</t>
  </si>
  <si>
    <t>Servidor web</t>
  </si>
  <si>
    <t>Implementación de servidores</t>
  </si>
  <si>
    <t>Comprar dominio</t>
  </si>
  <si>
    <t>Conexión con servicios de estadísticas</t>
  </si>
  <si>
    <t>Aplicación</t>
  </si>
  <si>
    <t>Detección de dependencias</t>
  </si>
  <si>
    <t>Creación de contenedores</t>
  </si>
  <si>
    <t>Despliegue de contenedores</t>
  </si>
  <si>
    <t>Mantenimiento</t>
  </si>
  <si>
    <t>Actualizaciones</t>
  </si>
  <si>
    <t>Gestion de control</t>
  </si>
  <si>
    <t>PORCENTAJE</t>
  </si>
  <si>
    <t>HH</t>
  </si>
  <si>
    <t>DÍAS</t>
  </si>
  <si>
    <t>Modelos y diagramas de análisis</t>
  </si>
  <si>
    <t>Resumen de las pruebas y reuniones</t>
  </si>
  <si>
    <t>Diseño de la capa de presentación</t>
  </si>
  <si>
    <t>Diseño de la capa lógica</t>
  </si>
  <si>
    <t>Diseño de la capa de persistencia</t>
  </si>
  <si>
    <t>Implementación de la capa de presentación</t>
  </si>
  <si>
    <t>Implementación de la capa lógica</t>
  </si>
  <si>
    <t>Implementación de la capa de persistencia</t>
  </si>
  <si>
    <t>Base de datos operativa</t>
  </si>
  <si>
    <t>Servidor web operativo</t>
  </si>
  <si>
    <t>Aplicación desplegada</t>
  </si>
  <si>
    <t>Resumen de las reuniones, controles y actualizaciones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</si>
</sst>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Georgia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2" fillId="0" borderId="0" xfId="0" applyFont="1" applyFill="1" applyBorder="1" applyAlignment="1">
      <alignment horizontal="justify" vertical="center"/>
    </xf>
    <xf numFmtId="9" fontId="2" fillId="0" borderId="0" xfId="0" applyNumberFormat="1" applyFont="1" applyFill="1" applyBorder="1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70" zoomScaleNormal="100" workbookViewId="0">
      <selection activeCell="F101" sqref="F101"/>
    </sheetView>
  </sheetViews>
  <sheetFormatPr baseColWidth="10" defaultColWidth="8.85546875" defaultRowHeight="15" x14ac:dyDescent="0.25"/>
  <cols>
    <col min="1" max="1" width="15.140625" customWidth="1"/>
    <col min="2" max="2" width="7" customWidth="1"/>
    <col min="3" max="3" width="33.140625" customWidth="1"/>
    <col min="4" max="4" width="11.7109375" customWidth="1"/>
  </cols>
  <sheetData>
    <row r="1" spans="1:6" x14ac:dyDescent="0.25">
      <c r="A1" s="2" t="s">
        <v>0</v>
      </c>
      <c r="B1" s="3">
        <v>0.15</v>
      </c>
      <c r="C1" s="4">
        <f xml:space="preserve"> B1*C7</f>
        <v>78</v>
      </c>
      <c r="D1">
        <f xml:space="preserve"> C1/7.5</f>
        <v>10.4</v>
      </c>
    </row>
    <row r="2" spans="1:6" x14ac:dyDescent="0.25">
      <c r="A2" s="2" t="s">
        <v>1</v>
      </c>
      <c r="B2" s="3">
        <v>0.15</v>
      </c>
      <c r="C2" s="4">
        <f xml:space="preserve"> B2*C7</f>
        <v>78</v>
      </c>
      <c r="D2">
        <f t="shared" ref="D2:D7" si="0" xml:space="preserve"> C2/7.5</f>
        <v>10.4</v>
      </c>
    </row>
    <row r="3" spans="1:6" ht="25.5" x14ac:dyDescent="0.25">
      <c r="A3" s="2" t="s">
        <v>2</v>
      </c>
      <c r="B3" s="3">
        <v>0.35</v>
      </c>
      <c r="C3" s="4">
        <f xml:space="preserve"> B3*C7</f>
        <v>182</v>
      </c>
      <c r="D3">
        <f t="shared" si="0"/>
        <v>24.266666666666666</v>
      </c>
    </row>
    <row r="4" spans="1:6" x14ac:dyDescent="0.25">
      <c r="A4" s="2" t="s">
        <v>3</v>
      </c>
      <c r="B4" s="3">
        <v>0.2</v>
      </c>
      <c r="C4" s="4">
        <f xml:space="preserve"> B4*C7</f>
        <v>104</v>
      </c>
      <c r="D4">
        <f t="shared" si="0"/>
        <v>13.866666666666667</v>
      </c>
    </row>
    <row r="5" spans="1:6" ht="25.5" x14ac:dyDescent="0.25">
      <c r="A5" s="2" t="s">
        <v>4</v>
      </c>
      <c r="B5" s="3">
        <v>0.1</v>
      </c>
      <c r="C5" s="4">
        <f xml:space="preserve"> B5*C7</f>
        <v>52</v>
      </c>
      <c r="D5">
        <f t="shared" si="0"/>
        <v>6.9333333333333336</v>
      </c>
    </row>
    <row r="6" spans="1:6" x14ac:dyDescent="0.25">
      <c r="A6" s="2" t="s">
        <v>5</v>
      </c>
      <c r="B6" s="3">
        <v>0.05</v>
      </c>
      <c r="C6" s="4">
        <f xml:space="preserve"> B6*C7</f>
        <v>26</v>
      </c>
      <c r="D6">
        <f t="shared" si="0"/>
        <v>3.4666666666666668</v>
      </c>
    </row>
    <row r="7" spans="1:6" x14ac:dyDescent="0.25">
      <c r="A7" s="2" t="s">
        <v>6</v>
      </c>
      <c r="B7" s="3">
        <v>1</v>
      </c>
      <c r="C7" s="4">
        <v>520</v>
      </c>
      <c r="D7">
        <f t="shared" si="0"/>
        <v>69.333333333333329</v>
      </c>
    </row>
    <row r="8" spans="1:6" x14ac:dyDescent="0.25">
      <c r="A8" s="2"/>
      <c r="B8" s="2"/>
      <c r="C8" s="2"/>
    </row>
    <row r="9" spans="1:6" x14ac:dyDescent="0.25">
      <c r="D9" s="6" t="s">
        <v>74</v>
      </c>
      <c r="E9" s="6" t="s">
        <v>75</v>
      </c>
      <c r="F9" s="6" t="s">
        <v>76</v>
      </c>
    </row>
    <row r="10" spans="1:6" x14ac:dyDescent="0.25">
      <c r="A10" s="5" t="s">
        <v>7</v>
      </c>
      <c r="D10" s="7">
        <f>B7</f>
        <v>1</v>
      </c>
      <c r="E10">
        <f>C7</f>
        <v>520</v>
      </c>
      <c r="F10">
        <f>D7</f>
        <v>69.333333333333329</v>
      </c>
    </row>
    <row r="11" spans="1:6" x14ac:dyDescent="0.25">
      <c r="A11" s="5" t="s">
        <v>8</v>
      </c>
      <c r="B11" s="5"/>
      <c r="C11" s="5"/>
      <c r="D11" s="7">
        <f>B1</f>
        <v>0.15</v>
      </c>
      <c r="E11">
        <f>C1</f>
        <v>78</v>
      </c>
      <c r="F11">
        <f>D1</f>
        <v>10.4</v>
      </c>
    </row>
    <row r="12" spans="1:6" x14ac:dyDescent="0.25">
      <c r="B12" s="5" t="s">
        <v>9</v>
      </c>
      <c r="D12" s="8">
        <f>E12/E11</f>
        <v>0.19871794871794871</v>
      </c>
      <c r="E12">
        <f>SUM(E13:E16)</f>
        <v>15.5</v>
      </c>
      <c r="F12">
        <f>E12/7.5</f>
        <v>2.0666666666666669</v>
      </c>
    </row>
    <row r="13" spans="1:6" x14ac:dyDescent="0.25">
      <c r="C13" t="s">
        <v>10</v>
      </c>
      <c r="D13" s="1">
        <f>E13/E12</f>
        <v>0.32258064516129031</v>
      </c>
      <c r="E13">
        <v>5</v>
      </c>
      <c r="F13">
        <f t="shared" ref="F13:F86" si="1">E13/7.5</f>
        <v>0.66666666666666663</v>
      </c>
    </row>
    <row r="14" spans="1:6" x14ac:dyDescent="0.25">
      <c r="C14" t="s">
        <v>11</v>
      </c>
      <c r="D14" s="1">
        <f>E14/E12</f>
        <v>0.32258064516129031</v>
      </c>
      <c r="E14">
        <v>5</v>
      </c>
      <c r="F14">
        <f t="shared" si="1"/>
        <v>0.66666666666666663</v>
      </c>
    </row>
    <row r="15" spans="1:6" x14ac:dyDescent="0.25">
      <c r="C15" t="s">
        <v>12</v>
      </c>
      <c r="D15" s="1">
        <f>E15/E12</f>
        <v>0.35483870967741937</v>
      </c>
      <c r="E15">
        <v>5.5</v>
      </c>
      <c r="F15">
        <f t="shared" si="1"/>
        <v>0.73333333333333328</v>
      </c>
    </row>
    <row r="16" spans="1:6" x14ac:dyDescent="0.25">
      <c r="C16" t="s">
        <v>13</v>
      </c>
      <c r="D16" s="1">
        <f>E16/E12</f>
        <v>0</v>
      </c>
      <c r="E16">
        <v>0</v>
      </c>
      <c r="F16">
        <f t="shared" si="1"/>
        <v>0</v>
      </c>
    </row>
    <row r="17" spans="1:6" x14ac:dyDescent="0.25">
      <c r="B17" s="5" t="s">
        <v>14</v>
      </c>
      <c r="D17" s="8">
        <f>E17/E11</f>
        <v>0.28205128205128205</v>
      </c>
      <c r="E17">
        <f>SUM(E18:E21)</f>
        <v>22</v>
      </c>
      <c r="F17">
        <f t="shared" si="1"/>
        <v>2.9333333333333331</v>
      </c>
    </row>
    <row r="18" spans="1:6" x14ac:dyDescent="0.25">
      <c r="C18" t="s">
        <v>15</v>
      </c>
      <c r="D18" s="1">
        <f>E18/E17</f>
        <v>0.22727272727272727</v>
      </c>
      <c r="E18">
        <v>5</v>
      </c>
      <c r="F18">
        <f t="shared" si="1"/>
        <v>0.66666666666666663</v>
      </c>
    </row>
    <row r="19" spans="1:6" x14ac:dyDescent="0.25">
      <c r="C19" t="s">
        <v>16</v>
      </c>
      <c r="D19" s="1">
        <f>E19/E17</f>
        <v>0.18181818181818182</v>
      </c>
      <c r="E19">
        <v>4</v>
      </c>
      <c r="F19">
        <f t="shared" si="1"/>
        <v>0.53333333333333333</v>
      </c>
    </row>
    <row r="20" spans="1:6" x14ac:dyDescent="0.25">
      <c r="C20" t="s">
        <v>17</v>
      </c>
      <c r="D20" s="1">
        <f>E20/E17</f>
        <v>0.13636363636363635</v>
      </c>
      <c r="E20">
        <v>3</v>
      </c>
      <c r="F20">
        <f t="shared" si="1"/>
        <v>0.4</v>
      </c>
    </row>
    <row r="21" spans="1:6" x14ac:dyDescent="0.25">
      <c r="C21" t="s">
        <v>18</v>
      </c>
      <c r="D21" s="1">
        <f>E21/E17</f>
        <v>0.45454545454545453</v>
      </c>
      <c r="E21">
        <v>10</v>
      </c>
      <c r="F21">
        <f t="shared" si="1"/>
        <v>1.3333333333333333</v>
      </c>
    </row>
    <row r="22" spans="1:6" x14ac:dyDescent="0.25">
      <c r="C22" t="s">
        <v>77</v>
      </c>
      <c r="D22" s="1">
        <v>0</v>
      </c>
      <c r="E22">
        <v>0</v>
      </c>
      <c r="F22">
        <v>0</v>
      </c>
    </row>
    <row r="23" spans="1:6" x14ac:dyDescent="0.25">
      <c r="B23" s="5" t="s">
        <v>19</v>
      </c>
      <c r="D23" s="8">
        <f>E23/E11</f>
        <v>0.42948717948717946</v>
      </c>
      <c r="E23">
        <f>SUM(E24:E27)</f>
        <v>33.5</v>
      </c>
      <c r="F23">
        <f t="shared" si="1"/>
        <v>4.4666666666666668</v>
      </c>
    </row>
    <row r="24" spans="1:6" x14ac:dyDescent="0.25">
      <c r="C24" t="s">
        <v>20</v>
      </c>
      <c r="D24" s="1">
        <f>E24/E23</f>
        <v>0.20895522388059701</v>
      </c>
      <c r="E24">
        <v>7</v>
      </c>
      <c r="F24">
        <f t="shared" si="1"/>
        <v>0.93333333333333335</v>
      </c>
    </row>
    <row r="25" spans="1:6" x14ac:dyDescent="0.25">
      <c r="C25" t="s">
        <v>21</v>
      </c>
      <c r="D25" s="1">
        <f>E25/E23</f>
        <v>0.19402985074626866</v>
      </c>
      <c r="E25">
        <v>6.5</v>
      </c>
      <c r="F25">
        <f t="shared" si="1"/>
        <v>0.8666666666666667</v>
      </c>
    </row>
    <row r="26" spans="1:6" x14ac:dyDescent="0.25">
      <c r="C26" t="s">
        <v>22</v>
      </c>
      <c r="D26" s="1">
        <f>E26/E23</f>
        <v>0.29850746268656714</v>
      </c>
      <c r="E26">
        <v>10</v>
      </c>
      <c r="F26">
        <f t="shared" si="1"/>
        <v>1.3333333333333333</v>
      </c>
    </row>
    <row r="27" spans="1:6" x14ac:dyDescent="0.25">
      <c r="C27" t="s">
        <v>23</v>
      </c>
      <c r="D27" s="1">
        <f>E27/E23</f>
        <v>0.29850746268656714</v>
      </c>
      <c r="E27">
        <v>10</v>
      </c>
      <c r="F27">
        <f t="shared" si="1"/>
        <v>1.3333333333333333</v>
      </c>
    </row>
    <row r="28" spans="1:6" x14ac:dyDescent="0.25">
      <c r="C28" t="s">
        <v>78</v>
      </c>
      <c r="D28" s="1">
        <v>0</v>
      </c>
      <c r="E28">
        <v>0</v>
      </c>
      <c r="F28">
        <f t="shared" si="1"/>
        <v>0</v>
      </c>
    </row>
    <row r="29" spans="1:6" x14ac:dyDescent="0.25">
      <c r="A29" s="5" t="s">
        <v>1</v>
      </c>
      <c r="D29" s="7">
        <f>B2</f>
        <v>0.15</v>
      </c>
      <c r="E29">
        <f>C2</f>
        <v>78</v>
      </c>
      <c r="F29">
        <f t="shared" si="1"/>
        <v>10.4</v>
      </c>
    </row>
    <row r="30" spans="1:6" x14ac:dyDescent="0.25">
      <c r="B30" s="5" t="s">
        <v>24</v>
      </c>
      <c r="D30" s="8">
        <f>E30/E29</f>
        <v>0.66666666666666663</v>
      </c>
      <c r="E30">
        <f>SUM(E31:E34)</f>
        <v>52</v>
      </c>
      <c r="F30">
        <f t="shared" si="1"/>
        <v>6.9333333333333336</v>
      </c>
    </row>
    <row r="31" spans="1:6" x14ac:dyDescent="0.25">
      <c r="C31" t="s">
        <v>25</v>
      </c>
      <c r="D31" s="1">
        <f>E31/E30</f>
        <v>0.26923076923076922</v>
      </c>
      <c r="E31">
        <v>14</v>
      </c>
      <c r="F31">
        <f t="shared" si="1"/>
        <v>1.8666666666666667</v>
      </c>
    </row>
    <row r="32" spans="1:6" x14ac:dyDescent="0.25">
      <c r="C32" t="s">
        <v>26</v>
      </c>
      <c r="D32" s="1">
        <f>E32/E30</f>
        <v>0.26923076923076922</v>
      </c>
      <c r="E32">
        <v>14</v>
      </c>
      <c r="F32">
        <f t="shared" si="1"/>
        <v>1.8666666666666667</v>
      </c>
    </row>
    <row r="33" spans="1:6" x14ac:dyDescent="0.25">
      <c r="C33" t="s">
        <v>27</v>
      </c>
      <c r="D33" s="1">
        <f>E33/E30</f>
        <v>0.26923076923076922</v>
      </c>
      <c r="E33">
        <v>14</v>
      </c>
      <c r="F33">
        <f t="shared" si="1"/>
        <v>1.8666666666666667</v>
      </c>
    </row>
    <row r="34" spans="1:6" x14ac:dyDescent="0.25">
      <c r="C34" t="s">
        <v>28</v>
      </c>
      <c r="D34" s="1">
        <f>E34/E30</f>
        <v>0.19230769230769232</v>
      </c>
      <c r="E34">
        <v>10</v>
      </c>
      <c r="F34">
        <f t="shared" si="1"/>
        <v>1.3333333333333333</v>
      </c>
    </row>
    <row r="35" spans="1:6" x14ac:dyDescent="0.25">
      <c r="C35" t="s">
        <v>79</v>
      </c>
      <c r="D35" s="1">
        <v>0</v>
      </c>
      <c r="E35">
        <v>0</v>
      </c>
      <c r="F35">
        <f t="shared" si="1"/>
        <v>0</v>
      </c>
    </row>
    <row r="36" spans="1:6" x14ac:dyDescent="0.25">
      <c r="B36" s="5" t="s">
        <v>29</v>
      </c>
      <c r="D36" s="8">
        <f>E36/E29</f>
        <v>0.11538461538461539</v>
      </c>
      <c r="E36">
        <f>SUM(E37:E39)</f>
        <v>9</v>
      </c>
      <c r="F36">
        <f t="shared" si="1"/>
        <v>1.2</v>
      </c>
    </row>
    <row r="37" spans="1:6" x14ac:dyDescent="0.25">
      <c r="C37" t="s">
        <v>30</v>
      </c>
      <c r="D37" s="1">
        <f>E37/E36</f>
        <v>0.22222222222222221</v>
      </c>
      <c r="E37">
        <v>2</v>
      </c>
      <c r="F37">
        <f t="shared" si="1"/>
        <v>0.26666666666666666</v>
      </c>
    </row>
    <row r="38" spans="1:6" x14ac:dyDescent="0.25">
      <c r="C38" t="s">
        <v>31</v>
      </c>
      <c r="D38" s="1">
        <f>E38/E36</f>
        <v>0.1111111111111111</v>
      </c>
      <c r="E38">
        <v>1</v>
      </c>
      <c r="F38">
        <f t="shared" si="1"/>
        <v>0.13333333333333333</v>
      </c>
    </row>
    <row r="39" spans="1:6" x14ac:dyDescent="0.25">
      <c r="C39" t="s">
        <v>32</v>
      </c>
      <c r="D39" s="1">
        <f>E39/E36</f>
        <v>0.66666666666666663</v>
      </c>
      <c r="E39">
        <v>6</v>
      </c>
      <c r="F39">
        <f t="shared" si="1"/>
        <v>0.8</v>
      </c>
    </row>
    <row r="40" spans="1:6" x14ac:dyDescent="0.25">
      <c r="C40" t="s">
        <v>80</v>
      </c>
      <c r="D40" s="1">
        <v>0</v>
      </c>
      <c r="E40">
        <v>0</v>
      </c>
      <c r="F40">
        <f t="shared" si="1"/>
        <v>0</v>
      </c>
    </row>
    <row r="41" spans="1:6" x14ac:dyDescent="0.25">
      <c r="B41" s="5" t="s">
        <v>33</v>
      </c>
      <c r="D41" s="8">
        <f>E41/E29</f>
        <v>0.21794871794871795</v>
      </c>
      <c r="E41">
        <f>SUM(E42:E45)</f>
        <v>17</v>
      </c>
      <c r="F41">
        <f t="shared" si="1"/>
        <v>2.2666666666666666</v>
      </c>
    </row>
    <row r="42" spans="1:6" x14ac:dyDescent="0.25">
      <c r="C42" t="s">
        <v>34</v>
      </c>
      <c r="D42" s="1">
        <f>E42/E41</f>
        <v>0.35294117647058826</v>
      </c>
      <c r="E42">
        <v>6</v>
      </c>
      <c r="F42">
        <f t="shared" si="1"/>
        <v>0.8</v>
      </c>
    </row>
    <row r="43" spans="1:6" x14ac:dyDescent="0.25">
      <c r="C43" t="s">
        <v>35</v>
      </c>
      <c r="D43" s="1">
        <f>E43/E41</f>
        <v>5.8823529411764705E-2</v>
      </c>
      <c r="E43">
        <v>1</v>
      </c>
      <c r="F43">
        <f t="shared" si="1"/>
        <v>0.13333333333333333</v>
      </c>
    </row>
    <row r="44" spans="1:6" x14ac:dyDescent="0.25">
      <c r="C44" t="s">
        <v>36</v>
      </c>
      <c r="D44" s="1">
        <f>E44/E41</f>
        <v>0.29411764705882354</v>
      </c>
      <c r="E44">
        <v>5</v>
      </c>
      <c r="F44">
        <f t="shared" si="1"/>
        <v>0.66666666666666663</v>
      </c>
    </row>
    <row r="45" spans="1:6" x14ac:dyDescent="0.25">
      <c r="C45" t="s">
        <v>37</v>
      </c>
      <c r="D45" s="1">
        <f>E45/E41</f>
        <v>0.29411764705882354</v>
      </c>
      <c r="E45">
        <v>5</v>
      </c>
      <c r="F45">
        <f t="shared" si="1"/>
        <v>0.66666666666666663</v>
      </c>
    </row>
    <row r="46" spans="1:6" x14ac:dyDescent="0.25">
      <c r="C46" t="s">
        <v>81</v>
      </c>
      <c r="D46" s="1">
        <v>0</v>
      </c>
      <c r="E46">
        <v>0</v>
      </c>
      <c r="F46">
        <f t="shared" si="1"/>
        <v>0</v>
      </c>
    </row>
    <row r="47" spans="1:6" x14ac:dyDescent="0.25">
      <c r="A47" s="5" t="s">
        <v>2</v>
      </c>
      <c r="D47" s="7">
        <f>B3</f>
        <v>0.35</v>
      </c>
      <c r="E47">
        <f>C3</f>
        <v>182</v>
      </c>
      <c r="F47">
        <f t="shared" si="1"/>
        <v>24.266666666666666</v>
      </c>
    </row>
    <row r="48" spans="1:6" x14ac:dyDescent="0.25">
      <c r="B48" s="5" t="s">
        <v>38</v>
      </c>
      <c r="D48" s="8">
        <f>E48/E47</f>
        <v>0.37362637362637363</v>
      </c>
      <c r="E48">
        <f>SUM(E49:E51)</f>
        <v>68</v>
      </c>
      <c r="F48">
        <f t="shared" si="1"/>
        <v>9.0666666666666664</v>
      </c>
    </row>
    <row r="49" spans="1:6" x14ac:dyDescent="0.25">
      <c r="C49" t="s">
        <v>39</v>
      </c>
      <c r="D49" s="1">
        <f>E49/E48</f>
        <v>0.20588235294117646</v>
      </c>
      <c r="E49">
        <v>14</v>
      </c>
      <c r="F49">
        <f>E49/7.5</f>
        <v>1.8666666666666667</v>
      </c>
    </row>
    <row r="50" spans="1:6" x14ac:dyDescent="0.25">
      <c r="C50" t="s">
        <v>40</v>
      </c>
      <c r="D50" s="1">
        <f>E50/E48</f>
        <v>0.5</v>
      </c>
      <c r="E50">
        <v>34</v>
      </c>
      <c r="F50">
        <f>E50/7.5</f>
        <v>4.5333333333333332</v>
      </c>
    </row>
    <row r="51" spans="1:6" x14ac:dyDescent="0.25">
      <c r="C51" t="s">
        <v>41</v>
      </c>
      <c r="D51" s="1">
        <f>E51/E48</f>
        <v>0.29411764705882354</v>
      </c>
      <c r="E51">
        <v>20</v>
      </c>
      <c r="F51">
        <f>E51/7.5</f>
        <v>2.6666666666666665</v>
      </c>
    </row>
    <row r="52" spans="1:6" x14ac:dyDescent="0.25">
      <c r="C52" t="s">
        <v>82</v>
      </c>
      <c r="D52" s="1">
        <v>0</v>
      </c>
      <c r="E52">
        <v>0</v>
      </c>
      <c r="F52">
        <f>E52/7.5</f>
        <v>0</v>
      </c>
    </row>
    <row r="53" spans="1:6" x14ac:dyDescent="0.25">
      <c r="B53" s="5" t="s">
        <v>42</v>
      </c>
      <c r="D53" s="8">
        <f>E53/E47</f>
        <v>0.42857142857142855</v>
      </c>
      <c r="E53">
        <f>SUM(E54:E56)</f>
        <v>78</v>
      </c>
      <c r="F53">
        <f t="shared" si="1"/>
        <v>10.4</v>
      </c>
    </row>
    <row r="54" spans="1:6" x14ac:dyDescent="0.25">
      <c r="C54" t="s">
        <v>43</v>
      </c>
      <c r="D54" s="1">
        <f>E54/E53</f>
        <v>0.25641025641025639</v>
      </c>
      <c r="E54">
        <v>20</v>
      </c>
      <c r="F54">
        <f>E54/7.5</f>
        <v>2.6666666666666665</v>
      </c>
    </row>
    <row r="55" spans="1:6" x14ac:dyDescent="0.25">
      <c r="C55" t="s">
        <v>44</v>
      </c>
      <c r="D55" s="1">
        <f>E55/E53</f>
        <v>0.38461538461538464</v>
      </c>
      <c r="E55">
        <v>30</v>
      </c>
      <c r="F55">
        <f>E55/7.5</f>
        <v>4</v>
      </c>
    </row>
    <row r="56" spans="1:6" x14ac:dyDescent="0.25">
      <c r="C56" t="s">
        <v>45</v>
      </c>
      <c r="D56" s="1">
        <f>E56/E53</f>
        <v>0.35897435897435898</v>
      </c>
      <c r="E56">
        <v>28</v>
      </c>
      <c r="F56">
        <f>E56/7.5</f>
        <v>3.7333333333333334</v>
      </c>
    </row>
    <row r="57" spans="1:6" x14ac:dyDescent="0.25">
      <c r="C57" t="s">
        <v>83</v>
      </c>
      <c r="D57" s="1">
        <v>0</v>
      </c>
      <c r="E57">
        <v>0</v>
      </c>
      <c r="F57">
        <f>E57/7.5</f>
        <v>0</v>
      </c>
    </row>
    <row r="58" spans="1:6" x14ac:dyDescent="0.25">
      <c r="B58" s="5" t="s">
        <v>33</v>
      </c>
      <c r="D58" s="8">
        <f>E58/E47</f>
        <v>0.19780219780219779</v>
      </c>
      <c r="E58">
        <f>SUM(E59:E60)</f>
        <v>36</v>
      </c>
      <c r="F58">
        <f t="shared" si="1"/>
        <v>4.8</v>
      </c>
    </row>
    <row r="59" spans="1:6" x14ac:dyDescent="0.25">
      <c r="C59" t="s">
        <v>46</v>
      </c>
      <c r="D59" s="1">
        <f>E59/E58</f>
        <v>0.55555555555555558</v>
      </c>
      <c r="E59">
        <v>20</v>
      </c>
      <c r="F59">
        <f t="shared" si="1"/>
        <v>2.6666666666666665</v>
      </c>
    </row>
    <row r="60" spans="1:6" x14ac:dyDescent="0.25">
      <c r="C60" t="s">
        <v>47</v>
      </c>
      <c r="D60" s="1">
        <f>E60/E58</f>
        <v>0.44444444444444442</v>
      </c>
      <c r="E60">
        <v>16</v>
      </c>
      <c r="F60">
        <f t="shared" si="1"/>
        <v>2.1333333333333333</v>
      </c>
    </row>
    <row r="61" spans="1:6" x14ac:dyDescent="0.25">
      <c r="C61" t="s">
        <v>84</v>
      </c>
      <c r="D61" s="1">
        <v>0</v>
      </c>
      <c r="E61">
        <v>0</v>
      </c>
      <c r="F61">
        <f t="shared" si="1"/>
        <v>0</v>
      </c>
    </row>
    <row r="62" spans="1:6" x14ac:dyDescent="0.25">
      <c r="A62" s="5" t="s">
        <v>48</v>
      </c>
      <c r="D62" s="7">
        <f>B4</f>
        <v>0.2</v>
      </c>
      <c r="E62">
        <f>C4</f>
        <v>104</v>
      </c>
      <c r="F62">
        <f t="shared" si="1"/>
        <v>13.866666666666667</v>
      </c>
    </row>
    <row r="63" spans="1:6" x14ac:dyDescent="0.25">
      <c r="B63" s="5" t="s">
        <v>49</v>
      </c>
      <c r="D63" s="8">
        <f>E63/E62</f>
        <v>0.1201923076923077</v>
      </c>
      <c r="E63">
        <f>SUM(E64:E65)</f>
        <v>12.5</v>
      </c>
      <c r="F63">
        <f t="shared" si="1"/>
        <v>1.6666666666666667</v>
      </c>
    </row>
    <row r="64" spans="1:6" x14ac:dyDescent="0.25">
      <c r="C64" t="s">
        <v>50</v>
      </c>
      <c r="D64" s="1">
        <f>E64/E63</f>
        <v>1</v>
      </c>
      <c r="E64">
        <v>12.5</v>
      </c>
      <c r="F64">
        <f t="shared" si="1"/>
        <v>1.6666666666666667</v>
      </c>
    </row>
    <row r="65" spans="1:6" x14ac:dyDescent="0.25">
      <c r="C65" t="s">
        <v>51</v>
      </c>
      <c r="D65" s="1">
        <f>H64</f>
        <v>0</v>
      </c>
      <c r="E65">
        <v>0</v>
      </c>
      <c r="F65">
        <f t="shared" si="1"/>
        <v>0</v>
      </c>
    </row>
    <row r="66" spans="1:6" x14ac:dyDescent="0.25">
      <c r="B66" s="5" t="s">
        <v>52</v>
      </c>
      <c r="D66" s="8">
        <f>E66/E62</f>
        <v>0.34134615384615385</v>
      </c>
      <c r="E66">
        <f>SUM(E67:E69)</f>
        <v>35.5</v>
      </c>
      <c r="F66">
        <f t="shared" si="1"/>
        <v>4.7333333333333334</v>
      </c>
    </row>
    <row r="67" spans="1:6" x14ac:dyDescent="0.25">
      <c r="C67" t="s">
        <v>53</v>
      </c>
      <c r="D67" s="1">
        <f>E67/E66</f>
        <v>0.5</v>
      </c>
      <c r="E67">
        <v>17.75</v>
      </c>
      <c r="F67">
        <f t="shared" si="1"/>
        <v>2.3666666666666667</v>
      </c>
    </row>
    <row r="68" spans="1:6" x14ac:dyDescent="0.25">
      <c r="C68" t="s">
        <v>54</v>
      </c>
      <c r="D68" s="1">
        <f>E68/E66</f>
        <v>0.5</v>
      </c>
      <c r="E68">
        <v>17.75</v>
      </c>
      <c r="F68">
        <f t="shared" si="1"/>
        <v>2.3666666666666667</v>
      </c>
    </row>
    <row r="69" spans="1:6" x14ac:dyDescent="0.25">
      <c r="C69" t="s">
        <v>51</v>
      </c>
      <c r="D69" s="1">
        <v>0</v>
      </c>
      <c r="E69">
        <v>0</v>
      </c>
      <c r="F69">
        <f t="shared" si="1"/>
        <v>0</v>
      </c>
    </row>
    <row r="70" spans="1:6" x14ac:dyDescent="0.25">
      <c r="B70" s="5" t="s">
        <v>55</v>
      </c>
      <c r="D70" s="8">
        <f>E70/E62</f>
        <v>0.20673076923076922</v>
      </c>
      <c r="E70">
        <f>SUM(E71:E72)</f>
        <v>21.5</v>
      </c>
      <c r="F70">
        <f t="shared" si="1"/>
        <v>2.8666666666666667</v>
      </c>
    </row>
    <row r="71" spans="1:6" x14ac:dyDescent="0.25">
      <c r="C71" t="s">
        <v>56</v>
      </c>
      <c r="D71" s="1">
        <f>E71/E70</f>
        <v>1</v>
      </c>
      <c r="E71">
        <v>21.5</v>
      </c>
      <c r="F71">
        <f t="shared" si="1"/>
        <v>2.8666666666666667</v>
      </c>
    </row>
    <row r="72" spans="1:6" x14ac:dyDescent="0.25">
      <c r="C72" t="s">
        <v>51</v>
      </c>
      <c r="D72" s="1">
        <v>0</v>
      </c>
      <c r="E72">
        <v>0</v>
      </c>
      <c r="F72">
        <f t="shared" si="1"/>
        <v>0</v>
      </c>
    </row>
    <row r="73" spans="1:6" x14ac:dyDescent="0.25">
      <c r="B73" s="5" t="s">
        <v>57</v>
      </c>
      <c r="D73" s="8">
        <f>E73/E62</f>
        <v>0.32211538461538464</v>
      </c>
      <c r="E73">
        <f>SUM(E74:E77)</f>
        <v>33.5</v>
      </c>
      <c r="F73">
        <f t="shared" si="1"/>
        <v>4.4666666666666668</v>
      </c>
    </row>
    <row r="74" spans="1:6" x14ac:dyDescent="0.25">
      <c r="C74" t="s">
        <v>58</v>
      </c>
      <c r="D74" s="1">
        <f>E74/E73</f>
        <v>0.35820895522388058</v>
      </c>
      <c r="E74">
        <v>12</v>
      </c>
      <c r="F74">
        <f t="shared" si="1"/>
        <v>1.6</v>
      </c>
    </row>
    <row r="75" spans="1:6" x14ac:dyDescent="0.25">
      <c r="C75" t="s">
        <v>59</v>
      </c>
      <c r="D75" s="1">
        <f>E75/E73</f>
        <v>0.32089552238805968</v>
      </c>
      <c r="E75">
        <v>10.75</v>
      </c>
      <c r="F75">
        <f t="shared" si="1"/>
        <v>1.4333333333333333</v>
      </c>
    </row>
    <row r="76" spans="1:6" x14ac:dyDescent="0.25">
      <c r="C76" t="s">
        <v>60</v>
      </c>
      <c r="D76" s="1">
        <f>E76/E73</f>
        <v>0.32089552238805968</v>
      </c>
      <c r="E76">
        <v>10.75</v>
      </c>
      <c r="F76">
        <f t="shared" si="1"/>
        <v>1.4333333333333333</v>
      </c>
    </row>
    <row r="77" spans="1:6" x14ac:dyDescent="0.25">
      <c r="C77" t="s">
        <v>51</v>
      </c>
      <c r="D77" s="1">
        <v>0</v>
      </c>
      <c r="E77">
        <v>0</v>
      </c>
      <c r="F77">
        <f t="shared" si="1"/>
        <v>0</v>
      </c>
    </row>
    <row r="78" spans="1:6" x14ac:dyDescent="0.25">
      <c r="A78" s="5" t="s">
        <v>61</v>
      </c>
      <c r="D78" s="7">
        <v>0.15</v>
      </c>
      <c r="E78">
        <v>78</v>
      </c>
      <c r="F78">
        <f t="shared" si="1"/>
        <v>10.4</v>
      </c>
    </row>
    <row r="79" spans="1:6" x14ac:dyDescent="0.25">
      <c r="B79" s="5" t="s">
        <v>58</v>
      </c>
      <c r="D79" s="8">
        <f>E79/E78</f>
        <v>6.4102564102564097E-2</v>
      </c>
      <c r="E79">
        <f>SUM(E80)</f>
        <v>5</v>
      </c>
      <c r="F79">
        <f t="shared" si="1"/>
        <v>0.66666666666666663</v>
      </c>
    </row>
    <row r="80" spans="1:6" x14ac:dyDescent="0.25">
      <c r="C80" t="s">
        <v>62</v>
      </c>
      <c r="D80" s="1">
        <f>E80/E79</f>
        <v>1</v>
      </c>
      <c r="E80">
        <v>5</v>
      </c>
      <c r="F80">
        <f t="shared" si="1"/>
        <v>0.66666666666666663</v>
      </c>
    </row>
    <row r="81" spans="2:6" x14ac:dyDescent="0.25">
      <c r="C81" t="s">
        <v>85</v>
      </c>
      <c r="D81" s="1">
        <v>0</v>
      </c>
      <c r="E81">
        <v>0</v>
      </c>
      <c r="F81">
        <f t="shared" si="1"/>
        <v>0</v>
      </c>
    </row>
    <row r="82" spans="2:6" x14ac:dyDescent="0.25">
      <c r="B82" s="5" t="s">
        <v>63</v>
      </c>
      <c r="D82" s="8">
        <f>E82/E78</f>
        <v>0.17948717948717949</v>
      </c>
      <c r="E82">
        <f>SUM(E83:E85)</f>
        <v>14</v>
      </c>
      <c r="F82">
        <f t="shared" si="1"/>
        <v>1.8666666666666667</v>
      </c>
    </row>
    <row r="83" spans="2:6" x14ac:dyDescent="0.25">
      <c r="C83" t="s">
        <v>64</v>
      </c>
      <c r="D83" s="1">
        <f>E83/E82</f>
        <v>0.7142857142857143</v>
      </c>
      <c r="E83">
        <v>10</v>
      </c>
      <c r="F83">
        <f t="shared" si="1"/>
        <v>1.3333333333333333</v>
      </c>
    </row>
    <row r="84" spans="2:6" x14ac:dyDescent="0.25">
      <c r="C84" t="s">
        <v>65</v>
      </c>
      <c r="D84" s="1">
        <f>E84/E82</f>
        <v>7.1428571428571425E-2</v>
      </c>
      <c r="E84">
        <v>1</v>
      </c>
      <c r="F84">
        <f t="shared" si="1"/>
        <v>0.13333333333333333</v>
      </c>
    </row>
    <row r="85" spans="2:6" x14ac:dyDescent="0.25">
      <c r="C85" t="s">
        <v>66</v>
      </c>
      <c r="D85" s="1">
        <f>E85/E82</f>
        <v>0.21428571428571427</v>
      </c>
      <c r="E85">
        <v>3</v>
      </c>
      <c r="F85">
        <f t="shared" si="1"/>
        <v>0.4</v>
      </c>
    </row>
    <row r="86" spans="2:6" x14ac:dyDescent="0.25">
      <c r="C86" t="s">
        <v>86</v>
      </c>
      <c r="D86" s="1">
        <v>0</v>
      </c>
      <c r="E86">
        <v>0</v>
      </c>
      <c r="F86">
        <f t="shared" si="1"/>
        <v>0</v>
      </c>
    </row>
    <row r="87" spans="2:6" x14ac:dyDescent="0.25">
      <c r="B87" s="5" t="s">
        <v>67</v>
      </c>
      <c r="D87" s="8">
        <f>E87/E78</f>
        <v>0.21794871794871795</v>
      </c>
      <c r="E87">
        <f>SUM(E88:E90)</f>
        <v>17</v>
      </c>
      <c r="F87">
        <f t="shared" ref="F87:F96" si="2">E87/7.5</f>
        <v>2.2666666666666666</v>
      </c>
    </row>
    <row r="88" spans="2:6" x14ac:dyDescent="0.25">
      <c r="C88" t="s">
        <v>68</v>
      </c>
      <c r="D88" s="1">
        <f>E88/E87</f>
        <v>0.29411764705882354</v>
      </c>
      <c r="E88">
        <v>5</v>
      </c>
      <c r="F88">
        <f t="shared" si="2"/>
        <v>0.66666666666666663</v>
      </c>
    </row>
    <row r="89" spans="2:6" x14ac:dyDescent="0.25">
      <c r="C89" t="s">
        <v>69</v>
      </c>
      <c r="D89" s="1">
        <f>E89/E87</f>
        <v>0.58823529411764708</v>
      </c>
      <c r="E89">
        <v>10</v>
      </c>
      <c r="F89">
        <f t="shared" si="2"/>
        <v>1.3333333333333333</v>
      </c>
    </row>
    <row r="90" spans="2:6" x14ac:dyDescent="0.25">
      <c r="C90" t="s">
        <v>70</v>
      </c>
      <c r="D90" s="1">
        <f>E90/E87</f>
        <v>0.11764705882352941</v>
      </c>
      <c r="E90">
        <v>2</v>
      </c>
      <c r="F90">
        <f t="shared" si="2"/>
        <v>0.26666666666666666</v>
      </c>
    </row>
    <row r="91" spans="2:6" x14ac:dyDescent="0.25">
      <c r="C91" t="s">
        <v>87</v>
      </c>
      <c r="D91" s="1">
        <v>0</v>
      </c>
      <c r="E91">
        <v>0</v>
      </c>
      <c r="F91">
        <f t="shared" si="2"/>
        <v>0</v>
      </c>
    </row>
    <row r="92" spans="2:6" x14ac:dyDescent="0.25">
      <c r="B92" s="5" t="s">
        <v>71</v>
      </c>
      <c r="D92" s="8">
        <f>E92/E78</f>
        <v>0.53846153846153844</v>
      </c>
      <c r="E92">
        <f>SUM(E93:E95)</f>
        <v>42</v>
      </c>
      <c r="F92">
        <f t="shared" si="2"/>
        <v>5.6</v>
      </c>
    </row>
    <row r="93" spans="2:6" x14ac:dyDescent="0.25">
      <c r="C93" t="s">
        <v>72</v>
      </c>
      <c r="D93" s="1">
        <f>E93/E92</f>
        <v>0.7142857142857143</v>
      </c>
      <c r="E93">
        <v>30</v>
      </c>
      <c r="F93">
        <f t="shared" si="2"/>
        <v>4</v>
      </c>
    </row>
    <row r="94" spans="2:6" x14ac:dyDescent="0.25">
      <c r="C94" t="s">
        <v>23</v>
      </c>
      <c r="D94" s="1">
        <f>E94/E92</f>
        <v>0.23809523809523808</v>
      </c>
      <c r="E94">
        <v>10</v>
      </c>
      <c r="F94">
        <f t="shared" si="2"/>
        <v>1.3333333333333333</v>
      </c>
    </row>
    <row r="95" spans="2:6" x14ac:dyDescent="0.25">
      <c r="C95" t="s">
        <v>73</v>
      </c>
      <c r="D95" s="1">
        <f>E95/E92</f>
        <v>4.7619047619047616E-2</v>
      </c>
      <c r="E95">
        <v>2</v>
      </c>
      <c r="F95">
        <f t="shared" si="2"/>
        <v>0.26666666666666666</v>
      </c>
    </row>
    <row r="96" spans="2:6" x14ac:dyDescent="0.25">
      <c r="C96" t="s">
        <v>88</v>
      </c>
      <c r="D96">
        <v>0</v>
      </c>
      <c r="E96">
        <v>0</v>
      </c>
      <c r="F96">
        <f t="shared" si="2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</dc:creator>
  <cp:lastModifiedBy>ALBIACH CARO, SERGI</cp:lastModifiedBy>
  <dcterms:created xsi:type="dcterms:W3CDTF">2015-06-05T18:19:34Z</dcterms:created>
  <dcterms:modified xsi:type="dcterms:W3CDTF">2020-04-06T09:49:06Z</dcterms:modified>
</cp:coreProperties>
</file>