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éphane\Desktop\UPV\TOP\Prácticas\"/>
    </mc:Choice>
  </mc:AlternateContent>
  <xr:revisionPtr revIDLastSave="0" documentId="8_{976C2F72-3D95-42B3-B6FF-A8D6CE1FFD78}" xr6:coauthVersionLast="45" xr6:coauthVersionMax="45" xr10:uidLastSave="{00000000-0000-0000-0000-000000000000}"/>
  <bookViews>
    <workbookView xWindow="-108" yWindow="-108" windowWidth="23256" windowHeight="12576" activeTab="2" xr2:uid="{34E59083-FBB1-40A7-BE53-CDBE644A2F97}"/>
  </bookViews>
  <sheets>
    <sheet name="Informe de respuestas 1" sheetId="2" r:id="rId1"/>
    <sheet name="Informe de sensibilidad 1" sheetId="3" r:id="rId2"/>
    <sheet name="Hoja1" sheetId="1" r:id="rId3"/>
  </sheets>
  <definedNames>
    <definedName name="CAP._Disponible" localSheetId="2">Hoja1!$B$19:$E$19</definedName>
    <definedName name="CAP._UTILIZADA" localSheetId="2">Hoja1!$B$17:$E$17</definedName>
    <definedName name="COSTE" localSheetId="2">Hoja1!$F$6:$F$10</definedName>
    <definedName name="COSTE_maquinas" localSheetId="2">Hoja1!$B$13:$E$13</definedName>
    <definedName name="COSTE_TOTAL" localSheetId="2">Hoja1!$B$35</definedName>
    <definedName name="DEMANDA_DIARIA" localSheetId="2">Hoja1!$D$23:$D$25</definedName>
    <definedName name="PROD._AGREGADA" localSheetId="2">Hoja1!$B$23:$B$25</definedName>
    <definedName name="PRODUCCION" localSheetId="2">Hoja1!$B$29:$B$33</definedName>
    <definedName name="solver_adj" localSheetId="2" hidden="1">Hoja1!$B$29:$B$33</definedName>
    <definedName name="solver_cvg" localSheetId="2" hidden="1">0.0001</definedName>
    <definedName name="solver_drv" localSheetId="2" hidden="1">1</definedName>
    <definedName name="solver_eng" localSheetId="2" hidden="1">2</definedName>
    <definedName name="solver_est" localSheetId="2" hidden="1">1</definedName>
    <definedName name="solver_itr" localSheetId="2" hidden="1">2147483647</definedName>
    <definedName name="solver_lhs1" localSheetId="2" hidden="1">Hoja1!$B$17:$E$17</definedName>
    <definedName name="solver_lhs2" localSheetId="2" hidden="1">Hoja1!$B$23:$B$25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2</definedName>
    <definedName name="solver_nwt" localSheetId="2" hidden="1">1</definedName>
    <definedName name="solver_opt" localSheetId="2" hidden="1">Hoja1!$B$35</definedName>
    <definedName name="solver_pre" localSheetId="2" hidden="1">0.000001</definedName>
    <definedName name="solver_rbv" localSheetId="2" hidden="1">1</definedName>
    <definedName name="solver_rel1" localSheetId="2" hidden="1">1</definedName>
    <definedName name="solver_rel2" localSheetId="2" hidden="1">3</definedName>
    <definedName name="solver_rhs1" localSheetId="2" hidden="1">Hoja1!$B$19:$E$19</definedName>
    <definedName name="solver_rhs2" localSheetId="2" hidden="1">Hoja1!$D$23:$D$25</definedName>
    <definedName name="solver_rlx" localSheetId="2" hidden="1">2</definedName>
    <definedName name="solver_rsd" localSheetId="2" hidden="1">0</definedName>
    <definedName name="solver_scl" localSheetId="2" hidden="1">1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2</definedName>
    <definedName name="solver_val" localSheetId="2" hidden="1">0</definedName>
    <definedName name="solver_ver" localSheetId="2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7" i="1" l="1"/>
  <c r="D17" i="1"/>
  <c r="E17" i="1"/>
  <c r="B17" i="1"/>
  <c r="F6" i="1"/>
  <c r="F7" i="1"/>
  <c r="F8" i="1"/>
  <c r="F9" i="1"/>
  <c r="F10" i="1"/>
  <c r="B25" i="1"/>
  <c r="B24" i="1"/>
  <c r="B23" i="1"/>
  <c r="B35" i="1" l="1"/>
</calcChain>
</file>

<file path=xl/sharedStrings.xml><?xml version="1.0" encoding="utf-8"?>
<sst xmlns="http://schemas.openxmlformats.org/spreadsheetml/2006/main" count="168" uniqueCount="110">
  <si>
    <t>MAQUINA 1</t>
  </si>
  <si>
    <t>MAQUINA 2</t>
  </si>
  <si>
    <t>MAQUINA 3</t>
  </si>
  <si>
    <t>MAQUINA 4</t>
  </si>
  <si>
    <t>COSTE</t>
  </si>
  <si>
    <t>UNITARIO</t>
  </si>
  <si>
    <t>PROD.A</t>
  </si>
  <si>
    <t>PROD.B1</t>
  </si>
  <si>
    <t>PROD.B2</t>
  </si>
  <si>
    <t>PROD.C1</t>
  </si>
  <si>
    <t>PROD.C2</t>
  </si>
  <si>
    <t>COSTE (maquinas)</t>
  </si>
  <si>
    <t>Restricciones Maquinas</t>
  </si>
  <si>
    <t>M1</t>
  </si>
  <si>
    <t>M2</t>
  </si>
  <si>
    <t>M3</t>
  </si>
  <si>
    <t>M4</t>
  </si>
  <si>
    <t>CAP.UTILIZADA</t>
  </si>
  <si>
    <t>CAP.Disponible</t>
  </si>
  <si>
    <t>&lt;=</t>
  </si>
  <si>
    <t>Restricción Demanda</t>
  </si>
  <si>
    <t>PROD.AGREGADA</t>
  </si>
  <si>
    <t>&gt;=</t>
  </si>
  <si>
    <t>DEMANADA DIARIA</t>
  </si>
  <si>
    <t>A</t>
  </si>
  <si>
    <t>B</t>
  </si>
  <si>
    <t>C</t>
  </si>
  <si>
    <t>Variables Decisión</t>
  </si>
  <si>
    <t>PRODUCCION</t>
  </si>
  <si>
    <t>A:</t>
  </si>
  <si>
    <t>B1:</t>
  </si>
  <si>
    <t>B2:</t>
  </si>
  <si>
    <t>C1:</t>
  </si>
  <si>
    <t>C2:</t>
  </si>
  <si>
    <t>Coste Total:</t>
  </si>
  <si>
    <t>Microsoft Excel 16.0 Informe de respuestas</t>
  </si>
  <si>
    <t>Hoja de cálculo: [Practica1.xlsx]Hoja1</t>
  </si>
  <si>
    <t>Informe creado: 11/02/2020 9:21:48</t>
  </si>
  <si>
    <t>Resultado: Solver encontró una solución. Se cumplen todas las restricciones y condiciones óptimas.</t>
  </si>
  <si>
    <t>Motor de Solver</t>
  </si>
  <si>
    <t>Motor: Simplex LP</t>
  </si>
  <si>
    <t>Tiempo de la solución: 0,094 segundos.</t>
  </si>
  <si>
    <t>Iteraciones: 5 Subproblemas: 0</t>
  </si>
  <si>
    <t>Opciones de Solver</t>
  </si>
  <si>
    <t>Tiempo máximo Ilimitado,  Iteraciones Ilimitado, Precision 0,000001, Usar escala automática</t>
  </si>
  <si>
    <t>Máximo de subproblemas Ilimitado, Máximo de soluciones de enteros Ilimitado, Tolerancia de enteros 1%, Asumir no negativo</t>
  </si>
  <si>
    <t>Celda objetivo (Mín)</t>
  </si>
  <si>
    <t>Celda</t>
  </si>
  <si>
    <t>Nombre</t>
  </si>
  <si>
    <t>Valor original</t>
  </si>
  <si>
    <t>Valor final</t>
  </si>
  <si>
    <t>Celdas de variables</t>
  </si>
  <si>
    <t>Entero</t>
  </si>
  <si>
    <t>Restricciones</t>
  </si>
  <si>
    <t>Valor de la celda</t>
  </si>
  <si>
    <t>Fórmula</t>
  </si>
  <si>
    <t>Estado</t>
  </si>
  <si>
    <t>Demora</t>
  </si>
  <si>
    <t>$B$35</t>
  </si>
  <si>
    <t>COSTE_TOTAL</t>
  </si>
  <si>
    <t>$B$29</t>
  </si>
  <si>
    <t>A: PRODUCCION</t>
  </si>
  <si>
    <t>Continuar</t>
  </si>
  <si>
    <t>$B$30</t>
  </si>
  <si>
    <t>B1: PRODUCCION</t>
  </si>
  <si>
    <t>$B$31</t>
  </si>
  <si>
    <t>B2: PRODUCCION</t>
  </si>
  <si>
    <t>$B$32</t>
  </si>
  <si>
    <t>C1: PRODUCCION</t>
  </si>
  <si>
    <t>$B$33</t>
  </si>
  <si>
    <t>C2: PRODUCCION</t>
  </si>
  <si>
    <t>$B$17</t>
  </si>
  <si>
    <t>CAP.UTILIZADA M1</t>
  </si>
  <si>
    <t>$B$17&lt;=$B$19</t>
  </si>
  <si>
    <t>Vinculante</t>
  </si>
  <si>
    <t>$C$17</t>
  </si>
  <si>
    <t>CAP.UTILIZADA M2</t>
  </si>
  <si>
    <t>$C$17&lt;=$C$19</t>
  </si>
  <si>
    <t>No vinculante</t>
  </si>
  <si>
    <t>$D$17</t>
  </si>
  <si>
    <t>CAP.UTILIZADA M3</t>
  </si>
  <si>
    <t>$D$17&lt;=$D$19</t>
  </si>
  <si>
    <t>$E$17</t>
  </si>
  <si>
    <t>CAP.UTILIZADA M4</t>
  </si>
  <si>
    <t>$E$17&lt;=$E$19</t>
  </si>
  <si>
    <t>$B$23</t>
  </si>
  <si>
    <t>A PROD.AGREGADA</t>
  </si>
  <si>
    <t>$B$23&gt;=$D$23</t>
  </si>
  <si>
    <t>$B$24</t>
  </si>
  <si>
    <t>B PROD.AGREGADA</t>
  </si>
  <si>
    <t>$B$24&gt;=$D$24</t>
  </si>
  <si>
    <t>$B$25</t>
  </si>
  <si>
    <t>C PROD.AGREGADA</t>
  </si>
  <si>
    <t>$B$25&gt;=$D$25</t>
  </si>
  <si>
    <t>Microsoft Excel 16.0 Informe de sensibilidad</t>
  </si>
  <si>
    <t>Informe creado: 11/02/2020 9:21:49</t>
  </si>
  <si>
    <t>Final</t>
  </si>
  <si>
    <t>Valor</t>
  </si>
  <si>
    <t>Reducido</t>
  </si>
  <si>
    <t>Coste</t>
  </si>
  <si>
    <t>Objetivo</t>
  </si>
  <si>
    <t>Coeficiente</t>
  </si>
  <si>
    <t>Permisible</t>
  </si>
  <si>
    <t>Aumentar</t>
  </si>
  <si>
    <t>Reducir</t>
  </si>
  <si>
    <t>Sombra</t>
  </si>
  <si>
    <t>Precio</t>
  </si>
  <si>
    <t>Restricción</t>
  </si>
  <si>
    <t>Lado derecho</t>
  </si>
  <si>
    <t>MODELO PLANIFICACION DE LA PRODUCCION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</si>
</sst>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99FFCC"/>
        <bgColor indexed="64"/>
      </patternFill>
    </fill>
  </fills>
  <borders count="2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4" xfId="0" applyBorder="1"/>
    <xf numFmtId="0" fontId="0" fillId="0" borderId="7" xfId="0" applyBorder="1"/>
    <xf numFmtId="0" fontId="0" fillId="0" borderId="11" xfId="0" applyBorder="1"/>
    <xf numFmtId="0" fontId="0" fillId="0" borderId="10" xfId="0" applyBorder="1"/>
    <xf numFmtId="0" fontId="1" fillId="0" borderId="0" xfId="0" applyFont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9" xfId="0" applyFill="1" applyBorder="1" applyAlignment="1"/>
    <xf numFmtId="0" fontId="3" fillId="0" borderId="18" xfId="0" applyFont="1" applyFill="1" applyBorder="1" applyAlignment="1">
      <alignment horizontal="center"/>
    </xf>
    <xf numFmtId="0" fontId="0" fillId="0" borderId="20" xfId="0" applyFill="1" applyBorder="1" applyAlignment="1"/>
    <xf numFmtId="0" fontId="0" fillId="0" borderId="19" xfId="0" applyNumberFormat="1" applyFill="1" applyBorder="1" applyAlignment="1"/>
    <xf numFmtId="0" fontId="0" fillId="0" borderId="20" xfId="0" applyNumberFormat="1" applyFill="1" applyBorder="1" applyAlignment="1"/>
    <xf numFmtId="0" fontId="3" fillId="0" borderId="16" xfId="0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1" fillId="6" borderId="21" xfId="0" applyFont="1" applyFill="1" applyBorder="1" applyAlignment="1">
      <alignment horizontal="center" vertical="top"/>
    </xf>
    <xf numFmtId="0" fontId="0" fillId="6" borderId="22" xfId="0" applyFill="1" applyBorder="1" applyAlignment="1">
      <alignment horizontal="center" vertical="top"/>
    </xf>
    <xf numFmtId="0" fontId="0" fillId="6" borderId="23" xfId="0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FFCC"/>
      <color rgb="FF99FF99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41DAF-35A8-418A-9588-322B2C5C8D37}">
  <dimension ref="A1:G36"/>
  <sheetViews>
    <sheetView showGridLines="0" workbookViewId="0"/>
  </sheetViews>
  <sheetFormatPr baseColWidth="10" defaultRowHeight="14.4" x14ac:dyDescent="0.3"/>
  <cols>
    <col min="1" max="1" width="2.33203125" customWidth="1"/>
    <col min="2" max="2" width="6.21875" bestFit="1" customWidth="1"/>
    <col min="3" max="3" width="17" bestFit="1" customWidth="1"/>
    <col min="4" max="4" width="14.77734375" bestFit="1" customWidth="1"/>
    <col min="5" max="5" width="13.44140625" bestFit="1" customWidth="1"/>
    <col min="6" max="6" width="12.21875" bestFit="1" customWidth="1"/>
    <col min="7" max="7" width="7.6640625" bestFit="1" customWidth="1"/>
  </cols>
  <sheetData>
    <row r="1" spans="1:5" x14ac:dyDescent="0.3">
      <c r="A1" s="5" t="s">
        <v>35</v>
      </c>
    </row>
    <row r="2" spans="1:5" x14ac:dyDescent="0.3">
      <c r="A2" s="5" t="s">
        <v>36</v>
      </c>
    </row>
    <row r="3" spans="1:5" x14ac:dyDescent="0.3">
      <c r="A3" s="5" t="s">
        <v>37</v>
      </c>
    </row>
    <row r="4" spans="1:5" x14ac:dyDescent="0.3">
      <c r="A4" s="5" t="s">
        <v>38</v>
      </c>
    </row>
    <row r="5" spans="1:5" x14ac:dyDescent="0.3">
      <c r="A5" s="5" t="s">
        <v>39</v>
      </c>
    </row>
    <row r="6" spans="1:5" x14ac:dyDescent="0.3">
      <c r="A6" s="5"/>
      <c r="B6" t="s">
        <v>40</v>
      </c>
    </row>
    <row r="7" spans="1:5" x14ac:dyDescent="0.3">
      <c r="A7" s="5"/>
      <c r="B7" t="s">
        <v>41</v>
      </c>
    </row>
    <row r="8" spans="1:5" x14ac:dyDescent="0.3">
      <c r="A8" s="5"/>
      <c r="B8" t="s">
        <v>42</v>
      </c>
    </row>
    <row r="9" spans="1:5" x14ac:dyDescent="0.3">
      <c r="A9" s="5" t="s">
        <v>43</v>
      </c>
    </row>
    <row r="10" spans="1:5" x14ac:dyDescent="0.3">
      <c r="B10" t="s">
        <v>44</v>
      </c>
    </row>
    <row r="11" spans="1:5" x14ac:dyDescent="0.3">
      <c r="B11" t="s">
        <v>45</v>
      </c>
    </row>
    <row r="14" spans="1:5" ht="15" thickBot="1" x14ac:dyDescent="0.35">
      <c r="A14" t="s">
        <v>46</v>
      </c>
    </row>
    <row r="15" spans="1:5" ht="15" thickBot="1" x14ac:dyDescent="0.35">
      <c r="B15" s="42" t="s">
        <v>47</v>
      </c>
      <c r="C15" s="42" t="s">
        <v>48</v>
      </c>
      <c r="D15" s="42" t="s">
        <v>49</v>
      </c>
      <c r="E15" s="42" t="s">
        <v>50</v>
      </c>
    </row>
    <row r="16" spans="1:5" ht="15" thickBot="1" x14ac:dyDescent="0.35">
      <c r="B16" s="41" t="s">
        <v>58</v>
      </c>
      <c r="C16" s="41" t="s">
        <v>59</v>
      </c>
      <c r="D16" s="44">
        <v>0</v>
      </c>
      <c r="E16" s="44">
        <v>55464</v>
      </c>
    </row>
    <row r="19" spans="1:7" ht="15" thickBot="1" x14ac:dyDescent="0.35">
      <c r="A19" t="s">
        <v>51</v>
      </c>
    </row>
    <row r="20" spans="1:7" ht="15" thickBot="1" x14ac:dyDescent="0.35">
      <c r="B20" s="42" t="s">
        <v>47</v>
      </c>
      <c r="C20" s="42" t="s">
        <v>48</v>
      </c>
      <c r="D20" s="42" t="s">
        <v>49</v>
      </c>
      <c r="E20" s="42" t="s">
        <v>50</v>
      </c>
      <c r="F20" s="42" t="s">
        <v>52</v>
      </c>
    </row>
    <row r="21" spans="1:7" x14ac:dyDescent="0.3">
      <c r="B21" s="43" t="s">
        <v>60</v>
      </c>
      <c r="C21" s="43" t="s">
        <v>61</v>
      </c>
      <c r="D21" s="45">
        <v>0</v>
      </c>
      <c r="E21" s="45">
        <v>36</v>
      </c>
      <c r="F21" s="43" t="s">
        <v>62</v>
      </c>
    </row>
    <row r="22" spans="1:7" x14ac:dyDescent="0.3">
      <c r="B22" s="43" t="s">
        <v>63</v>
      </c>
      <c r="C22" s="43" t="s">
        <v>64</v>
      </c>
      <c r="D22" s="45">
        <v>0</v>
      </c>
      <c r="E22" s="45">
        <v>5</v>
      </c>
      <c r="F22" s="43" t="s">
        <v>62</v>
      </c>
    </row>
    <row r="23" spans="1:7" x14ac:dyDescent="0.3">
      <c r="B23" s="43" t="s">
        <v>65</v>
      </c>
      <c r="C23" s="43" t="s">
        <v>66</v>
      </c>
      <c r="D23" s="45">
        <v>0</v>
      </c>
      <c r="E23" s="45">
        <v>40</v>
      </c>
      <c r="F23" s="43" t="s">
        <v>62</v>
      </c>
    </row>
    <row r="24" spans="1:7" x14ac:dyDescent="0.3">
      <c r="B24" s="43" t="s">
        <v>67</v>
      </c>
      <c r="C24" s="43" t="s">
        <v>68</v>
      </c>
      <c r="D24" s="45">
        <v>0</v>
      </c>
      <c r="E24" s="45">
        <v>10</v>
      </c>
      <c r="F24" s="43" t="s">
        <v>62</v>
      </c>
    </row>
    <row r="25" spans="1:7" ht="15" thickBot="1" x14ac:dyDescent="0.35">
      <c r="B25" s="41" t="s">
        <v>69</v>
      </c>
      <c r="C25" s="41" t="s">
        <v>70</v>
      </c>
      <c r="D25" s="44">
        <v>0</v>
      </c>
      <c r="E25" s="44">
        <v>0</v>
      </c>
      <c r="F25" s="41" t="s">
        <v>62</v>
      </c>
    </row>
    <row r="28" spans="1:7" ht="15" thickBot="1" x14ac:dyDescent="0.35">
      <c r="A28" t="s">
        <v>53</v>
      </c>
    </row>
    <row r="29" spans="1:7" ht="15" thickBot="1" x14ac:dyDescent="0.35">
      <c r="B29" s="42" t="s">
        <v>47</v>
      </c>
      <c r="C29" s="42" t="s">
        <v>48</v>
      </c>
      <c r="D29" s="42" t="s">
        <v>54</v>
      </c>
      <c r="E29" s="42" t="s">
        <v>55</v>
      </c>
      <c r="F29" s="42" t="s">
        <v>56</v>
      </c>
      <c r="G29" s="42" t="s">
        <v>57</v>
      </c>
    </row>
    <row r="30" spans="1:7" x14ac:dyDescent="0.3">
      <c r="B30" s="43" t="s">
        <v>71</v>
      </c>
      <c r="C30" s="43" t="s">
        <v>72</v>
      </c>
      <c r="D30" s="45">
        <v>480</v>
      </c>
      <c r="E30" s="43" t="s">
        <v>73</v>
      </c>
      <c r="F30" s="43" t="s">
        <v>74</v>
      </c>
      <c r="G30" s="43">
        <v>0</v>
      </c>
    </row>
    <row r="31" spans="1:7" x14ac:dyDescent="0.3">
      <c r="B31" s="43" t="s">
        <v>75</v>
      </c>
      <c r="C31" s="43" t="s">
        <v>76</v>
      </c>
      <c r="D31" s="45">
        <v>240</v>
      </c>
      <c r="E31" s="43" t="s">
        <v>77</v>
      </c>
      <c r="F31" s="43" t="s">
        <v>78</v>
      </c>
      <c r="G31" s="43">
        <v>240</v>
      </c>
    </row>
    <row r="32" spans="1:7" x14ac:dyDescent="0.3">
      <c r="B32" s="43" t="s">
        <v>79</v>
      </c>
      <c r="C32" s="43" t="s">
        <v>80</v>
      </c>
      <c r="D32" s="45">
        <v>426</v>
      </c>
      <c r="E32" s="43" t="s">
        <v>81</v>
      </c>
      <c r="F32" s="43" t="s">
        <v>78</v>
      </c>
      <c r="G32" s="43">
        <v>54</v>
      </c>
    </row>
    <row r="33" spans="2:7" x14ac:dyDescent="0.3">
      <c r="B33" s="43" t="s">
        <v>82</v>
      </c>
      <c r="C33" s="43" t="s">
        <v>83</v>
      </c>
      <c r="D33" s="45">
        <v>468</v>
      </c>
      <c r="E33" s="43" t="s">
        <v>84</v>
      </c>
      <c r="F33" s="43" t="s">
        <v>78</v>
      </c>
      <c r="G33" s="43">
        <v>12</v>
      </c>
    </row>
    <row r="34" spans="2:7" x14ac:dyDescent="0.3">
      <c r="B34" s="43" t="s">
        <v>85</v>
      </c>
      <c r="C34" s="43" t="s">
        <v>86</v>
      </c>
      <c r="D34" s="45">
        <v>36</v>
      </c>
      <c r="E34" s="43" t="s">
        <v>87</v>
      </c>
      <c r="F34" s="43" t="s">
        <v>74</v>
      </c>
      <c r="G34" s="45">
        <v>0</v>
      </c>
    </row>
    <row r="35" spans="2:7" x14ac:dyDescent="0.3">
      <c r="B35" s="43" t="s">
        <v>88</v>
      </c>
      <c r="C35" s="43" t="s">
        <v>89</v>
      </c>
      <c r="D35" s="45">
        <v>45</v>
      </c>
      <c r="E35" s="43" t="s">
        <v>90</v>
      </c>
      <c r="F35" s="43" t="s">
        <v>74</v>
      </c>
      <c r="G35" s="45">
        <v>0</v>
      </c>
    </row>
    <row r="36" spans="2:7" ht="15" thickBot="1" x14ac:dyDescent="0.35">
      <c r="B36" s="41" t="s">
        <v>91</v>
      </c>
      <c r="C36" s="41" t="s">
        <v>92</v>
      </c>
      <c r="D36" s="44">
        <v>10</v>
      </c>
      <c r="E36" s="41" t="s">
        <v>93</v>
      </c>
      <c r="F36" s="41" t="s">
        <v>74</v>
      </c>
      <c r="G36" s="44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2FE91-6EE5-4997-830F-38E1CE9D7FE1}">
  <dimension ref="A1:H24"/>
  <sheetViews>
    <sheetView showGridLines="0" workbookViewId="0"/>
  </sheetViews>
  <sheetFormatPr baseColWidth="10" defaultRowHeight="14.4" x14ac:dyDescent="0.3"/>
  <cols>
    <col min="1" max="1" width="2.33203125" customWidth="1"/>
    <col min="2" max="2" width="6.21875" bestFit="1" customWidth="1"/>
    <col min="3" max="3" width="17" bestFit="1" customWidth="1"/>
    <col min="4" max="4" width="5.44140625" bestFit="1" customWidth="1"/>
    <col min="5" max="5" width="8.88671875" bestFit="1" customWidth="1"/>
    <col min="6" max="6" width="12.44140625" bestFit="1" customWidth="1"/>
    <col min="7" max="8" width="12" bestFit="1" customWidth="1"/>
  </cols>
  <sheetData>
    <row r="1" spans="1:8" x14ac:dyDescent="0.3">
      <c r="A1" s="5" t="s">
        <v>94</v>
      </c>
    </row>
    <row r="2" spans="1:8" x14ac:dyDescent="0.3">
      <c r="A2" s="5" t="s">
        <v>36</v>
      </c>
    </row>
    <row r="3" spans="1:8" x14ac:dyDescent="0.3">
      <c r="A3" s="5" t="s">
        <v>95</v>
      </c>
    </row>
    <row r="6" spans="1:8" ht="15" thickBot="1" x14ac:dyDescent="0.35">
      <c r="A6" t="s">
        <v>51</v>
      </c>
    </row>
    <row r="7" spans="1:8" x14ac:dyDescent="0.3">
      <c r="B7" s="46"/>
      <c r="C7" s="46"/>
      <c r="D7" s="46" t="s">
        <v>96</v>
      </c>
      <c r="E7" s="46" t="s">
        <v>98</v>
      </c>
      <c r="F7" s="46" t="s">
        <v>100</v>
      </c>
      <c r="G7" s="46" t="s">
        <v>102</v>
      </c>
      <c r="H7" s="46" t="s">
        <v>102</v>
      </c>
    </row>
    <row r="8" spans="1:8" ht="15" thickBot="1" x14ac:dyDescent="0.35">
      <c r="B8" s="47" t="s">
        <v>47</v>
      </c>
      <c r="C8" s="47" t="s">
        <v>48</v>
      </c>
      <c r="D8" s="47" t="s">
        <v>97</v>
      </c>
      <c r="E8" s="47" t="s">
        <v>99</v>
      </c>
      <c r="F8" s="47" t="s">
        <v>101</v>
      </c>
      <c r="G8" s="47" t="s">
        <v>103</v>
      </c>
      <c r="H8" s="47" t="s">
        <v>104</v>
      </c>
    </row>
    <row r="9" spans="1:8" x14ac:dyDescent="0.3">
      <c r="B9" s="43" t="s">
        <v>60</v>
      </c>
      <c r="C9" s="43" t="s">
        <v>61</v>
      </c>
      <c r="D9" s="43">
        <v>36</v>
      </c>
      <c r="E9" s="43">
        <v>0</v>
      </c>
      <c r="F9" s="43">
        <v>634</v>
      </c>
      <c r="G9" s="43">
        <v>1E+30</v>
      </c>
      <c r="H9" s="43">
        <v>646.5</v>
      </c>
    </row>
    <row r="10" spans="1:8" x14ac:dyDescent="0.3">
      <c r="B10" s="43" t="s">
        <v>63</v>
      </c>
      <c r="C10" s="43" t="s">
        <v>64</v>
      </c>
      <c r="D10" s="43">
        <v>5</v>
      </c>
      <c r="E10" s="43">
        <v>0</v>
      </c>
      <c r="F10" s="43">
        <v>560</v>
      </c>
      <c r="G10" s="43">
        <v>10</v>
      </c>
      <c r="H10" s="43">
        <v>98</v>
      </c>
    </row>
    <row r="11" spans="1:8" x14ac:dyDescent="0.3">
      <c r="B11" s="43" t="s">
        <v>65</v>
      </c>
      <c r="C11" s="43" t="s">
        <v>66</v>
      </c>
      <c r="D11" s="43">
        <v>40</v>
      </c>
      <c r="E11" s="43">
        <v>0</v>
      </c>
      <c r="F11" s="43">
        <v>570</v>
      </c>
      <c r="G11" s="43">
        <v>98</v>
      </c>
      <c r="H11" s="43">
        <v>10</v>
      </c>
    </row>
    <row r="12" spans="1:8" x14ac:dyDescent="0.3">
      <c r="B12" s="43" t="s">
        <v>67</v>
      </c>
      <c r="C12" s="43" t="s">
        <v>68</v>
      </c>
      <c r="D12" s="43">
        <v>10</v>
      </c>
      <c r="E12" s="43">
        <v>0</v>
      </c>
      <c r="F12" s="43">
        <v>704</v>
      </c>
      <c r="G12" s="43">
        <v>98</v>
      </c>
      <c r="H12" s="43">
        <v>714</v>
      </c>
    </row>
    <row r="13" spans="1:8" ht="15" thickBot="1" x14ac:dyDescent="0.35">
      <c r="B13" s="41" t="s">
        <v>69</v>
      </c>
      <c r="C13" s="41" t="s">
        <v>70</v>
      </c>
      <c r="D13" s="41">
        <v>0</v>
      </c>
      <c r="E13" s="41">
        <v>98</v>
      </c>
      <c r="F13" s="41">
        <v>812</v>
      </c>
      <c r="G13" s="41">
        <v>1E+30</v>
      </c>
      <c r="H13" s="41">
        <v>98</v>
      </c>
    </row>
    <row r="15" spans="1:8" ht="15" thickBot="1" x14ac:dyDescent="0.35">
      <c r="A15" t="s">
        <v>53</v>
      </c>
    </row>
    <row r="16" spans="1:8" x14ac:dyDescent="0.3">
      <c r="B16" s="46"/>
      <c r="C16" s="46"/>
      <c r="D16" s="46" t="s">
        <v>96</v>
      </c>
      <c r="E16" s="46" t="s">
        <v>105</v>
      </c>
      <c r="F16" s="46" t="s">
        <v>107</v>
      </c>
      <c r="G16" s="46" t="s">
        <v>102</v>
      </c>
      <c r="H16" s="46" t="s">
        <v>102</v>
      </c>
    </row>
    <row r="17" spans="2:8" ht="15" thickBot="1" x14ac:dyDescent="0.35">
      <c r="B17" s="47" t="s">
        <v>47</v>
      </c>
      <c r="C17" s="47" t="s">
        <v>48</v>
      </c>
      <c r="D17" s="47" t="s">
        <v>97</v>
      </c>
      <c r="E17" s="47" t="s">
        <v>106</v>
      </c>
      <c r="F17" s="47" t="s">
        <v>108</v>
      </c>
      <c r="G17" s="47" t="s">
        <v>103</v>
      </c>
      <c r="H17" s="47" t="s">
        <v>104</v>
      </c>
    </row>
    <row r="18" spans="2:8" x14ac:dyDescent="0.3">
      <c r="B18" s="43" t="s">
        <v>71</v>
      </c>
      <c r="C18" s="43" t="s">
        <v>72</v>
      </c>
      <c r="D18" s="43">
        <v>480</v>
      </c>
      <c r="E18" s="43">
        <v>-1.25</v>
      </c>
      <c r="F18" s="43">
        <v>480</v>
      </c>
      <c r="G18" s="43">
        <v>43.2</v>
      </c>
      <c r="H18" s="43">
        <v>10.666666666666666</v>
      </c>
    </row>
    <row r="19" spans="2:8" x14ac:dyDescent="0.3">
      <c r="B19" s="43" t="s">
        <v>75</v>
      </c>
      <c r="C19" s="43" t="s">
        <v>76</v>
      </c>
      <c r="D19" s="43">
        <v>240</v>
      </c>
      <c r="E19" s="43">
        <v>0</v>
      </c>
      <c r="F19" s="43">
        <v>480</v>
      </c>
      <c r="G19" s="43">
        <v>1E+30</v>
      </c>
      <c r="H19" s="43">
        <v>240</v>
      </c>
    </row>
    <row r="20" spans="2:8" x14ac:dyDescent="0.3">
      <c r="B20" s="43" t="s">
        <v>79</v>
      </c>
      <c r="C20" s="43" t="s">
        <v>80</v>
      </c>
      <c r="D20" s="43">
        <v>426</v>
      </c>
      <c r="E20" s="43">
        <v>0</v>
      </c>
      <c r="F20" s="43">
        <v>480</v>
      </c>
      <c r="G20" s="43">
        <v>1E+30</v>
      </c>
      <c r="H20" s="43">
        <v>54</v>
      </c>
    </row>
    <row r="21" spans="2:8" x14ac:dyDescent="0.3">
      <c r="B21" s="43" t="s">
        <v>82</v>
      </c>
      <c r="C21" s="43" t="s">
        <v>83</v>
      </c>
      <c r="D21" s="43">
        <v>468</v>
      </c>
      <c r="E21" s="43">
        <v>0</v>
      </c>
      <c r="F21" s="43">
        <v>480</v>
      </c>
      <c r="G21" s="43">
        <v>1E+30</v>
      </c>
      <c r="H21" s="43">
        <v>12</v>
      </c>
    </row>
    <row r="22" spans="2:8" x14ac:dyDescent="0.3">
      <c r="B22" s="43" t="s">
        <v>85</v>
      </c>
      <c r="C22" s="43" t="s">
        <v>86</v>
      </c>
      <c r="D22" s="43">
        <v>36</v>
      </c>
      <c r="E22" s="43">
        <v>646.5</v>
      </c>
      <c r="F22" s="43">
        <v>36</v>
      </c>
      <c r="G22" s="43">
        <v>0.84210526315789469</v>
      </c>
      <c r="H22" s="43">
        <v>8.3076923076923084</v>
      </c>
    </row>
    <row r="23" spans="2:8" x14ac:dyDescent="0.3">
      <c r="B23" s="43" t="s">
        <v>88</v>
      </c>
      <c r="C23" s="43" t="s">
        <v>89</v>
      </c>
      <c r="D23" s="43">
        <v>45</v>
      </c>
      <c r="E23" s="43">
        <v>570</v>
      </c>
      <c r="F23" s="43">
        <v>45</v>
      </c>
      <c r="G23" s="43">
        <v>1.3333333333333333</v>
      </c>
      <c r="H23" s="43">
        <v>40</v>
      </c>
    </row>
    <row r="24" spans="2:8" ht="15" thickBot="1" x14ac:dyDescent="0.35">
      <c r="B24" s="41" t="s">
        <v>91</v>
      </c>
      <c r="C24" s="41" t="s">
        <v>92</v>
      </c>
      <c r="D24" s="41">
        <v>10</v>
      </c>
      <c r="E24" s="41">
        <v>714</v>
      </c>
      <c r="F24" s="41">
        <v>10</v>
      </c>
      <c r="G24" s="41">
        <v>1.3333333333333333</v>
      </c>
      <c r="H24" s="41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F48F9-DCB3-491C-B3C1-D49087B04791}">
  <dimension ref="A1:F35"/>
  <sheetViews>
    <sheetView tabSelected="1" workbookViewId="0">
      <selection activeCell="B11" sqref="B11"/>
    </sheetView>
  </sheetViews>
  <sheetFormatPr baseColWidth="10" defaultRowHeight="14.4" x14ac:dyDescent="0.3"/>
  <cols>
    <col min="1" max="6" width="17.77734375" customWidth="1"/>
  </cols>
  <sheetData>
    <row r="1" spans="1:6" ht="15" thickBot="1" x14ac:dyDescent="0.35">
      <c r="A1" s="48" t="s">
        <v>109</v>
      </c>
      <c r="B1" s="49"/>
      <c r="C1" s="49"/>
      <c r="D1" s="49"/>
      <c r="E1" s="50"/>
    </row>
    <row r="3" spans="1:6" ht="15" thickBot="1" x14ac:dyDescent="0.35"/>
    <row r="4" spans="1:6" x14ac:dyDescent="0.3">
      <c r="B4" s="6" t="s">
        <v>0</v>
      </c>
      <c r="C4" s="7" t="s">
        <v>1</v>
      </c>
      <c r="D4" s="7" t="s">
        <v>2</v>
      </c>
      <c r="E4" s="8" t="s">
        <v>3</v>
      </c>
      <c r="F4" s="26" t="s">
        <v>4</v>
      </c>
    </row>
    <row r="5" spans="1:6" ht="15" thickBot="1" x14ac:dyDescent="0.35">
      <c r="B5" s="9"/>
      <c r="C5" s="10"/>
      <c r="D5" s="10"/>
      <c r="E5" s="11"/>
      <c r="F5" s="27" t="s">
        <v>5</v>
      </c>
    </row>
    <row r="6" spans="1:6" ht="15" thickBot="1" x14ac:dyDescent="0.35">
      <c r="A6" s="1" t="s">
        <v>6</v>
      </c>
      <c r="B6" s="12">
        <v>10</v>
      </c>
      <c r="C6" s="13"/>
      <c r="D6" s="13">
        <v>6</v>
      </c>
      <c r="E6" s="14">
        <v>3</v>
      </c>
      <c r="F6" s="35">
        <f>SUMPRODUCT(B6:E6,COSTE_maquinas)</f>
        <v>634</v>
      </c>
    </row>
    <row r="7" spans="1:6" ht="15" thickBot="1" x14ac:dyDescent="0.35">
      <c r="A7" s="3" t="s">
        <v>7</v>
      </c>
      <c r="B7" s="15">
        <v>8</v>
      </c>
      <c r="C7" s="16"/>
      <c r="D7" s="16">
        <v>10</v>
      </c>
      <c r="E7" s="17"/>
      <c r="F7" s="35">
        <f>SUMPRODUCT(B7:E7,COSTE_maquinas)</f>
        <v>560</v>
      </c>
    </row>
    <row r="8" spans="1:6" ht="15" thickBot="1" x14ac:dyDescent="0.35">
      <c r="A8" s="3" t="s">
        <v>8</v>
      </c>
      <c r="B8" s="15"/>
      <c r="C8" s="16">
        <v>6</v>
      </c>
      <c r="D8" s="16"/>
      <c r="E8" s="17">
        <v>9</v>
      </c>
      <c r="F8" s="35">
        <f>SUMPRODUCT(B8:E8,COSTE_maquinas)</f>
        <v>570</v>
      </c>
    </row>
    <row r="9" spans="1:6" ht="15" thickBot="1" x14ac:dyDescent="0.35">
      <c r="A9" s="3" t="s">
        <v>9</v>
      </c>
      <c r="B9" s="15">
        <v>8</v>
      </c>
      <c r="C9" s="16"/>
      <c r="D9" s="16">
        <v>16</v>
      </c>
      <c r="E9" s="17"/>
      <c r="F9" s="35">
        <f>SUMPRODUCT(B9:E9,COSTE_maquinas)</f>
        <v>704</v>
      </c>
    </row>
    <row r="10" spans="1:6" ht="15" thickBot="1" x14ac:dyDescent="0.35">
      <c r="A10" s="2" t="s">
        <v>10</v>
      </c>
      <c r="B10" s="18"/>
      <c r="C10" s="19">
        <v>10</v>
      </c>
      <c r="D10" s="19">
        <v>3</v>
      </c>
      <c r="E10" s="20">
        <v>8</v>
      </c>
      <c r="F10" s="35">
        <f>SUMPRODUCT(B10:E10,COSTE_maquinas)</f>
        <v>812</v>
      </c>
    </row>
    <row r="11" spans="1:6" x14ac:dyDescent="0.3">
      <c r="B11" s="21"/>
      <c r="C11" s="21"/>
      <c r="D11" s="21"/>
      <c r="E11" s="21"/>
    </row>
    <row r="12" spans="1:6" ht="15" thickBot="1" x14ac:dyDescent="0.35">
      <c r="B12" s="21"/>
      <c r="C12" s="21"/>
      <c r="D12" s="21"/>
      <c r="E12" s="21"/>
    </row>
    <row r="13" spans="1:6" ht="15" thickBot="1" x14ac:dyDescent="0.35">
      <c r="A13" s="4" t="s">
        <v>11</v>
      </c>
      <c r="B13" s="22">
        <v>40</v>
      </c>
      <c r="C13" s="23">
        <v>50</v>
      </c>
      <c r="D13" s="23">
        <v>24</v>
      </c>
      <c r="E13" s="24">
        <v>30</v>
      </c>
    </row>
    <row r="14" spans="1:6" x14ac:dyDescent="0.3">
      <c r="B14" s="21"/>
      <c r="C14" s="21"/>
      <c r="D14" s="21"/>
      <c r="E14" s="21"/>
    </row>
    <row r="15" spans="1:6" x14ac:dyDescent="0.3">
      <c r="A15" s="5" t="s">
        <v>12</v>
      </c>
      <c r="B15" s="21"/>
      <c r="C15" s="21"/>
      <c r="D15" s="21"/>
      <c r="E15" s="21"/>
    </row>
    <row r="16" spans="1:6" ht="15" thickBot="1" x14ac:dyDescent="0.35">
      <c r="B16" s="25" t="s">
        <v>13</v>
      </c>
      <c r="C16" s="25" t="s">
        <v>14</v>
      </c>
      <c r="D16" s="25" t="s">
        <v>15</v>
      </c>
      <c r="E16" s="25" t="s">
        <v>16</v>
      </c>
    </row>
    <row r="17" spans="1:5" ht="15" thickBot="1" x14ac:dyDescent="0.35">
      <c r="A17" s="4" t="s">
        <v>17</v>
      </c>
      <c r="B17" s="34">
        <f>SUMPRODUCT(B6:B10,PRODUCCION)</f>
        <v>480</v>
      </c>
      <c r="C17" s="34">
        <f>SUMPRODUCT(C6:C10,PRODUCCION)</f>
        <v>240</v>
      </c>
      <c r="D17" s="34">
        <f>SUMPRODUCT(D6:D10,PRODUCCION)</f>
        <v>426</v>
      </c>
      <c r="E17" s="35">
        <f>SUMPRODUCT(E6:E10,PRODUCCION)</f>
        <v>468</v>
      </c>
    </row>
    <row r="18" spans="1:5" ht="15" thickBot="1" x14ac:dyDescent="0.35">
      <c r="B18" s="21" t="s">
        <v>19</v>
      </c>
      <c r="C18" s="21" t="s">
        <v>19</v>
      </c>
      <c r="D18" s="21" t="s">
        <v>19</v>
      </c>
      <c r="E18" s="21" t="s">
        <v>19</v>
      </c>
    </row>
    <row r="19" spans="1:5" ht="15" thickBot="1" x14ac:dyDescent="0.35">
      <c r="A19" s="4" t="s">
        <v>18</v>
      </c>
      <c r="B19" s="22">
        <v>480</v>
      </c>
      <c r="C19" s="23">
        <v>480</v>
      </c>
      <c r="D19" s="23">
        <v>480</v>
      </c>
      <c r="E19" s="24">
        <v>480</v>
      </c>
    </row>
    <row r="21" spans="1:5" ht="15" thickBot="1" x14ac:dyDescent="0.35">
      <c r="A21" s="5" t="s">
        <v>20</v>
      </c>
    </row>
    <row r="22" spans="1:5" ht="15" thickBot="1" x14ac:dyDescent="0.35">
      <c r="B22" s="28" t="s">
        <v>21</v>
      </c>
      <c r="D22" s="28" t="s">
        <v>23</v>
      </c>
    </row>
    <row r="23" spans="1:5" x14ac:dyDescent="0.3">
      <c r="A23" s="8" t="s">
        <v>24</v>
      </c>
      <c r="B23" s="26">
        <f>B29</f>
        <v>36</v>
      </c>
      <c r="C23" s="21" t="s">
        <v>22</v>
      </c>
      <c r="D23" s="31">
        <v>36</v>
      </c>
    </row>
    <row r="24" spans="1:5" x14ac:dyDescent="0.3">
      <c r="A24" s="29" t="s">
        <v>25</v>
      </c>
      <c r="B24" s="30">
        <f xml:space="preserve"> SUM(B30,B31)</f>
        <v>45</v>
      </c>
      <c r="C24" s="21" t="s">
        <v>22</v>
      </c>
      <c r="D24" s="32">
        <v>45</v>
      </c>
    </row>
    <row r="25" spans="1:5" ht="15" thickBot="1" x14ac:dyDescent="0.35">
      <c r="A25" s="11" t="s">
        <v>26</v>
      </c>
      <c r="B25" s="27">
        <f>SUM(B32,B33)</f>
        <v>10</v>
      </c>
      <c r="C25" s="21" t="s">
        <v>22</v>
      </c>
      <c r="D25" s="33">
        <v>10</v>
      </c>
    </row>
    <row r="27" spans="1:5" ht="15" thickBot="1" x14ac:dyDescent="0.35">
      <c r="A27" s="5" t="s">
        <v>27</v>
      </c>
    </row>
    <row r="28" spans="1:5" ht="15" thickBot="1" x14ac:dyDescent="0.35">
      <c r="A28" s="36"/>
      <c r="B28" s="8" t="s">
        <v>28</v>
      </c>
    </row>
    <row r="29" spans="1:5" x14ac:dyDescent="0.3">
      <c r="A29" s="26" t="s">
        <v>29</v>
      </c>
      <c r="B29" s="37">
        <v>36</v>
      </c>
    </row>
    <row r="30" spans="1:5" x14ac:dyDescent="0.3">
      <c r="A30" s="30" t="s">
        <v>30</v>
      </c>
      <c r="B30" s="38">
        <v>5</v>
      </c>
    </row>
    <row r="31" spans="1:5" x14ac:dyDescent="0.3">
      <c r="A31" s="30" t="s">
        <v>31</v>
      </c>
      <c r="B31" s="38">
        <v>40</v>
      </c>
    </row>
    <row r="32" spans="1:5" x14ac:dyDescent="0.3">
      <c r="A32" s="30" t="s">
        <v>32</v>
      </c>
      <c r="B32" s="38">
        <v>10</v>
      </c>
    </row>
    <row r="33" spans="1:2" ht="15" thickBot="1" x14ac:dyDescent="0.35">
      <c r="A33" s="27" t="s">
        <v>33</v>
      </c>
      <c r="B33" s="39">
        <v>0</v>
      </c>
    </row>
    <row r="34" spans="1:2" ht="15" thickBot="1" x14ac:dyDescent="0.35">
      <c r="A34" s="21"/>
      <c r="B34" s="21"/>
    </row>
    <row r="35" spans="1:2" ht="15" thickBot="1" x14ac:dyDescent="0.35">
      <c r="A35" s="25" t="s">
        <v>34</v>
      </c>
      <c r="B35" s="40">
        <f>SUMPRODUCT(F6:F10,PRODUCCION)</f>
        <v>55464</v>
      </c>
    </row>
  </sheetData>
  <mergeCells count="1">
    <mergeCell ref="A1:E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8</vt:i4>
      </vt:variant>
    </vt:vector>
  </HeadingPairs>
  <TitlesOfParts>
    <vt:vector size="11" baseType="lpstr">
      <vt:lpstr>Informe de respuestas 1</vt:lpstr>
      <vt:lpstr>Informe de sensibilidad 1</vt:lpstr>
      <vt:lpstr>Hoja1</vt:lpstr>
      <vt:lpstr>Hoja1!CAP._Disponible</vt:lpstr>
      <vt:lpstr>Hoja1!CAP._UTILIZADA</vt:lpstr>
      <vt:lpstr>Hoja1!COSTE</vt:lpstr>
      <vt:lpstr>Hoja1!COSTE_maquinas</vt:lpstr>
      <vt:lpstr>Hoja1!COSTE_TOTAL</vt:lpstr>
      <vt:lpstr>Hoja1!DEMANDA_DIARIA</vt:lpstr>
      <vt:lpstr>Hoja1!PROD._AGREGADA</vt:lpstr>
      <vt:lpstr>Hoja1!PRODUCCION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Stéphane</dc:creator>
  <cp:lastModifiedBy>Stéphane</cp:lastModifiedBy>
  <dcterms:created xsi:type="dcterms:W3CDTF">2020-02-11T07:44:18Z</dcterms:created>
  <dcterms:modified xsi:type="dcterms:W3CDTF">2020-03-02T21:29:45Z</dcterms:modified>
</cp:coreProperties>
</file>