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téphane\Desktop\Tareas\SAR\"/>
    </mc:Choice>
  </mc:AlternateContent>
  <xr:revisionPtr revIDLastSave="0" documentId="13_ncr:1_{C56ABD79-83D7-40AC-9D30-B9CDC7F30477}" xr6:coauthVersionLast="45" xr6:coauthVersionMax="45" xr10:uidLastSave="{00000000-0000-0000-0000-000000000000}"/>
  <bookViews>
    <workbookView minimized="1" xWindow="3204" yWindow="3204" windowWidth="17280" windowHeight="8964" xr2:uid="{00000000-000D-0000-FFFF-FFFF00000000}"/>
  </bookViews>
  <sheets>
    <sheet name="Hoja1" sheetId="1" r:id="rId1"/>
  </sheets>
  <definedNames>
    <definedName name="idf_1">Hoja1!$D$4</definedName>
    <definedName name="idf_2">Hoja1!$D$5</definedName>
    <definedName name="idf_3">Hoja1!$D$6</definedName>
    <definedName name="idf_4">Hoja1!$D$7</definedName>
    <definedName name="idf_5">Hoja1!$D$8</definedName>
    <definedName name="N">Hoja1!$C$10</definedName>
    <definedName name="w_1">Hoja1!$K$4:$K$8</definedName>
    <definedName name="w_2">Hoja1!$O$4:$O$8</definedName>
    <definedName name="w_3">Hoja1!$S$4:$S$8</definedName>
    <definedName name="Wtq">Hoja1!$G$4:$G$8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8" i="1" l="1"/>
  <c r="O7" i="1"/>
  <c r="O6" i="1"/>
  <c r="O5" i="1"/>
  <c r="O4" i="1"/>
  <c r="K8" i="1"/>
  <c r="K7" i="1"/>
  <c r="K6" i="1"/>
  <c r="K5" i="1"/>
  <c r="K4" i="1"/>
  <c r="R5" i="1"/>
  <c r="S5" i="1"/>
  <c r="R4" i="1"/>
  <c r="S4" i="1"/>
  <c r="R6" i="1"/>
  <c r="S6" i="1"/>
  <c r="R7" i="1"/>
  <c r="S7" i="1"/>
  <c r="R8" i="1"/>
  <c r="S8" i="1"/>
  <c r="T5" i="1" a="1"/>
  <c r="T5" i="1"/>
  <c r="T6" i="1" a="1"/>
  <c r="T6" i="1"/>
  <c r="T7" i="1" a="1"/>
  <c r="T7" i="1"/>
  <c r="T8" i="1" a="1"/>
  <c r="T8" i="1"/>
  <c r="T4" i="1" a="1"/>
  <c r="T4" i="1"/>
  <c r="N5" i="1"/>
  <c r="N4" i="1"/>
  <c r="N6" i="1"/>
  <c r="N7" i="1"/>
  <c r="N8" i="1"/>
  <c r="P5" i="1" a="1"/>
  <c r="P5" i="1"/>
  <c r="P6" i="1" a="1"/>
  <c r="P6" i="1"/>
  <c r="P7" i="1" a="1"/>
  <c r="P7" i="1"/>
  <c r="P8" i="1" a="1"/>
  <c r="P8" i="1"/>
  <c r="P4" i="1" a="1"/>
  <c r="P4" i="1"/>
  <c r="J5" i="1"/>
  <c r="J4" i="1"/>
  <c r="J6" i="1"/>
  <c r="J7" i="1"/>
  <c r="J8" i="1"/>
  <c r="L5" i="1" a="1"/>
  <c r="L5" i="1"/>
  <c r="L6" i="1" a="1"/>
  <c r="L6" i="1"/>
  <c r="L7" i="1" a="1"/>
  <c r="L7" i="1"/>
  <c r="L8" i="1" a="1"/>
  <c r="L8" i="1"/>
  <c r="L4" i="1" a="1"/>
  <c r="L4" i="1"/>
  <c r="F5" i="1"/>
  <c r="D5" i="1"/>
  <c r="G5" i="1"/>
  <c r="F4" i="1"/>
  <c r="D4" i="1"/>
  <c r="G4" i="1"/>
  <c r="F6" i="1"/>
  <c r="D6" i="1"/>
  <c r="G6" i="1"/>
  <c r="F7" i="1"/>
  <c r="D7" i="1"/>
  <c r="G7" i="1"/>
  <c r="F8" i="1"/>
  <c r="D8" i="1"/>
  <c r="G8" i="1"/>
  <c r="H5" i="1" a="1"/>
  <c r="H5" i="1"/>
  <c r="H6" i="1" a="1"/>
  <c r="H6" i="1"/>
  <c r="H7" i="1" a="1"/>
  <c r="H7" i="1"/>
  <c r="H8" i="1" a="1"/>
  <c r="H8" i="1"/>
  <c r="H4" i="1" a="1"/>
  <c r="H4" i="1"/>
  <c r="C14" i="1"/>
  <c r="C15" i="1"/>
  <c r="C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<sst xmlns="http://schemas.openxmlformats.org/spreadsheetml/2006/main" count="38" uniqueCount="27">
  <si>
    <t>TERM</t>
  </si>
  <si>
    <t>tf</t>
  </si>
  <si>
    <t>f</t>
  </si>
  <si>
    <t>idf</t>
  </si>
  <si>
    <t>df</t>
  </si>
  <si>
    <t>L-norm</t>
  </si>
  <si>
    <t>CONSULTA</t>
  </si>
  <si>
    <t>DOC1</t>
  </si>
  <si>
    <t>DOC2</t>
  </si>
  <si>
    <t>DOC3</t>
  </si>
  <si>
    <t>N=</t>
  </si>
  <si>
    <t>w</t>
  </si>
  <si>
    <t>Wtq=tf * idf</t>
  </si>
  <si>
    <t>SIMILITUD COSENO</t>
  </si>
  <si>
    <t>CON y DOC1</t>
  </si>
  <si>
    <t>CON y DOC2</t>
  </si>
  <si>
    <t>CON y DOC3</t>
  </si>
  <si>
    <t>INSTRUCCIONES</t>
  </si>
  <si>
    <t>Poner datos de la columna df</t>
  </si>
  <si>
    <t>Poner frecuencia de término en la consulta y el documento</t>
  </si>
  <si>
    <t>Poner el número de documentos</t>
  </si>
  <si>
    <t>DECIMALES=</t>
  </si>
  <si>
    <t>desarrollo</t>
  </si>
  <si>
    <t>económico</t>
  </si>
  <si>
    <t>decisión</t>
  </si>
  <si>
    <t>gobierno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</si>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</sst>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</cellStyleXfs>
  <cellXfs count="32">
    <xf numFmtId="0" fontId="0" fillId="0" borderId="0" xfId="0"/>
    <xf numFmtId="0" fontId="2" fillId="2" borderId="1" xfId="1"/>
    <xf numFmtId="0" fontId="3" fillId="3" borderId="1" xfId="2"/>
    <xf numFmtId="0" fontId="1" fillId="4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8" borderId="0" xfId="0" applyFont="1" applyFill="1"/>
    <xf numFmtId="0" fontId="1" fillId="5" borderId="0" xfId="0" applyFont="1" applyFill="1" applyAlignment="1">
      <alignment horizontal="right"/>
    </xf>
    <xf numFmtId="0" fontId="1" fillId="5" borderId="0" xfId="0" applyFont="1" applyFill="1" applyBorder="1" applyAlignment="1">
      <alignment horizontal="right"/>
    </xf>
    <xf numFmtId="0" fontId="1" fillId="9" borderId="0" xfId="0" applyFont="1" applyFill="1" applyAlignment="1">
      <alignment horizontal="center"/>
    </xf>
    <xf numFmtId="0" fontId="0" fillId="9" borderId="0" xfId="0" applyFill="1"/>
    <xf numFmtId="0" fontId="1" fillId="10" borderId="0" xfId="0" applyFont="1" applyFill="1"/>
    <xf numFmtId="0" fontId="0" fillId="10" borderId="0" xfId="0" applyFill="1"/>
    <xf numFmtId="0" fontId="0" fillId="8" borderId="0" xfId="0" applyFill="1"/>
    <xf numFmtId="0" fontId="0" fillId="11" borderId="2" xfId="0" applyFill="1" applyBorder="1" applyAlignment="1">
      <alignment horizontal="center"/>
    </xf>
    <xf numFmtId="0" fontId="0" fillId="11" borderId="2" xfId="0" applyFill="1" applyBorder="1" applyAlignment="1">
      <alignment horizontal="right"/>
    </xf>
    <xf numFmtId="0" fontId="1" fillId="4" borderId="4" xfId="0" applyFont="1" applyFill="1" applyBorder="1"/>
    <xf numFmtId="0" fontId="0" fillId="4" borderId="5" xfId="0" applyFill="1" applyBorder="1"/>
    <xf numFmtId="0" fontId="0" fillId="4" borderId="6" xfId="0" applyFill="1" applyBorder="1"/>
    <xf numFmtId="0" fontId="0" fillId="8" borderId="7" xfId="0" applyFill="1" applyBorder="1"/>
    <xf numFmtId="0" fontId="0" fillId="8" borderId="0" xfId="0" applyFill="1" applyBorder="1"/>
    <xf numFmtId="0" fontId="0" fillId="8" borderId="8" xfId="0" applyFill="1" applyBorder="1"/>
    <xf numFmtId="0" fontId="0" fillId="8" borderId="7" xfId="0" applyFont="1" applyFill="1" applyBorder="1"/>
    <xf numFmtId="0" fontId="0" fillId="8" borderId="9" xfId="0" applyFont="1" applyFill="1" applyBorder="1"/>
    <xf numFmtId="0" fontId="0" fillId="8" borderId="10" xfId="0" applyFill="1" applyBorder="1"/>
    <xf numFmtId="0" fontId="0" fillId="8" borderId="11" xfId="0" applyFill="1" applyBorder="1"/>
    <xf numFmtId="0" fontId="4" fillId="2" borderId="3" xfId="1" applyFont="1" applyBorder="1"/>
    <xf numFmtId="0" fontId="5" fillId="3" borderId="3" xfId="2" applyFont="1" applyBorder="1"/>
    <xf numFmtId="0" fontId="5" fillId="3" borderId="1" xfId="2" applyFont="1"/>
    <xf numFmtId="0" fontId="4" fillId="2" borderId="1" xfId="1" applyFont="1"/>
    <xf numFmtId="0" fontId="1" fillId="7" borderId="0" xfId="0" applyFont="1" applyFill="1" applyAlignment="1">
      <alignment horizontal="center"/>
    </xf>
  </cellXfs>
  <cellStyles count="3">
    <cellStyle name="Cálculo" xfId="2" builtinId="22"/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2"/>
  <sheetViews>
    <sheetView tabSelected="1" topLeftCell="B1" workbookViewId="0">
      <selection activeCell="H20" sqref="H20"/>
    </sheetView>
  </sheetViews>
  <sheetFormatPr baseColWidth="10" defaultColWidth="8.88671875" defaultRowHeight="14.4" x14ac:dyDescent="0.3"/>
  <cols>
    <col min="1" max="1" width="4.109375" customWidth="1"/>
    <col min="2" max="2" width="12.5546875" customWidth="1"/>
    <col min="7" max="7" width="11.109375" customWidth="1"/>
    <col min="11" max="11" width="11.44140625" customWidth="1"/>
    <col min="15" max="15" width="10.6640625" customWidth="1"/>
  </cols>
  <sheetData>
    <row r="2" spans="2:20" x14ac:dyDescent="0.3">
      <c r="B2" s="10" t="s">
        <v>0</v>
      </c>
      <c r="C2" s="11"/>
      <c r="D2" s="11"/>
      <c r="E2" s="12" t="s">
        <v>6</v>
      </c>
      <c r="F2" s="13"/>
      <c r="G2" s="13"/>
      <c r="H2" s="13"/>
      <c r="I2" s="7" t="s">
        <v>7</v>
      </c>
      <c r="J2" s="14"/>
      <c r="K2" s="14"/>
      <c r="L2" s="14"/>
      <c r="M2" s="3" t="s">
        <v>8</v>
      </c>
      <c r="N2" s="4"/>
      <c r="O2" s="4"/>
      <c r="P2" s="4"/>
      <c r="Q2" s="7" t="s">
        <v>9</v>
      </c>
      <c r="R2" s="14"/>
      <c r="S2" s="14"/>
      <c r="T2" s="14"/>
    </row>
    <row r="3" spans="2:20" x14ac:dyDescent="0.3">
      <c r="B3" s="15"/>
      <c r="C3" s="16" t="s">
        <v>4</v>
      </c>
      <c r="D3" s="16" t="s">
        <v>3</v>
      </c>
      <c r="E3" s="16" t="s">
        <v>2</v>
      </c>
      <c r="F3" s="16" t="s">
        <v>1</v>
      </c>
      <c r="G3" s="16" t="s">
        <v>12</v>
      </c>
      <c r="H3" s="16" t="s">
        <v>5</v>
      </c>
      <c r="I3" s="16" t="s">
        <v>2</v>
      </c>
      <c r="J3" s="16" t="s">
        <v>1</v>
      </c>
      <c r="K3" s="16" t="s">
        <v>12</v>
      </c>
      <c r="L3" s="16" t="s">
        <v>5</v>
      </c>
      <c r="M3" s="16" t="s">
        <v>2</v>
      </c>
      <c r="N3" s="16" t="s">
        <v>1</v>
      </c>
      <c r="O3" s="16" t="s">
        <v>12</v>
      </c>
      <c r="P3" s="16" t="s">
        <v>5</v>
      </c>
      <c r="Q3" s="16" t="s">
        <v>2</v>
      </c>
      <c r="R3" s="16" t="s">
        <v>1</v>
      </c>
      <c r="S3" s="16" t="s">
        <v>11</v>
      </c>
      <c r="T3" s="16" t="s">
        <v>5</v>
      </c>
    </row>
    <row r="4" spans="2:20" x14ac:dyDescent="0.3">
      <c r="B4" s="5" t="s">
        <v>22</v>
      </c>
      <c r="C4" s="27">
        <v>1</v>
      </c>
      <c r="D4" s="28">
        <f>ROUND(LOG10(N/C4),$C$11)</f>
        <v>0.3</v>
      </c>
      <c r="E4" s="27">
        <v>0</v>
      </c>
      <c r="F4" s="28">
        <f>IF(E4&gt;0,ROUND(1+LOG10(E4),$C$11),0)</f>
        <v>0</v>
      </c>
      <c r="G4" s="28">
        <f>ROUND(F4*idf_1,$C$11)</f>
        <v>0</v>
      </c>
      <c r="H4" s="28" cm="1">
        <f t="array" ref="H4">ROUND(G4/SQRT(SUM(Wtq^2)),$C$11)</f>
        <v>0</v>
      </c>
      <c r="I4" s="27">
        <v>1</v>
      </c>
      <c r="J4" s="28">
        <f>IF(I4&gt;0,ROUND(1+LOG10(I4),$C$11),0)</f>
        <v>1</v>
      </c>
      <c r="K4" s="29">
        <f>J4*idf_1</f>
        <v>0.3</v>
      </c>
      <c r="L4" s="28" cm="1">
        <f t="array" ref="L4">ROUND(K4/SQRT(SUM(w_1^2)),$C$11)</f>
        <v>0.71</v>
      </c>
      <c r="M4" s="27">
        <v>0</v>
      </c>
      <c r="N4" s="28">
        <f>IF(M4&gt;0,ROUND(1+LOG10(M4),$C$11),0)</f>
        <v>0</v>
      </c>
      <c r="O4" s="29">
        <f>N4*idf_1</f>
        <v>0</v>
      </c>
      <c r="P4" s="28" cm="1">
        <f t="array" ref="P4">ROUND(O4/SQRT(SUM(w_2^2)),$C$11)</f>
        <v>0</v>
      </c>
      <c r="Q4" s="27">
        <v>1</v>
      </c>
      <c r="R4" s="28">
        <f>IF(Q4&gt;0,ROUND(1+LOG10(Q4),$C$11),0)</f>
        <v>1</v>
      </c>
      <c r="S4" s="29">
        <f>R4</f>
        <v>1</v>
      </c>
      <c r="T4" s="28" cm="1">
        <f t="array" ref="T4">ROUND(S4/SQRT(SUM(w_3^2)),$C$11)</f>
        <v>0.57999999999999996</v>
      </c>
    </row>
    <row r="5" spans="2:20" x14ac:dyDescent="0.3">
      <c r="B5" s="6" t="s">
        <v>23</v>
      </c>
      <c r="C5" s="30">
        <v>2</v>
      </c>
      <c r="D5" s="29">
        <f>ROUND(LOG10(N/C5),$C$11)</f>
        <v>0</v>
      </c>
      <c r="E5" s="30">
        <v>1</v>
      </c>
      <c r="F5" s="29">
        <f>IF(E5&gt;0,ROUND(1+LOG10(E5),$C$11),0)</f>
        <v>1</v>
      </c>
      <c r="G5" s="29">
        <f>ROUND(F5*idf_2,$C$11)</f>
        <v>0</v>
      </c>
      <c r="H5" s="29" cm="1">
        <f t="array" ref="H5">ROUND(G5/SQRT(SUM(Wtq^2)),$C$11)</f>
        <v>0</v>
      </c>
      <c r="I5" s="30">
        <v>1</v>
      </c>
      <c r="J5" s="29">
        <f>IF(I5&gt;0,ROUND(1+LOG10(I5),$C$11),0)</f>
        <v>1</v>
      </c>
      <c r="K5" s="29">
        <f>J5*idf_2</f>
        <v>0</v>
      </c>
      <c r="L5" s="29" cm="1">
        <f t="array" ref="L5">ROUND(K5/SQRT(SUM(w_1^2)),$C$11)</f>
        <v>0</v>
      </c>
      <c r="M5" s="30">
        <v>2</v>
      </c>
      <c r="N5" s="29">
        <f>IF(M5&gt;0,ROUND(1+LOG10(M5),$C$11),0)</f>
        <v>1.3</v>
      </c>
      <c r="O5" s="29">
        <f>N5*idf_2</f>
        <v>0</v>
      </c>
      <c r="P5" s="29" cm="1">
        <f t="array" ref="P5">ROUND(O5/SQRT(SUM(w_2^2)),$C$11)</f>
        <v>0</v>
      </c>
      <c r="Q5" s="30">
        <v>1</v>
      </c>
      <c r="R5" s="29">
        <f>IF(Q5&gt;0,ROUND(1+LOG10(Q5),$C$11),0)</f>
        <v>1</v>
      </c>
      <c r="S5" s="29">
        <f t="shared" ref="S5:S8" si="0">R5</f>
        <v>1</v>
      </c>
      <c r="T5" s="29" cm="1">
        <f t="array" ref="T5">ROUND(S5/SQRT(SUM(w_3^2)),$C$11)</f>
        <v>0.57999999999999996</v>
      </c>
    </row>
    <row r="6" spans="2:20" x14ac:dyDescent="0.3">
      <c r="B6" s="5" t="s">
        <v>24</v>
      </c>
      <c r="C6" s="30">
        <v>2</v>
      </c>
      <c r="D6" s="29">
        <f>ROUND(LOG10(N/C6),$C$11)</f>
        <v>0</v>
      </c>
      <c r="E6" s="30">
        <v>1</v>
      </c>
      <c r="F6" s="29">
        <f>IF(E6&gt;0,ROUND(1+LOG10(E6),$C$11),0)</f>
        <v>1</v>
      </c>
      <c r="G6" s="29">
        <f>ROUND(F6*idf_3,$C$11)</f>
        <v>0</v>
      </c>
      <c r="H6" s="29" cm="1">
        <f t="array" ref="H6">ROUND(G6/SQRT(SUM(Wtq^2)),$C$11)</f>
        <v>0</v>
      </c>
      <c r="I6" s="30">
        <v>1</v>
      </c>
      <c r="J6" s="29">
        <f>IF(I6&gt;0,ROUND(1+LOG10(I6),$C$11),0)</f>
        <v>1</v>
      </c>
      <c r="K6" s="29">
        <f>J6*idf_3</f>
        <v>0</v>
      </c>
      <c r="L6" s="29" cm="1">
        <f t="array" ref="L6">ROUND(K6/SQRT(SUM(w_1^2)),$C$11)</f>
        <v>0</v>
      </c>
      <c r="M6" s="30">
        <v>1</v>
      </c>
      <c r="N6" s="29">
        <f>IF(M6&gt;0,ROUND(1+LOG10(M6),$C$11),0)</f>
        <v>1</v>
      </c>
      <c r="O6" s="29">
        <f>N6*idf_3</f>
        <v>0</v>
      </c>
      <c r="P6" s="29" cm="1">
        <f t="array" ref="P6">ROUND(O6/SQRT(SUM(w_2^2)),$C$11)</f>
        <v>0</v>
      </c>
      <c r="Q6" s="30">
        <v>0</v>
      </c>
      <c r="R6" s="29">
        <f>IF(Q6&gt;0,ROUND(1+LOG10(Q6),$C$11),0)</f>
        <v>0</v>
      </c>
      <c r="S6" s="29">
        <f t="shared" si="0"/>
        <v>0</v>
      </c>
      <c r="T6" s="29" cm="1">
        <f t="array" ref="T6">ROUND(S6/SQRT(SUM(w_3^2)),$C$11)</f>
        <v>0</v>
      </c>
    </row>
    <row r="7" spans="2:20" x14ac:dyDescent="0.3">
      <c r="B7" s="6" t="s">
        <v>25</v>
      </c>
      <c r="C7" s="30">
        <v>1</v>
      </c>
      <c r="D7" s="29">
        <f>ROUND(LOG10(N/C7),$C$11)</f>
        <v>0.3</v>
      </c>
      <c r="E7" s="30">
        <v>1</v>
      </c>
      <c r="F7" s="29">
        <f>IF(E7&gt;0,ROUND(1+LOG10(E7),$C$11),0)</f>
        <v>1</v>
      </c>
      <c r="G7" s="29">
        <f>ROUND(F7*idf_4,$C$11)</f>
        <v>0.3</v>
      </c>
      <c r="H7" s="29" cm="1">
        <f t="array" ref="H7">ROUND(G7/SQRT(SUM(Wtq^2)),$C$11)</f>
        <v>1</v>
      </c>
      <c r="I7" s="30">
        <v>1</v>
      </c>
      <c r="J7" s="29">
        <f>IF(I7&gt;0,ROUND(1+LOG10(I7),$C$11),0)</f>
        <v>1</v>
      </c>
      <c r="K7" s="29">
        <f>J7*idf_4</f>
        <v>0.3</v>
      </c>
      <c r="L7" s="29" cm="1">
        <f t="array" ref="L7">ROUND(K7/SQRT(SUM(w_1^2)),$C$11)</f>
        <v>0.71</v>
      </c>
      <c r="M7" s="30">
        <v>0</v>
      </c>
      <c r="N7" s="29">
        <f>IF(M7&gt;0,ROUND(1+LOG10(M7),$C$11),0)</f>
        <v>0</v>
      </c>
      <c r="O7" s="29">
        <f>N7*idf_4</f>
        <v>0</v>
      </c>
      <c r="P7" s="29" cm="1">
        <f t="array" ref="P7">ROUND(O7/SQRT(SUM(w_2^2)),$C$11)</f>
        <v>0</v>
      </c>
      <c r="Q7" s="30">
        <v>0</v>
      </c>
      <c r="R7" s="29">
        <f>IF(Q7&gt;0,ROUND(1+LOG10(Q7),$C$11),0)</f>
        <v>0</v>
      </c>
      <c r="S7" s="29">
        <f t="shared" si="0"/>
        <v>0</v>
      </c>
      <c r="T7" s="29" cm="1">
        <f t="array" ref="T7">ROUND(S7/SQRT(SUM(w_3^2)),$C$11)</f>
        <v>0</v>
      </c>
    </row>
    <row r="8" spans="2:20" x14ac:dyDescent="0.3">
      <c r="B8" s="5" t="s">
        <v>26</v>
      </c>
      <c r="C8" s="30">
        <v>1</v>
      </c>
      <c r="D8" s="29">
        <f>ROUND(LOG10(N/C8),$C$11)</f>
        <v>0.3</v>
      </c>
      <c r="E8" s="30">
        <v>0</v>
      </c>
      <c r="F8" s="29">
        <f>IF(E8&gt;0,ROUND(1+LOG10(E8),$C$11),0)</f>
        <v>0</v>
      </c>
      <c r="G8" s="29">
        <f>ROUND(F8*idf_5,$C$11)</f>
        <v>0</v>
      </c>
      <c r="H8" s="29" cm="1">
        <f t="array" ref="H8">ROUND(G8/SQRT(SUM(Wtq^2)),$C$11)</f>
        <v>0</v>
      </c>
      <c r="I8" s="30">
        <v>0</v>
      </c>
      <c r="J8" s="29">
        <f>IF(I8&gt;0,ROUND(1+LOG10(I8),$C$11),0)</f>
        <v>0</v>
      </c>
      <c r="K8" s="29">
        <f>J8*idf_5</f>
        <v>0</v>
      </c>
      <c r="L8" s="29" cm="1">
        <f t="array" ref="L8">ROUND(K8/SQRT(SUM(w_1^2)),$C$11)</f>
        <v>0</v>
      </c>
      <c r="M8" s="30">
        <v>1</v>
      </c>
      <c r="N8" s="29">
        <f>IF(M8&gt;0,ROUND(1+LOG10(M8),$C$11),0)</f>
        <v>1</v>
      </c>
      <c r="O8" s="29">
        <f>N8*idf_5</f>
        <v>0.3</v>
      </c>
      <c r="P8" s="29" cm="1">
        <f t="array" ref="P8">ROUND(O8/SQRT(SUM(w_2^2)),$C$11)</f>
        <v>1</v>
      </c>
      <c r="Q8" s="30">
        <v>1</v>
      </c>
      <c r="R8" s="29">
        <f>IF(Q8&gt;0,ROUND(1+LOG10(Q8),$C$11),0)</f>
        <v>1</v>
      </c>
      <c r="S8" s="29">
        <f t="shared" si="0"/>
        <v>1</v>
      </c>
      <c r="T8" s="29" cm="1">
        <f t="array" ref="T8">ROUND(S8/SQRT(SUM(w_3^2)),$C$11)</f>
        <v>0.57999999999999996</v>
      </c>
    </row>
    <row r="10" spans="2:20" x14ac:dyDescent="0.3">
      <c r="B10" s="8" t="s">
        <v>10</v>
      </c>
      <c r="C10" s="1">
        <v>2</v>
      </c>
    </row>
    <row r="11" spans="2:20" x14ac:dyDescent="0.3">
      <c r="B11" s="9" t="s">
        <v>21</v>
      </c>
      <c r="C11" s="1">
        <v>2</v>
      </c>
    </row>
    <row r="13" spans="2:20" x14ac:dyDescent="0.3">
      <c r="C13" s="31" t="s">
        <v>13</v>
      </c>
      <c r="D13" s="31"/>
    </row>
    <row r="14" spans="2:20" x14ac:dyDescent="0.3">
      <c r="B14" s="7" t="s">
        <v>14</v>
      </c>
      <c r="C14" s="2">
        <f>ROUND(SUMPRODUCT(H4:H8,L4:L8),2)</f>
        <v>0.71</v>
      </c>
    </row>
    <row r="15" spans="2:20" x14ac:dyDescent="0.3">
      <c r="B15" s="7" t="s">
        <v>15</v>
      </c>
      <c r="C15" s="2">
        <f>ROUND(SUMPRODUCT(H4:H8,P4:P8),2)</f>
        <v>0</v>
      </c>
    </row>
    <row r="16" spans="2:20" x14ac:dyDescent="0.3">
      <c r="B16" s="7" t="s">
        <v>16</v>
      </c>
      <c r="C16" s="2">
        <f>ROUND(SUMPRODUCT(H4:H8,T4:T8),2)</f>
        <v>0</v>
      </c>
    </row>
    <row r="19" spans="2:7" x14ac:dyDescent="0.3">
      <c r="B19" s="17" t="s">
        <v>17</v>
      </c>
      <c r="C19" s="18"/>
      <c r="D19" s="18"/>
      <c r="E19" s="18"/>
      <c r="F19" s="18"/>
      <c r="G19" s="19"/>
    </row>
    <row r="20" spans="2:7" x14ac:dyDescent="0.3">
      <c r="B20" s="20" t="s">
        <v>18</v>
      </c>
      <c r="C20" s="21"/>
      <c r="D20" s="21"/>
      <c r="E20" s="21"/>
      <c r="F20" s="21"/>
      <c r="G20" s="22"/>
    </row>
    <row r="21" spans="2:7" x14ac:dyDescent="0.3">
      <c r="B21" s="23" t="s">
        <v>19</v>
      </c>
      <c r="C21" s="21"/>
      <c r="D21" s="21"/>
      <c r="E21" s="21"/>
      <c r="F21" s="21"/>
      <c r="G21" s="22"/>
    </row>
    <row r="22" spans="2:7" x14ac:dyDescent="0.3">
      <c r="B22" s="24" t="s">
        <v>20</v>
      </c>
      <c r="C22" s="25"/>
      <c r="D22" s="25"/>
      <c r="E22" s="25"/>
      <c r="F22" s="25"/>
      <c r="G22" s="26"/>
    </row>
  </sheetData>
  <mergeCells count="1">
    <mergeCell ref="C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10</vt:i4>
      </vt:variant>
    </vt:vector>
  </HeadingPairs>
  <TitlesOfParts>
    <vt:vector size="11" baseType="lpstr">
      <vt:lpstr>Hoja1</vt:lpstr>
      <vt:lpstr>idf_1</vt:lpstr>
      <vt:lpstr>idf_2</vt:lpstr>
      <vt:lpstr>idf_3</vt:lpstr>
      <vt:lpstr>idf_4</vt:lpstr>
      <vt:lpstr>idf_5</vt:lpstr>
      <vt:lpstr>N</vt:lpstr>
      <vt:lpstr>w_1</vt:lpstr>
      <vt:lpstr>w_2</vt:lpstr>
      <vt:lpstr>w_3</vt:lpstr>
      <vt:lpstr>Wtq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</dc:creator>
  <cp:lastModifiedBy>Stéphane</cp:lastModifiedBy>
  <dcterms:created xsi:type="dcterms:W3CDTF">2015-06-05T18:19:34Z</dcterms:created>
  <dcterms:modified xsi:type="dcterms:W3CDTF">2020-05-19T17:00:53Z</dcterms:modified>
</cp:coreProperties>
</file>