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 ARS/Dashboards/BD FINAL/"/>
    </mc:Choice>
  </mc:AlternateContent>
  <xr:revisionPtr revIDLastSave="43" documentId="11_F25DC773A252ABDACC1048A2615B5B645BDE58EC" xr6:coauthVersionLast="47" xr6:coauthVersionMax="47" xr10:uidLastSave="{657AD2DD-A6F7-4BF9-8DC5-54600CB2C646}"/>
  <bookViews>
    <workbookView xWindow="-21810" yWindow="73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<sst xmlns="http://schemas.openxmlformats.org/spreadsheetml/2006/main" count="10" uniqueCount="10">
  <si>
    <t>Gasto en Salud Actual</t>
  </si>
  <si>
    <t>Diferencia</t>
  </si>
  <si>
    <t>Diferencia Neta</t>
  </si>
  <si>
    <t>Siniestralidad</t>
  </si>
  <si>
    <t>No Afiliados</t>
  </si>
  <si>
    <t>Dependencias</t>
  </si>
  <si>
    <t>Monto por Capita</t>
  </si>
  <si>
    <t>Afliados Nuevos</t>
  </si>
  <si>
    <t>Capitas Dispersadas Actuales</t>
  </si>
  <si>
    <t xml:space="preserve">Nuevas Capitas Dispersadas Actuales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</si>
</sst>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wrapText="1"/>
    </xf>
  </cellStyleXfs>
  <cellXfs count="25">
    <xf numFmtId="0" fontId="0" fillId="0" borderId="0" xfId="0"/>
    <xf numFmtId="44" fontId="2" fillId="2" borderId="1" xfId="1" applyFont="1" applyFill="1" applyBorder="1" applyAlignment="1" applyProtection="1">
      <alignment horizontal="center" vertical="center" wrapText="1"/>
      <protection hidden="1"/>
    </xf>
    <xf numFmtId="44" fontId="3" fillId="3" borderId="1" xfId="1" applyFont="1" applyFill="1" applyBorder="1" applyAlignment="1" applyProtection="1">
      <alignment horizontal="center" vertical="center" wrapText="1"/>
      <protection hidden="1"/>
    </xf>
    <xf numFmtId="44" fontId="0" fillId="2" borderId="0" xfId="1" applyFont="1" applyFill="1"/>
    <xf numFmtId="44" fontId="0" fillId="3" borderId="0" xfId="1" applyFont="1" applyFill="1"/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64" fontId="0" fillId="4" borderId="0" xfId="0" applyNumberFormat="1" applyFill="1"/>
    <xf numFmtId="164" fontId="0" fillId="5" borderId="0" xfId="0" applyNumberFormat="1" applyFill="1"/>
    <xf numFmtId="43" fontId="3" fillId="0" borderId="1" xfId="2" applyFont="1" applyFill="1" applyBorder="1" applyAlignment="1" applyProtection="1">
      <alignment horizontal="center" vertical="center" wrapText="1"/>
      <protection hidden="1"/>
    </xf>
    <xf numFmtId="43" fontId="0" fillId="0" borderId="0" xfId="2" applyFont="1" applyFill="1"/>
    <xf numFmtId="43" fontId="4" fillId="0" borderId="0" xfId="2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4" fillId="3" borderId="0" xfId="2" applyFont="1" applyFill="1" applyAlignment="1">
      <alignment horizontal="center" vertical="center" wrapText="1"/>
    </xf>
    <xf numFmtId="43" fontId="4" fillId="2" borderId="0" xfId="2" applyFont="1" applyFill="1" applyAlignment="1">
      <alignment horizontal="center" vertical="center" wrapText="1"/>
    </xf>
    <xf numFmtId="9" fontId="4" fillId="0" borderId="0" xfId="3" applyFont="1" applyAlignment="1">
      <alignment horizontal="center" vertical="center" wrapText="1"/>
    </xf>
    <xf numFmtId="43" fontId="0" fillId="0" borderId="0" xfId="0" applyNumberFormat="1"/>
    <xf numFmtId="0" fontId="5" fillId="0" borderId="0" xfId="4">
      <alignment wrapText="1"/>
    </xf>
    <xf numFmtId="43" fontId="5" fillId="0" borderId="0" xfId="4" applyNumberFormat="1">
      <alignment wrapText="1"/>
    </xf>
    <xf numFmtId="43" fontId="0" fillId="3" borderId="0" xfId="2" applyFont="1" applyFill="1"/>
    <xf numFmtId="43" fontId="0" fillId="2" borderId="0" xfId="2" applyFont="1" applyFill="1"/>
    <xf numFmtId="43" fontId="0" fillId="4" borderId="0" xfId="0" applyNumberFormat="1" applyFill="1"/>
    <xf numFmtId="43" fontId="0" fillId="5" borderId="0" xfId="0" applyNumberFormat="1" applyFill="1"/>
    <xf numFmtId="9" fontId="0" fillId="0" borderId="0" xfId="3" applyFont="1" applyFill="1"/>
    <xf numFmtId="44" fontId="0" fillId="0" borderId="0" xfId="1" applyFont="1"/>
  </cellXfs>
  <cellStyles count="5">
    <cellStyle name="Comma" xfId="2" builtinId="3"/>
    <cellStyle name="Currency" xfId="1" builtinId="4"/>
    <cellStyle name="Normal" xfId="0" builtinId="0"/>
    <cellStyle name="Normal 3" xfId="4" xr:uid="{C25D0BA5-81FA-4F97-954D-8D6841A3F4F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K3" sqref="K3"/>
    </sheetView>
  </sheetViews>
  <sheetFormatPr defaultRowHeight="15" x14ac:dyDescent="0.25"/>
  <cols>
    <col min="2" max="2" width="19" bestFit="1" customWidth="1"/>
    <col min="3" max="3" width="19" style="24" bestFit="1" customWidth="1"/>
    <col min="4" max="4" width="17.5703125" bestFit="1" customWidth="1"/>
    <col min="5" max="5" width="16.42578125" bestFit="1" customWidth="1"/>
    <col min="6" max="6" width="15.140625" customWidth="1"/>
    <col min="7" max="7" width="15.7109375" customWidth="1"/>
    <col min="8" max="8" width="21.7109375" customWidth="1"/>
    <col min="9" max="9" width="11.5703125" bestFit="1" customWidth="1"/>
    <col min="10" max="10" width="14" customWidth="1"/>
    <col min="11" max="11" width="22.85546875" customWidth="1"/>
  </cols>
  <sheetData>
    <row r="1" spans="1:22" ht="45" x14ac:dyDescent="0.25">
      <c r="B1" s="1" t="s">
        <v>0</v>
      </c>
      <c r="C1" s="2" t="s">
        <v>8</v>
      </c>
      <c r="D1" s="5" t="s">
        <v>1</v>
      </c>
      <c r="E1" s="6" t="s">
        <v>2</v>
      </c>
      <c r="F1" s="9" t="s">
        <v>3</v>
      </c>
      <c r="G1" s="12" t="s">
        <v>6</v>
      </c>
      <c r="H1" s="12" t="s">
        <v>5</v>
      </c>
      <c r="I1" s="11" t="s">
        <v>4</v>
      </c>
      <c r="J1" s="11" t="s">
        <v>7</v>
      </c>
      <c r="K1" s="2" t="s">
        <v>9</v>
      </c>
      <c r="L1" s="12"/>
      <c r="M1" s="12"/>
      <c r="N1" s="12"/>
      <c r="O1" s="13"/>
      <c r="P1" s="14"/>
      <c r="Q1" s="5"/>
      <c r="R1" s="6"/>
      <c r="S1" s="12"/>
      <c r="T1" s="15"/>
      <c r="U1" s="12"/>
      <c r="V1" s="12"/>
    </row>
    <row r="2" spans="1:22" x14ac:dyDescent="0.25">
      <c r="A2">
        <v>2008</v>
      </c>
      <c r="B2" s="3">
        <v>9869270716</v>
      </c>
      <c r="C2" s="4">
        <v>12262043622.240002</v>
      </c>
      <c r="D2" s="7">
        <f>C2-B2</f>
        <v>2392772906.2400017</v>
      </c>
      <c r="E2" s="8">
        <f>D2-D2*0.1</f>
        <v>2153495615.6160016</v>
      </c>
      <c r="F2" s="10">
        <f>B2/C2</f>
        <v>0.80486344854456693</v>
      </c>
      <c r="G2" s="17">
        <v>620</v>
      </c>
      <c r="H2">
        <v>0.72334615299381699</v>
      </c>
      <c r="I2" s="10">
        <v>983401</v>
      </c>
      <c r="J2" s="10">
        <f>I2*H2+I2</f>
        <v>1694740.3302002726</v>
      </c>
      <c r="K2" s="19">
        <f>J2*G2+C2</f>
        <v>13312782626.96417</v>
      </c>
      <c r="L2" s="16"/>
      <c r="M2" s="17"/>
      <c r="N2" s="18"/>
      <c r="O2" s="19"/>
      <c r="P2" s="20"/>
      <c r="Q2" s="21"/>
      <c r="R2" s="22"/>
      <c r="S2" s="16"/>
      <c r="T2" s="23"/>
      <c r="U2" s="16"/>
      <c r="V2" s="16"/>
    </row>
    <row r="3" spans="1:22" x14ac:dyDescent="0.25">
      <c r="A3">
        <v>2009</v>
      </c>
      <c r="B3" s="3">
        <v>13535189361</v>
      </c>
      <c r="C3" s="4">
        <v>14940121863.27</v>
      </c>
      <c r="D3" s="7">
        <f t="shared" ref="D3:D16" si="0">C3-B3</f>
        <v>1404932502.2700005</v>
      </c>
      <c r="E3" s="8">
        <f t="shared" ref="E3:E16" si="1">D3-D3*0.1</f>
        <v>1264439252.0430005</v>
      </c>
      <c r="F3" s="10">
        <f t="shared" ref="F3:F16" si="2">B3/C3</f>
        <v>0.90596244695138672</v>
      </c>
      <c r="G3" s="17">
        <v>720.18306961398571</v>
      </c>
      <c r="H3">
        <v>0.88982257848908231</v>
      </c>
      <c r="I3" s="10">
        <v>847794</v>
      </c>
      <c r="J3" s="10">
        <f t="shared" ref="J3:J16" si="3">I3*H3+I3</f>
        <v>1602180.2431075731</v>
      </c>
      <c r="K3" s="19" t="e">
        <f t="shared" ref="K3:K16" si="4">J3+#REF!</f>
        <v>#REF!</v>
      </c>
      <c r="L3" s="16"/>
      <c r="M3" s="17"/>
      <c r="N3" s="18"/>
      <c r="O3" s="19"/>
      <c r="P3" s="20"/>
      <c r="Q3" s="21"/>
      <c r="R3" s="22"/>
      <c r="S3" s="16"/>
      <c r="T3" s="23"/>
      <c r="U3" s="16"/>
      <c r="V3" s="16"/>
    </row>
    <row r="4" spans="1:22" x14ac:dyDescent="0.25">
      <c r="A4">
        <v>2010</v>
      </c>
      <c r="B4" s="3">
        <v>18477437875.700001</v>
      </c>
      <c r="C4" s="4">
        <v>19836093434.460014</v>
      </c>
      <c r="D4" s="7">
        <f t="shared" si="0"/>
        <v>1358655558.7600136</v>
      </c>
      <c r="E4" s="8">
        <f t="shared" si="1"/>
        <v>1222790002.8840122</v>
      </c>
      <c r="F4" s="10">
        <f t="shared" si="2"/>
        <v>0.9315058903483634</v>
      </c>
      <c r="G4" s="17">
        <v>721.47993569305709</v>
      </c>
      <c r="H4">
        <v>0.98350180783007157</v>
      </c>
      <c r="I4" s="10">
        <v>846311</v>
      </c>
      <c r="J4" s="10">
        <f t="shared" si="3"/>
        <v>1678659.3984864757</v>
      </c>
      <c r="K4" s="19" t="e">
        <f t="shared" ref="K4:K16" si="5">J4+#REF!</f>
        <v>#REF!</v>
      </c>
      <c r="L4" s="16"/>
      <c r="M4" s="17"/>
      <c r="N4" s="18"/>
      <c r="O4" s="19"/>
      <c r="P4" s="20"/>
      <c r="Q4" s="21"/>
      <c r="R4" s="22"/>
      <c r="S4" s="16"/>
      <c r="T4" s="23"/>
      <c r="U4" s="16"/>
      <c r="V4" s="16"/>
    </row>
    <row r="5" spans="1:22" x14ac:dyDescent="0.25">
      <c r="A5">
        <v>2011</v>
      </c>
      <c r="B5" s="3">
        <v>20062748973.299999</v>
      </c>
      <c r="C5" s="4">
        <v>22215656750.490044</v>
      </c>
      <c r="D5" s="7">
        <f t="shared" si="0"/>
        <v>2152907777.1900444</v>
      </c>
      <c r="E5" s="8">
        <f t="shared" si="1"/>
        <v>1937616999.47104</v>
      </c>
      <c r="F5" s="10">
        <f t="shared" si="2"/>
        <v>0.90309051848568223</v>
      </c>
      <c r="G5" s="17">
        <v>788.57994724498599</v>
      </c>
      <c r="H5">
        <v>1.033534999946937</v>
      </c>
      <c r="I5" s="10">
        <v>919264</v>
      </c>
      <c r="J5" s="10">
        <f t="shared" si="3"/>
        <v>1869355.5181912212</v>
      </c>
      <c r="K5" s="19" t="e">
        <f t="shared" ref="K5:K16" si="6">J5+#REF!</f>
        <v>#REF!</v>
      </c>
      <c r="L5" s="16"/>
      <c r="M5" s="17"/>
      <c r="N5" s="18"/>
      <c r="O5" s="19"/>
      <c r="P5" s="20"/>
      <c r="Q5" s="21"/>
      <c r="R5" s="22"/>
      <c r="S5" s="16"/>
      <c r="T5" s="23"/>
      <c r="U5" s="16"/>
      <c r="V5" s="16"/>
    </row>
    <row r="6" spans="1:22" x14ac:dyDescent="0.25">
      <c r="A6">
        <v>2012</v>
      </c>
      <c r="B6" s="3">
        <v>22215762752.369999</v>
      </c>
      <c r="C6" s="4">
        <v>25313691635.370056</v>
      </c>
      <c r="D6" s="7">
        <f t="shared" si="0"/>
        <v>3097928883.0000572</v>
      </c>
      <c r="E6" s="8">
        <f t="shared" si="1"/>
        <v>2788135994.7000513</v>
      </c>
      <c r="F6" s="10">
        <f t="shared" si="2"/>
        <v>0.87761844745428541</v>
      </c>
      <c r="G6" s="17">
        <v>788.57995086386541</v>
      </c>
      <c r="H6">
        <v>1.0719989928119824</v>
      </c>
      <c r="I6" s="10">
        <v>968530</v>
      </c>
      <c r="J6" s="10">
        <f t="shared" si="3"/>
        <v>2006793.1845081893</v>
      </c>
      <c r="K6" s="19" t="e">
        <f t="shared" ref="K6:K16" si="7">J6+#REF!</f>
        <v>#REF!</v>
      </c>
      <c r="L6" s="16"/>
      <c r="M6" s="17"/>
      <c r="N6" s="18"/>
      <c r="O6" s="19"/>
      <c r="P6" s="20"/>
      <c r="Q6" s="21"/>
      <c r="R6" s="22"/>
      <c r="S6" s="16"/>
      <c r="T6" s="23"/>
      <c r="U6" s="16"/>
      <c r="V6" s="16"/>
    </row>
    <row r="7" spans="1:22" x14ac:dyDescent="0.25">
      <c r="A7">
        <v>2013</v>
      </c>
      <c r="B7" s="3">
        <v>24571481779.349998</v>
      </c>
      <c r="C7" s="4">
        <v>27896181475.210049</v>
      </c>
      <c r="D7" s="7">
        <f t="shared" si="0"/>
        <v>3324699695.8600502</v>
      </c>
      <c r="E7" s="8">
        <f t="shared" si="1"/>
        <v>2992229726.274045</v>
      </c>
      <c r="F7" s="10">
        <f t="shared" si="2"/>
        <v>0.88081882465474548</v>
      </c>
      <c r="G7" s="17">
        <v>835.88994924745941</v>
      </c>
      <c r="H7">
        <v>1.092444141602783</v>
      </c>
      <c r="I7" s="10">
        <v>941129</v>
      </c>
      <c r="J7" s="10">
        <f t="shared" si="3"/>
        <v>1969259.8625424856</v>
      </c>
      <c r="K7" s="19" t="e">
        <f t="shared" ref="K7:K16" si="8">J7+#REF!</f>
        <v>#REF!</v>
      </c>
      <c r="L7" s="16"/>
      <c r="M7" s="17"/>
      <c r="N7" s="18"/>
      <c r="O7" s="19"/>
      <c r="P7" s="20"/>
      <c r="Q7" s="21"/>
      <c r="R7" s="22"/>
      <c r="S7" s="16"/>
      <c r="T7" s="23"/>
      <c r="U7" s="16"/>
      <c r="V7" s="16"/>
    </row>
    <row r="8" spans="1:22" x14ac:dyDescent="0.25">
      <c r="A8">
        <v>2014</v>
      </c>
      <c r="B8" s="3">
        <v>26823936199.27</v>
      </c>
      <c r="C8" s="4">
        <v>31167111771.200031</v>
      </c>
      <c r="D8" s="7">
        <f t="shared" si="0"/>
        <v>4343175571.9300308</v>
      </c>
      <c r="E8" s="8">
        <f t="shared" si="1"/>
        <v>3908858014.7370276</v>
      </c>
      <c r="F8" s="10">
        <f t="shared" si="2"/>
        <v>0.86064876322793116</v>
      </c>
      <c r="G8" s="17">
        <v>835.88995402993874</v>
      </c>
      <c r="H8">
        <v>1.1171353923788361</v>
      </c>
      <c r="I8" s="10">
        <v>911844</v>
      </c>
      <c r="J8" s="10">
        <f t="shared" si="3"/>
        <v>1930497.2047282874</v>
      </c>
      <c r="K8" s="19" t="e">
        <f t="shared" ref="K8:K16" si="9">J8+#REF!</f>
        <v>#REF!</v>
      </c>
      <c r="L8" s="16"/>
      <c r="M8" s="17"/>
      <c r="N8" s="18"/>
      <c r="O8" s="19"/>
      <c r="P8" s="20"/>
      <c r="Q8" s="21"/>
      <c r="R8" s="22"/>
      <c r="S8" s="16"/>
      <c r="T8" s="23"/>
      <c r="U8" s="16"/>
      <c r="V8" s="16"/>
    </row>
    <row r="9" spans="1:22" x14ac:dyDescent="0.25">
      <c r="A9">
        <v>2015</v>
      </c>
      <c r="B9" s="3">
        <v>29567731024.27</v>
      </c>
      <c r="C9" s="4">
        <v>34154700524.460026</v>
      </c>
      <c r="D9" s="7">
        <f t="shared" si="0"/>
        <v>4586969500.1900253</v>
      </c>
      <c r="E9" s="8">
        <f t="shared" si="1"/>
        <v>4128272550.1710229</v>
      </c>
      <c r="F9" s="10">
        <f t="shared" si="2"/>
        <v>0.86570019851571967</v>
      </c>
      <c r="G9" s="17">
        <v>914.75996406816637</v>
      </c>
      <c r="H9">
        <v>1.0898268979699364</v>
      </c>
      <c r="I9" s="10">
        <v>907920</v>
      </c>
      <c r="J9" s="10">
        <f t="shared" si="3"/>
        <v>1897395.6372048645</v>
      </c>
      <c r="K9" s="19" t="e">
        <f t="shared" ref="K9:K16" si="10">J9+#REF!</f>
        <v>#REF!</v>
      </c>
      <c r="L9" s="16"/>
      <c r="M9" s="17"/>
      <c r="N9" s="18"/>
      <c r="O9" s="19"/>
      <c r="P9" s="20"/>
      <c r="Q9" s="21"/>
      <c r="R9" s="22"/>
      <c r="S9" s="16"/>
      <c r="T9" s="23"/>
      <c r="U9" s="16"/>
      <c r="V9" s="16"/>
    </row>
    <row r="10" spans="1:22" x14ac:dyDescent="0.25">
      <c r="A10">
        <v>2016</v>
      </c>
      <c r="B10" s="3">
        <v>34276114130.989994</v>
      </c>
      <c r="C10" s="4">
        <v>39572967895.470016</v>
      </c>
      <c r="D10" s="7">
        <f t="shared" si="0"/>
        <v>5296853764.4800224</v>
      </c>
      <c r="E10" s="8">
        <f t="shared" si="1"/>
        <v>4767168388.0320206</v>
      </c>
      <c r="F10" s="10">
        <f t="shared" si="2"/>
        <v>0.86614969646776574</v>
      </c>
      <c r="G10" s="17">
        <v>914.75997147101373</v>
      </c>
      <c r="H10">
        <v>1.1026914036577959</v>
      </c>
      <c r="I10" s="10">
        <v>958660</v>
      </c>
      <c r="J10" s="10">
        <f t="shared" si="3"/>
        <v>2015766.1410305826</v>
      </c>
      <c r="K10" s="19" t="e">
        <f t="shared" ref="K10:K16" si="11">J10+#REF!</f>
        <v>#REF!</v>
      </c>
      <c r="L10" s="16"/>
      <c r="M10" s="17"/>
      <c r="N10" s="18"/>
      <c r="O10" s="19"/>
      <c r="P10" s="20"/>
      <c r="Q10" s="21"/>
      <c r="R10" s="22"/>
      <c r="S10" s="16"/>
      <c r="T10" s="23"/>
      <c r="U10" s="16"/>
      <c r="V10" s="16"/>
    </row>
    <row r="11" spans="1:22" x14ac:dyDescent="0.25">
      <c r="A11">
        <v>2017</v>
      </c>
      <c r="B11" s="3">
        <v>37716167541.879997</v>
      </c>
      <c r="C11" s="4">
        <v>43305363312.21994</v>
      </c>
      <c r="D11" s="7">
        <f t="shared" si="0"/>
        <v>5589195770.3399429</v>
      </c>
      <c r="E11" s="8">
        <f t="shared" si="1"/>
        <v>5030276193.3059483</v>
      </c>
      <c r="F11" s="10">
        <f t="shared" si="2"/>
        <v>0.87093525275279748</v>
      </c>
      <c r="G11" s="17">
        <v>1013.6199779957321</v>
      </c>
      <c r="H11">
        <v>1.0968166990816428</v>
      </c>
      <c r="I11" s="10">
        <v>767563.39642518759</v>
      </c>
      <c r="J11" s="10">
        <f t="shared" si="3"/>
        <v>1609439.7472281563</v>
      </c>
      <c r="K11" s="19" t="e">
        <f t="shared" ref="K11:K16" si="12">J11+#REF!</f>
        <v>#REF!</v>
      </c>
      <c r="L11" s="16"/>
      <c r="M11" s="17"/>
      <c r="N11" s="18"/>
      <c r="O11" s="19"/>
      <c r="P11" s="20"/>
      <c r="Q11" s="21"/>
      <c r="R11" s="22"/>
      <c r="S11" s="16"/>
      <c r="T11" s="23"/>
      <c r="U11" s="16"/>
      <c r="V11" s="16"/>
    </row>
    <row r="12" spans="1:22" x14ac:dyDescent="0.25">
      <c r="A12">
        <v>2018</v>
      </c>
      <c r="B12" s="3">
        <v>42804399716.549995</v>
      </c>
      <c r="C12" s="4">
        <v>50182785910.090004</v>
      </c>
      <c r="D12" s="7">
        <f t="shared" si="0"/>
        <v>7378386193.5400085</v>
      </c>
      <c r="E12" s="8">
        <f t="shared" si="1"/>
        <v>6640547574.1860075</v>
      </c>
      <c r="F12" s="10">
        <f t="shared" si="2"/>
        <v>0.85296977719093769</v>
      </c>
      <c r="G12" s="17">
        <v>1013.6199839047448</v>
      </c>
      <c r="H12">
        <v>1.1196801525614481</v>
      </c>
      <c r="I12" s="10">
        <v>794393.30570395337</v>
      </c>
      <c r="J12" s="10">
        <f t="shared" si="3"/>
        <v>1683859.723428349</v>
      </c>
      <c r="K12" s="19" t="e">
        <f t="shared" ref="K12:K16" si="13">J12+#REF!</f>
        <v>#REF!</v>
      </c>
      <c r="L12" s="16"/>
      <c r="M12" s="17"/>
      <c r="N12" s="18"/>
      <c r="O12" s="19"/>
      <c r="P12" s="20"/>
      <c r="Q12" s="21"/>
      <c r="R12" s="22"/>
      <c r="S12" s="16"/>
      <c r="T12" s="23"/>
      <c r="U12" s="16"/>
      <c r="V12" s="16"/>
    </row>
    <row r="13" spans="1:22" x14ac:dyDescent="0.25">
      <c r="A13">
        <v>2019</v>
      </c>
      <c r="B13" s="3">
        <v>48029276821.540001</v>
      </c>
      <c r="C13" s="4">
        <v>53926159050.749992</v>
      </c>
      <c r="D13" s="7">
        <f t="shared" si="0"/>
        <v>5896882229.2099915</v>
      </c>
      <c r="E13" s="8">
        <f t="shared" si="1"/>
        <v>5307194006.2889919</v>
      </c>
      <c r="F13" s="10">
        <f t="shared" si="2"/>
        <v>0.89064894787591997</v>
      </c>
      <c r="G13" s="17">
        <v>1167.8099679486666</v>
      </c>
      <c r="H13">
        <v>1.1182140095157527</v>
      </c>
      <c r="I13" s="10">
        <v>939596.44149780273</v>
      </c>
      <c r="J13" s="10">
        <f t="shared" si="3"/>
        <v>1990266.3456717941</v>
      </c>
      <c r="K13" s="19" t="e">
        <f t="shared" ref="K13:K16" si="14">J13+#REF!</f>
        <v>#REF!</v>
      </c>
      <c r="L13" s="16"/>
      <c r="M13" s="17"/>
      <c r="N13" s="18"/>
      <c r="O13" s="19"/>
      <c r="P13" s="20"/>
      <c r="Q13" s="21"/>
      <c r="R13" s="22"/>
      <c r="S13" s="16"/>
      <c r="T13" s="23"/>
      <c r="U13" s="16"/>
      <c r="V13" s="16"/>
    </row>
    <row r="14" spans="1:22" x14ac:dyDescent="0.25">
      <c r="A14">
        <v>2020</v>
      </c>
      <c r="B14" s="3">
        <v>49660383712.570007</v>
      </c>
      <c r="C14" s="4">
        <v>60200668381.670006</v>
      </c>
      <c r="D14" s="7">
        <f t="shared" si="0"/>
        <v>10540284669.099998</v>
      </c>
      <c r="E14" s="8">
        <f t="shared" si="1"/>
        <v>9486256202.1899986</v>
      </c>
      <c r="F14" s="10">
        <f t="shared" si="2"/>
        <v>0.82491415872204299</v>
      </c>
      <c r="G14" s="17">
        <v>1167.8099770470419</v>
      </c>
      <c r="H14">
        <v>1.1585516923809553</v>
      </c>
      <c r="I14" s="10">
        <v>862176.46127314679</v>
      </c>
      <c r="J14" s="10">
        <f t="shared" si="3"/>
        <v>1861052.4596121742</v>
      </c>
      <c r="K14" s="19" t="e">
        <f t="shared" ref="K14:K16" si="15">J14+#REF!</f>
        <v>#REF!</v>
      </c>
      <c r="L14" s="16"/>
      <c r="M14" s="17"/>
      <c r="N14" s="18"/>
      <c r="O14" s="19"/>
      <c r="P14" s="20"/>
      <c r="Q14" s="21"/>
      <c r="R14" s="22"/>
      <c r="S14" s="16"/>
      <c r="T14" s="23"/>
      <c r="U14" s="16"/>
      <c r="V14" s="16"/>
    </row>
    <row r="15" spans="1:22" x14ac:dyDescent="0.25">
      <c r="A15">
        <v>2021</v>
      </c>
      <c r="B15" s="3">
        <v>58956339932.519997</v>
      </c>
      <c r="C15" s="4">
        <v>61498305398.810013</v>
      </c>
      <c r="D15" s="7">
        <f t="shared" si="0"/>
        <v>2541965466.2900162</v>
      </c>
      <c r="E15" s="8">
        <f t="shared" si="1"/>
        <v>2287768919.6610146</v>
      </c>
      <c r="F15" s="10">
        <f t="shared" si="2"/>
        <v>0.95866608925553898</v>
      </c>
      <c r="G15" s="17">
        <v>1327.809983338311</v>
      </c>
      <c r="H15">
        <v>1.1059294512277074</v>
      </c>
      <c r="I15" s="10">
        <v>771134</v>
      </c>
      <c r="J15" s="10">
        <f t="shared" si="3"/>
        <v>1623953.8014430269</v>
      </c>
      <c r="K15" s="19" t="e">
        <f t="shared" ref="K15:K16" si="16">J15+#REF!</f>
        <v>#REF!</v>
      </c>
      <c r="L15" s="16"/>
      <c r="M15" s="17"/>
      <c r="N15" s="18"/>
      <c r="O15" s="19"/>
      <c r="P15" s="20"/>
      <c r="Q15" s="21"/>
      <c r="R15" s="22"/>
      <c r="S15" s="16"/>
      <c r="T15" s="23"/>
      <c r="U15" s="16"/>
      <c r="V15" s="16"/>
    </row>
    <row r="16" spans="1:22" x14ac:dyDescent="0.25">
      <c r="A16">
        <v>2022</v>
      </c>
      <c r="B16" s="3">
        <v>66829118258.290009</v>
      </c>
      <c r="C16" s="4">
        <v>74734526470.880005</v>
      </c>
      <c r="D16" s="7">
        <f t="shared" si="0"/>
        <v>7905408212.5899963</v>
      </c>
      <c r="E16" s="8">
        <f t="shared" si="1"/>
        <v>7114867391.3309965</v>
      </c>
      <c r="F16" s="10">
        <f t="shared" si="2"/>
        <v>0.89422013377350684</v>
      </c>
      <c r="G16" s="17">
        <v>1490.1399924175537</v>
      </c>
      <c r="H16">
        <v>1.0790108387898873</v>
      </c>
      <c r="I16" s="10">
        <v>635091.50993236247</v>
      </c>
      <c r="J16" s="10">
        <f t="shared" si="3"/>
        <v>1320362.1327728168</v>
      </c>
      <c r="K16" s="19" t="e">
        <f t="shared" ref="K16" si="17">J16+#REF!</f>
        <v>#REF!</v>
      </c>
      <c r="L16" s="16"/>
      <c r="M16" s="17"/>
      <c r="N16" s="18"/>
      <c r="O16" s="19"/>
      <c r="P16" s="20"/>
      <c r="Q16" s="21"/>
      <c r="R16" s="22"/>
      <c r="S16" s="16"/>
      <c r="T16" s="23"/>
      <c r="U16" s="16"/>
      <c r="V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Castiill</dc:creator>
  <cp:lastModifiedBy>Javier Castiill</cp:lastModifiedBy>
  <dcterms:created xsi:type="dcterms:W3CDTF">2015-06-05T18:17:20Z</dcterms:created>
  <dcterms:modified xsi:type="dcterms:W3CDTF">2024-03-19T23:05:38Z</dcterms:modified>
</cp:coreProperties>
</file>