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a/Documents/Presupuestos/"/>
    </mc:Choice>
  </mc:AlternateContent>
  <xr:revisionPtr revIDLastSave="0" documentId="8_{ED69295E-2370-D340-8941-58B32502A141}" xr6:coauthVersionLast="47" xr6:coauthVersionMax="47" xr10:uidLastSave="{00000000-0000-0000-0000-000000000000}"/>
  <bookViews>
    <workbookView xWindow="0" yWindow="760" windowWidth="30240" windowHeight="17300" activeTab="6" xr2:uid="{00000000-000D-0000-FFFF-FFFF00000000}"/>
  </bookViews>
  <sheets>
    <sheet name="Resumen" sheetId="1" r:id="rId1"/>
    <sheet name="Julio" sheetId="2" r:id="rId2"/>
    <sheet name="Agosto" sheetId="3" r:id="rId3"/>
    <sheet name="Septiembre" sheetId="4" r:id="rId4"/>
    <sheet name="Octubre" sheetId="5" r:id="rId5"/>
    <sheet name="Noviembre" sheetId="6" r:id="rId6"/>
    <sheet name="Diciembre" sheetId="7" r:id="rId7"/>
  </sheets>
  <externalReferences>
    <externalReference r:id="rId8"/>
  </externalReferences>
  <definedNames>
    <definedName name="StartingBalanc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5" i="7" l="1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G4" i="7"/>
  <c r="J16" i="1" s="1"/>
  <c r="E4" i="7"/>
  <c r="H4" i="7" s="1"/>
  <c r="C4" i="7"/>
  <c r="J4" i="7" s="1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G4" i="6"/>
  <c r="I15" i="1" s="1"/>
  <c r="E4" i="6"/>
  <c r="C4" i="6"/>
  <c r="H4" i="6" s="1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G4" i="5"/>
  <c r="E4" i="5"/>
  <c r="C4" i="5"/>
  <c r="J4" i="5" s="1"/>
  <c r="H4" i="5" s="1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H4" i="4"/>
  <c r="E4" i="4"/>
  <c r="C4" i="4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C4" i="3"/>
  <c r="E4" i="3" s="1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C4" i="2"/>
  <c r="P20" i="1"/>
  <c r="O20" i="1"/>
  <c r="J20" i="1"/>
  <c r="I20" i="1"/>
  <c r="J18" i="1"/>
  <c r="H18" i="1"/>
  <c r="G18" i="1"/>
  <c r="F18" i="1"/>
  <c r="E18" i="1"/>
  <c r="P17" i="1"/>
  <c r="I17" i="1"/>
  <c r="H17" i="1"/>
  <c r="G17" i="1"/>
  <c r="F17" i="1"/>
  <c r="E17" i="1"/>
  <c r="P16" i="1"/>
  <c r="H16" i="1"/>
  <c r="G16" i="1"/>
  <c r="F16" i="1"/>
  <c r="E16" i="1"/>
  <c r="P15" i="1"/>
  <c r="J15" i="1"/>
  <c r="H15" i="1"/>
  <c r="G15" i="1"/>
  <c r="F15" i="1"/>
  <c r="E15" i="1"/>
  <c r="P14" i="1"/>
  <c r="J14" i="1"/>
  <c r="I14" i="1"/>
  <c r="H14" i="1"/>
  <c r="G14" i="1"/>
  <c r="F14" i="1"/>
  <c r="E14" i="1"/>
  <c r="P13" i="1"/>
  <c r="J13" i="1"/>
  <c r="I13" i="1"/>
  <c r="H13" i="1"/>
  <c r="G13" i="1"/>
  <c r="F13" i="1"/>
  <c r="E13" i="1"/>
  <c r="P12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E2" i="1" s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H2" i="1" s="1"/>
  <c r="G4" i="1"/>
  <c r="G2" i="1" s="1"/>
  <c r="F4" i="1"/>
  <c r="F2" i="1" s="1"/>
  <c r="E4" i="1"/>
  <c r="I3" i="1"/>
  <c r="I18" i="1" l="1"/>
  <c r="I16" i="1"/>
  <c r="I2" i="1" s="1"/>
  <c r="J17" i="1"/>
  <c r="J2" i="1" s="1"/>
</calcChain>
</file>

<file path=xl/sharedStrings.xml><?xml version="1.0" encoding="utf-8"?>
<sst xmlns="http://schemas.openxmlformats.org/spreadsheetml/2006/main" count="3174" uniqueCount="629">
  <si>
    <t>Julio</t>
  </si>
  <si>
    <t>Agosto</t>
  </si>
  <si>
    <t>Septiembre</t>
  </si>
  <si>
    <t>Octubre</t>
  </si>
  <si>
    <t>Noviembre</t>
  </si>
  <si>
    <t>Diciembre</t>
  </si>
  <si>
    <t>Totales</t>
  </si>
  <si>
    <t>Comida</t>
  </si>
  <si>
    <t>Salidas</t>
  </si>
  <si>
    <t>Salud/médicos</t>
  </si>
  <si>
    <t>Vivienda</t>
  </si>
  <si>
    <t>Transporte</t>
  </si>
  <si>
    <t>Gastos personales</t>
  </si>
  <si>
    <t>Mascotas</t>
  </si>
  <si>
    <t>Suministros (luz, agua, gas, etc.)</t>
  </si>
  <si>
    <t>Viajes</t>
  </si>
  <si>
    <t>Tramites</t>
  </si>
  <si>
    <t>Otros</t>
  </si>
  <si>
    <t>Carnes</t>
  </si>
  <si>
    <t>Categoría personalizada 2</t>
  </si>
  <si>
    <t>Categoría personalizada 3</t>
  </si>
  <si>
    <t>Categoría personalizada 4</t>
  </si>
  <si>
    <t>Gastos</t>
  </si>
  <si>
    <t>Duracion</t>
  </si>
  <si>
    <t>Total Gastado</t>
  </si>
  <si>
    <t>Fecha</t>
  </si>
  <si>
    <t>Importe</t>
  </si>
  <si>
    <t>Descripción</t>
  </si>
  <si>
    <t>Tamaño</t>
  </si>
  <si>
    <t>Negocio</t>
  </si>
  <si>
    <t>Categoría</t>
  </si>
  <si>
    <t>Dias</t>
  </si>
  <si>
    <t>N</t>
  </si>
  <si>
    <t>Azucar Azucarera</t>
  </si>
  <si>
    <t>2 KG</t>
  </si>
  <si>
    <t>LIDL</t>
  </si>
  <si>
    <t>Galletas Neo</t>
  </si>
  <si>
    <t>220g</t>
  </si>
  <si>
    <t>Cafe Bellarom</t>
  </si>
  <si>
    <t>200g</t>
  </si>
  <si>
    <t>Galletas Rellenas</t>
  </si>
  <si>
    <t>500g</t>
  </si>
  <si>
    <t>Lasaña Vegetal</t>
  </si>
  <si>
    <t>300g</t>
  </si>
  <si>
    <t>Lasaña de Carne</t>
  </si>
  <si>
    <t>Toallitas Humedas</t>
  </si>
  <si>
    <t>Jamon Cocido</t>
  </si>
  <si>
    <t>2x225g</t>
  </si>
  <si>
    <t>Avena</t>
  </si>
  <si>
    <t>Guantes</t>
  </si>
  <si>
    <t>-</t>
  </si>
  <si>
    <t>Pasta Dental</t>
  </si>
  <si>
    <t>100ml</t>
  </si>
  <si>
    <t>Enjuague Bucal</t>
  </si>
  <si>
    <t>500ml</t>
  </si>
  <si>
    <t>Alcohol</t>
  </si>
  <si>
    <t>250ml</t>
  </si>
  <si>
    <t>Barbacoa</t>
  </si>
  <si>
    <t>220ml</t>
  </si>
  <si>
    <t>Chocolate</t>
  </si>
  <si>
    <t>100g</t>
  </si>
  <si>
    <t>Pan Rayado</t>
  </si>
  <si>
    <t>Zumo Naranja</t>
  </si>
  <si>
    <t>1L</t>
  </si>
  <si>
    <t>SUPERSOL</t>
  </si>
  <si>
    <t>Cebolla Morada</t>
  </si>
  <si>
    <t>Tomate Pera</t>
  </si>
  <si>
    <t>1KG</t>
  </si>
  <si>
    <t>Vacuno Picado</t>
  </si>
  <si>
    <t>Cinta de Lomo</t>
  </si>
  <si>
    <t>Pollo</t>
  </si>
  <si>
    <t>Panecillos</t>
  </si>
  <si>
    <t>Salchicha</t>
  </si>
  <si>
    <t>Natillas</t>
  </si>
  <si>
    <t>Huevos</t>
  </si>
  <si>
    <t>Lentejas</t>
  </si>
  <si>
    <t>540g</t>
  </si>
  <si>
    <t>Leche</t>
  </si>
  <si>
    <t>Patatas Fritas</t>
  </si>
  <si>
    <t>2x150g</t>
  </si>
  <si>
    <t>Arvejas</t>
  </si>
  <si>
    <t>Pan Lactal</t>
  </si>
  <si>
    <t>Ravioles</t>
  </si>
  <si>
    <t>Ñoquis</t>
  </si>
  <si>
    <t>Yogurt</t>
  </si>
  <si>
    <t>Cola Zero</t>
  </si>
  <si>
    <t>Banana</t>
  </si>
  <si>
    <t>Sacramento</t>
  </si>
  <si>
    <t>Cervezas</t>
  </si>
  <si>
    <t>Carrefour</t>
  </si>
  <si>
    <t>Queso</t>
  </si>
  <si>
    <t>400g</t>
  </si>
  <si>
    <t>Lechuga</t>
  </si>
  <si>
    <t>Cucarachas</t>
  </si>
  <si>
    <t>Croquetas Pollo</t>
  </si>
  <si>
    <t>Pañuelos</t>
  </si>
  <si>
    <t>Pan Pancho</t>
  </si>
  <si>
    <t>Pizza</t>
  </si>
  <si>
    <t>Atun</t>
  </si>
  <si>
    <t>Desorante Ambiente</t>
  </si>
  <si>
    <t>Garbanzos</t>
  </si>
  <si>
    <t>Detergente</t>
  </si>
  <si>
    <t>Queso Rayado</t>
  </si>
  <si>
    <t>Tomate Triturado</t>
  </si>
  <si>
    <t>Salame</t>
  </si>
  <si>
    <t>4x150g</t>
  </si>
  <si>
    <t>Tomate</t>
  </si>
  <si>
    <t>2KG</t>
  </si>
  <si>
    <t>Kiwi</t>
  </si>
  <si>
    <t>700g</t>
  </si>
  <si>
    <t>Magdalena</t>
  </si>
  <si>
    <t>Coca Cola</t>
  </si>
  <si>
    <t>Jabon Tocador</t>
  </si>
  <si>
    <t>Te Negro</t>
  </si>
  <si>
    <t>Mercadona</t>
  </si>
  <si>
    <t>Cerveza Amstel</t>
  </si>
  <si>
    <t>Mayonesa</t>
  </si>
  <si>
    <t>475g</t>
  </si>
  <si>
    <t>Pure</t>
  </si>
  <si>
    <t>Chino</t>
  </si>
  <si>
    <t>F</t>
  </si>
  <si>
    <t>Jamon Crudo</t>
  </si>
  <si>
    <t>Dia</t>
  </si>
  <si>
    <t>2x225</t>
  </si>
  <si>
    <t>Desorante Personal</t>
  </si>
  <si>
    <t>Acondicionador</t>
  </si>
  <si>
    <t>Ciruela</t>
  </si>
  <si>
    <t>Galletitas Saladas</t>
  </si>
  <si>
    <t>350g</t>
  </si>
  <si>
    <t>Caramelos</t>
  </si>
  <si>
    <t>Gomitas</t>
  </si>
  <si>
    <t>Tomate Frito</t>
  </si>
  <si>
    <t>Arroz</t>
  </si>
  <si>
    <t>Lavandina</t>
  </si>
  <si>
    <t>2L</t>
  </si>
  <si>
    <t>Pan de Leche</t>
  </si>
  <si>
    <t>Naranjas</t>
  </si>
  <si>
    <t>Morron</t>
  </si>
  <si>
    <t>Tostadas Tomate</t>
  </si>
  <si>
    <t>160g</t>
  </si>
  <si>
    <t>Tostadas Ajo</t>
  </si>
  <si>
    <t>Pizzas</t>
  </si>
  <si>
    <t>Papel Higienico</t>
  </si>
  <si>
    <t>Chia</t>
  </si>
  <si>
    <t>150g</t>
  </si>
  <si>
    <t>Requeson</t>
  </si>
  <si>
    <t>Fanta</t>
  </si>
  <si>
    <t>Gaseosa</t>
  </si>
  <si>
    <t>BostarBío</t>
  </si>
  <si>
    <t>BostarBio</t>
  </si>
  <si>
    <t>Berenjena</t>
  </si>
  <si>
    <t>Zanahoria</t>
  </si>
  <si>
    <t>Manzana</t>
  </si>
  <si>
    <t>Morron/Aji</t>
  </si>
  <si>
    <t>Batata</t>
  </si>
  <si>
    <t>Naranja</t>
  </si>
  <si>
    <t>Durazno</t>
  </si>
  <si>
    <t>Ciruela Amarilla</t>
  </si>
  <si>
    <t>Limon</t>
  </si>
  <si>
    <t>Albahaca</t>
  </si>
  <si>
    <t>Helado</t>
  </si>
  <si>
    <t>Jabon de Mano</t>
  </si>
  <si>
    <t>Cebolla</t>
  </si>
  <si>
    <t>4u</t>
  </si>
  <si>
    <t>Salamin</t>
  </si>
  <si>
    <t>100u</t>
  </si>
  <si>
    <t>Tortilla Vegana</t>
  </si>
  <si>
    <t>Huevo</t>
  </si>
  <si>
    <t>24u</t>
  </si>
  <si>
    <t>Cafe</t>
  </si>
  <si>
    <t>Tallarines</t>
  </si>
  <si>
    <t>Fideos Macarron</t>
  </si>
  <si>
    <t>1u</t>
  </si>
  <si>
    <t>Carne Picada</t>
  </si>
  <si>
    <t>750g</t>
  </si>
  <si>
    <t>Té negro</t>
  </si>
  <si>
    <t>Palta</t>
  </si>
  <si>
    <t>Uva</t>
  </si>
  <si>
    <t>500gr</t>
  </si>
  <si>
    <t>Queso Untable</t>
  </si>
  <si>
    <t>Tortilla vegana</t>
  </si>
  <si>
    <t>Papas fritas</t>
  </si>
  <si>
    <t>Salsa 4 quesos</t>
  </si>
  <si>
    <t>Crema de Leche</t>
  </si>
  <si>
    <t>Capeletti</t>
  </si>
  <si>
    <t>Morrón rojo</t>
  </si>
  <si>
    <t>Cerrajería</t>
  </si>
  <si>
    <t>Salero</t>
  </si>
  <si>
    <t>Delantal</t>
  </si>
  <si>
    <t>Jabón Blanco</t>
  </si>
  <si>
    <t>1 kg</t>
  </si>
  <si>
    <t>Azùcar</t>
  </si>
  <si>
    <t>2 kg</t>
  </si>
  <si>
    <t>Pan de Ajo</t>
  </si>
  <si>
    <t>Hummus</t>
  </si>
  <si>
    <t>Mascarillas</t>
  </si>
  <si>
    <t>Pan de Tomate</t>
  </si>
  <si>
    <t>Guantes de goma</t>
  </si>
  <si>
    <t>Queso Lonchas</t>
  </si>
  <si>
    <t>Desinfectante</t>
  </si>
  <si>
    <t>Jabón Líquido</t>
  </si>
  <si>
    <t>4L</t>
  </si>
  <si>
    <t>Crema dental</t>
  </si>
  <si>
    <t>Queso cheddar</t>
  </si>
  <si>
    <t>Jamón</t>
  </si>
  <si>
    <t>1kg</t>
  </si>
  <si>
    <t>Pan de Panchos</t>
  </si>
  <si>
    <t>6u</t>
  </si>
  <si>
    <t>2 Paquetes</t>
  </si>
  <si>
    <t>Freeway Limon</t>
  </si>
  <si>
    <t>Fanta Limon</t>
  </si>
  <si>
    <t>Desinfectante ropa</t>
  </si>
  <si>
    <t>Bowl, Cepillo, Jabonera</t>
  </si>
  <si>
    <t xml:space="preserve">Loción Post Solar </t>
  </si>
  <si>
    <t xml:space="preserve">Too good to go </t>
  </si>
  <si>
    <t>Dunkin</t>
  </si>
  <si>
    <t xml:space="preserve">Desodorante </t>
  </si>
  <si>
    <t xml:space="preserve">LIDL </t>
  </si>
  <si>
    <t>Bolsa ziploc</t>
  </si>
  <si>
    <t xml:space="preserve">Morrón </t>
  </si>
  <si>
    <t>Alfombra mimbre</t>
  </si>
  <si>
    <t>PRIMARK</t>
  </si>
  <si>
    <t>Toalla de cara</t>
  </si>
  <si>
    <t>Pan de leche</t>
  </si>
  <si>
    <t>Lenteja</t>
  </si>
  <si>
    <t xml:space="preserve">Poroto </t>
  </si>
  <si>
    <t xml:space="preserve">Atún </t>
  </si>
  <si>
    <t>Hielo y tinto de verano</t>
  </si>
  <si>
    <t>CARREFOUR</t>
  </si>
  <si>
    <t xml:space="preserve">conservadora </t>
  </si>
  <si>
    <t xml:space="preserve">CARREFOUR </t>
  </si>
  <si>
    <t>sombrilla</t>
  </si>
  <si>
    <t xml:space="preserve">DECATHLON </t>
  </si>
  <si>
    <t>cremas</t>
  </si>
  <si>
    <t>bolsa lavado porta cep</t>
  </si>
  <si>
    <t xml:space="preserve">chino </t>
  </si>
  <si>
    <t>Nap J y Q</t>
  </si>
  <si>
    <t xml:space="preserve">queso </t>
  </si>
  <si>
    <t>Jamon</t>
  </si>
  <si>
    <t xml:space="preserve">Chocolatada </t>
  </si>
  <si>
    <t>Cepillo elec y rep</t>
  </si>
  <si>
    <t xml:space="preserve">PRIMOR </t>
  </si>
  <si>
    <t xml:space="preserve">Panceta </t>
  </si>
  <si>
    <t>Queso rallado</t>
  </si>
  <si>
    <t>Te Helado</t>
  </si>
  <si>
    <t>Papas Fritas</t>
  </si>
  <si>
    <t xml:space="preserve">Cheddar </t>
  </si>
  <si>
    <t>Spray Zapatillas</t>
  </si>
  <si>
    <t>DEICHAMANN</t>
  </si>
  <si>
    <t>Fanta Naranja</t>
  </si>
  <si>
    <t xml:space="preserve">Fanta Limón </t>
  </si>
  <si>
    <t>Perejil</t>
  </si>
  <si>
    <t>Galletitas NEO</t>
  </si>
  <si>
    <t>Too good to go</t>
  </si>
  <si>
    <t xml:space="preserve">Granier </t>
  </si>
  <si>
    <t>Galletas rellenas</t>
  </si>
  <si>
    <t xml:space="preserve">Chocolate </t>
  </si>
  <si>
    <t>Chocolate blanco</t>
  </si>
  <si>
    <t>Desodorante</t>
  </si>
  <si>
    <t xml:space="preserve">Galletitas bañadas </t>
  </si>
  <si>
    <t>Tinto de verano</t>
  </si>
  <si>
    <t>Cena Juampi</t>
  </si>
  <si>
    <t>kebap</t>
  </si>
  <si>
    <t>Alcohol en Gel</t>
  </si>
  <si>
    <t>c/u</t>
  </si>
  <si>
    <t>Cinta de lomo</t>
  </si>
  <si>
    <t>Nestea</t>
  </si>
  <si>
    <t>Jabón verde</t>
  </si>
  <si>
    <t>Spaghetti</t>
  </si>
  <si>
    <t>Chocolate oreo</t>
  </si>
  <si>
    <t>Tomate frito</t>
  </si>
  <si>
    <t xml:space="preserve">Pan pulguita </t>
  </si>
  <si>
    <t>Queso Rallado</t>
  </si>
  <si>
    <t>Café</t>
  </si>
  <si>
    <t>Aceite</t>
  </si>
  <si>
    <t>/</t>
  </si>
  <si>
    <t>Renfe</t>
  </si>
  <si>
    <t>Golosinas</t>
  </si>
  <si>
    <t>Mc donals</t>
  </si>
  <si>
    <t xml:space="preserve">Queso </t>
  </si>
  <si>
    <t>Cheddar</t>
  </si>
  <si>
    <t>Cena</t>
  </si>
  <si>
    <t>Kebab</t>
  </si>
  <si>
    <t>Tarjeta Bus</t>
  </si>
  <si>
    <t>Tabacos</t>
  </si>
  <si>
    <t xml:space="preserve">Balde plegable </t>
  </si>
  <si>
    <t>Provoletta</t>
  </si>
  <si>
    <t xml:space="preserve">Salame </t>
  </si>
  <si>
    <t xml:space="preserve">Jamón Curado </t>
  </si>
  <si>
    <t>Papas campesinas</t>
  </si>
  <si>
    <t xml:space="preserve">Mercadona </t>
  </si>
  <si>
    <t>Cena Mc BK</t>
  </si>
  <si>
    <t>agua</t>
  </si>
  <si>
    <t>Cabify  moto</t>
  </si>
  <si>
    <t>azucar</t>
  </si>
  <si>
    <t xml:space="preserve">queso untable </t>
  </si>
  <si>
    <t xml:space="preserve">pan Lactal </t>
  </si>
  <si>
    <t xml:space="preserve">Fanta limón </t>
  </si>
  <si>
    <t>La casera vino blanco</t>
  </si>
  <si>
    <t>Mani</t>
  </si>
  <si>
    <t>Melón</t>
  </si>
  <si>
    <t>1/2kg</t>
  </si>
  <si>
    <t xml:space="preserve">mercadona </t>
  </si>
  <si>
    <t>Bolas cereal chocolate</t>
  </si>
  <si>
    <t>mani con chocolate</t>
  </si>
  <si>
    <t>Esponja acero</t>
  </si>
  <si>
    <t>Te negro</t>
  </si>
  <si>
    <t>2kg</t>
  </si>
  <si>
    <t xml:space="preserve">Lechuga </t>
  </si>
  <si>
    <t xml:space="preserve">Candado </t>
  </si>
  <si>
    <t>Pan hamburguesa</t>
  </si>
  <si>
    <t xml:space="preserve">Merienda </t>
  </si>
  <si>
    <t>Local Mile</t>
  </si>
  <si>
    <t>Tragos</t>
  </si>
  <si>
    <t xml:space="preserve">Desodorante crema </t>
  </si>
  <si>
    <t>Cereal con chocolate</t>
  </si>
  <si>
    <t>Uvas</t>
  </si>
  <si>
    <t>DIA</t>
  </si>
  <si>
    <t>Bechamel</t>
  </si>
  <si>
    <t xml:space="preserve">Tortelloni </t>
  </si>
  <si>
    <t>Tortelloni</t>
  </si>
  <si>
    <t>Magdslenas</t>
  </si>
  <si>
    <t xml:space="preserve">Montaditos </t>
  </si>
  <si>
    <t>Mas&amp;go</t>
  </si>
  <si>
    <t xml:space="preserve">Queso lonchas </t>
  </si>
  <si>
    <t>mas&amp;go</t>
  </si>
  <si>
    <t>Alfajores</t>
  </si>
  <si>
    <t>Correo postal</t>
  </si>
  <si>
    <t>To good to go</t>
  </si>
  <si>
    <t>NH Hotel</t>
  </si>
  <si>
    <t>Tedi</t>
  </si>
  <si>
    <t xml:space="preserve">Chicles </t>
  </si>
  <si>
    <t>Pan</t>
  </si>
  <si>
    <t>Te</t>
  </si>
  <si>
    <t>Papas</t>
  </si>
  <si>
    <t xml:space="preserve">Cheetos </t>
  </si>
  <si>
    <t>Azúcar</t>
  </si>
  <si>
    <t>JamónCocido</t>
  </si>
  <si>
    <t>Mixups Snacks</t>
  </si>
  <si>
    <t>MAS</t>
  </si>
  <si>
    <t>Tinto de Verano</t>
  </si>
  <si>
    <t xml:space="preserve">Chorizo </t>
  </si>
  <si>
    <t>Baguette</t>
  </si>
  <si>
    <t xml:space="preserve">Heinz andaluz </t>
  </si>
  <si>
    <t>Heinz 3 pimientas</t>
  </si>
  <si>
    <t xml:space="preserve">Heinz agridulce </t>
  </si>
  <si>
    <t>Albóndiga</t>
  </si>
  <si>
    <t>1/2L</t>
  </si>
  <si>
    <t>Pan de viena</t>
  </si>
  <si>
    <t xml:space="preserve">salchicha </t>
  </si>
  <si>
    <t>Salsa agridulce</t>
  </si>
  <si>
    <t>Galletitas bañadas</t>
  </si>
  <si>
    <t>Galletitas Bañadas</t>
  </si>
  <si>
    <t xml:space="preserve">Carrefour </t>
  </si>
  <si>
    <t>Croissants</t>
  </si>
  <si>
    <t xml:space="preserve">Pan Lactal </t>
  </si>
  <si>
    <t>MASKOM</t>
  </si>
  <si>
    <t xml:space="preserve">Queso Lonchas </t>
  </si>
  <si>
    <t>Trapos</t>
  </si>
  <si>
    <t>Bolsa Basura</t>
  </si>
  <si>
    <t>Huevos -M</t>
  </si>
  <si>
    <t>12u</t>
  </si>
  <si>
    <t>12 U</t>
  </si>
  <si>
    <t>Fosforo/Trapo/Esponja</t>
  </si>
  <si>
    <t>BAZAR</t>
  </si>
  <si>
    <t>Leche Desnatada</t>
  </si>
  <si>
    <t>Bacon</t>
  </si>
  <si>
    <t>2x100g</t>
  </si>
  <si>
    <t>44 Lonchas</t>
  </si>
  <si>
    <t>32 Lonchas</t>
  </si>
  <si>
    <t>Chocolate Bellona</t>
  </si>
  <si>
    <t>7 U</t>
  </si>
  <si>
    <t>Chocolate Avellana</t>
  </si>
  <si>
    <t>Chocolate Leche</t>
  </si>
  <si>
    <t>Chocolate Blanco</t>
  </si>
  <si>
    <t>Galletas Choco</t>
  </si>
  <si>
    <t>Fideo Macarron</t>
  </si>
  <si>
    <t>Azucar</t>
  </si>
  <si>
    <t>3 U</t>
  </si>
  <si>
    <t>6 U</t>
  </si>
  <si>
    <t>Arveja</t>
  </si>
  <si>
    <t>2 U</t>
  </si>
  <si>
    <t>Alubia</t>
  </si>
  <si>
    <t>Fideos Spagueti</t>
  </si>
  <si>
    <t>4 U</t>
  </si>
  <si>
    <t>Spray Multiuso</t>
  </si>
  <si>
    <t>Varitas Difusoras</t>
  </si>
  <si>
    <t>Bolsa Residuo</t>
  </si>
  <si>
    <t>Pollo Pechugas</t>
  </si>
  <si>
    <t>4 Supremas</t>
  </si>
  <si>
    <t>4KG</t>
  </si>
  <si>
    <t>Ganchos</t>
  </si>
  <si>
    <t>Palmeron</t>
  </si>
  <si>
    <t>Surtido Bolleria</t>
  </si>
  <si>
    <t>Cena Campero</t>
  </si>
  <si>
    <t>VALDI</t>
  </si>
  <si>
    <t>MERCADONA</t>
  </si>
  <si>
    <t>Locion Aloe</t>
  </si>
  <si>
    <t>Gel Intimo</t>
  </si>
  <si>
    <t>Spray V</t>
  </si>
  <si>
    <t>Taco Pulidor</t>
  </si>
  <si>
    <t>Estuche</t>
  </si>
  <si>
    <t>PRIMOR</t>
  </si>
  <si>
    <t>Pan Rayado Ajo</t>
  </si>
  <si>
    <t>Merienda Mc</t>
  </si>
  <si>
    <t>McDonald</t>
  </si>
  <si>
    <t>Esponja</t>
  </si>
  <si>
    <t>Cabify Mudanza</t>
  </si>
  <si>
    <t>Mantequilla</t>
  </si>
  <si>
    <t>CHINO</t>
  </si>
  <si>
    <t>Queso Semicurado</t>
  </si>
  <si>
    <t>Frutas y Verduras</t>
  </si>
  <si>
    <t xml:space="preserve">Correo </t>
  </si>
  <si>
    <t>Vinagre</t>
  </si>
  <si>
    <t>Aceite Girasol</t>
  </si>
  <si>
    <t>Queso Cheddar</t>
  </si>
  <si>
    <t>Queso Fundido</t>
  </si>
  <si>
    <t>Pan lactal</t>
  </si>
  <si>
    <t xml:space="preserve">Pringles </t>
  </si>
  <si>
    <t>Albóndigas de ave</t>
  </si>
  <si>
    <t xml:space="preserve">Levadura </t>
  </si>
  <si>
    <t xml:space="preserve">Harina </t>
  </si>
  <si>
    <t xml:space="preserve">Queso rallado </t>
  </si>
  <si>
    <t>Brochette</t>
  </si>
  <si>
    <t>Tupper</t>
  </si>
  <si>
    <t>Cappeletinnis</t>
  </si>
  <si>
    <t xml:space="preserve">Tupper redondo plástico </t>
  </si>
  <si>
    <t>Tapa para tarta</t>
  </si>
  <si>
    <t>Nuez moscada</t>
  </si>
  <si>
    <t xml:space="preserve">Orégano </t>
  </si>
  <si>
    <t>Lasaña</t>
  </si>
  <si>
    <t>Donas</t>
  </si>
  <si>
    <t xml:space="preserve">Hojaldre surtido </t>
  </si>
  <si>
    <t>Tomate y cebolla</t>
  </si>
  <si>
    <t>VERDULERIA</t>
  </si>
  <si>
    <t>Pelota Básquet</t>
  </si>
  <si>
    <t>Agarradera cosas calientes</t>
  </si>
  <si>
    <t>TEDi</t>
  </si>
  <si>
    <t>Batidor</t>
  </si>
  <si>
    <t xml:space="preserve">Bolsa </t>
  </si>
  <si>
    <t>Fuente</t>
  </si>
  <si>
    <t>carrefour</t>
  </si>
  <si>
    <t>Rallador</t>
  </si>
  <si>
    <t>Correo Legal Madrid</t>
  </si>
  <si>
    <t>Pegamento silicona</t>
  </si>
  <si>
    <t>Centimetro</t>
  </si>
  <si>
    <t>Espátula silicona</t>
  </si>
  <si>
    <t>Banquito plástico</t>
  </si>
  <si>
    <t>Hojaldre</t>
  </si>
  <si>
    <t>Mozarella</t>
  </si>
  <si>
    <t>Napolitanas Rellenas</t>
  </si>
  <si>
    <t>Set Utiles Cocina</t>
  </si>
  <si>
    <t>Vino blanco</t>
  </si>
  <si>
    <t>Molde redondo</t>
  </si>
  <si>
    <t>Cacao sobres</t>
  </si>
  <si>
    <t>Galletitasdulces</t>
  </si>
  <si>
    <t>Esencia de vainilla</t>
  </si>
  <si>
    <t>Chocoduo</t>
  </si>
  <si>
    <t>Queso lonchas</t>
  </si>
  <si>
    <t>Gotas chocolate</t>
  </si>
  <si>
    <t>Salchichas</t>
  </si>
  <si>
    <t>Jamon en taquitos</t>
  </si>
  <si>
    <t>Bimbo</t>
  </si>
  <si>
    <t>Frutería</t>
  </si>
  <si>
    <t>Papaas sabor huevo</t>
  </si>
  <si>
    <t>2 /1kg</t>
  </si>
  <si>
    <t>Garbanzo</t>
  </si>
  <si>
    <t>Queso cuña</t>
  </si>
  <si>
    <t>Papel higiénico</t>
  </si>
  <si>
    <t>Rollo de cocina</t>
  </si>
  <si>
    <t>600 servicios</t>
  </si>
  <si>
    <t>1,192kg</t>
  </si>
  <si>
    <t>Pan de molde</t>
  </si>
  <si>
    <t>Llavero</t>
  </si>
  <si>
    <t>Moto Cabify</t>
  </si>
  <si>
    <t>Queso emmental</t>
  </si>
  <si>
    <t>Canasta inodoro</t>
  </si>
  <si>
    <t>Bolitas de queso</t>
  </si>
  <si>
    <t>Moldes rectangulares</t>
  </si>
  <si>
    <t>Nachos</t>
  </si>
  <si>
    <t>Papas paja</t>
  </si>
  <si>
    <t>Galletitas saladas</t>
  </si>
  <si>
    <t>F=</t>
  </si>
  <si>
    <t>N=</t>
  </si>
  <si>
    <t>Macarrones</t>
  </si>
  <si>
    <t>Atún</t>
  </si>
  <si>
    <t>CAFÉ</t>
  </si>
  <si>
    <t>Enjuague bucal</t>
  </si>
  <si>
    <t>Aceite de oliva</t>
  </si>
  <si>
    <t xml:space="preserve">Jamón </t>
  </si>
  <si>
    <t>Chocolate avellanas</t>
  </si>
  <si>
    <t>Patatas fritas</t>
  </si>
  <si>
    <t>4kg</t>
  </si>
  <si>
    <t>Supersol</t>
  </si>
  <si>
    <t>Pechuga</t>
  </si>
  <si>
    <t>6 supremas</t>
  </si>
  <si>
    <t>Jabon Glicerina</t>
  </si>
  <si>
    <t>Papel Higienico Humedo</t>
  </si>
  <si>
    <t>Pastillas Mosquitos</t>
  </si>
  <si>
    <t>Galletas Dulces</t>
  </si>
  <si>
    <t>Desodorante Ambiente</t>
  </si>
  <si>
    <t>Maskom</t>
  </si>
  <si>
    <t>Too good 2 go</t>
  </si>
  <si>
    <t>APP</t>
  </si>
  <si>
    <t>Hilo Dental</t>
  </si>
  <si>
    <t>Balanza</t>
  </si>
  <si>
    <t>Vino Tinto</t>
  </si>
  <si>
    <t>Film</t>
  </si>
  <si>
    <t>Pan Bocadillo</t>
  </si>
  <si>
    <t>Harina Leudante</t>
  </si>
  <si>
    <t>Champu Neutro</t>
  </si>
  <si>
    <t>Mostaza</t>
  </si>
  <si>
    <t>Cabify</t>
  </si>
  <si>
    <t>Margarina</t>
  </si>
  <si>
    <t xml:space="preserve">Nata </t>
  </si>
  <si>
    <t>Talle S</t>
  </si>
  <si>
    <t>Filtros</t>
  </si>
  <si>
    <t>Forros</t>
  </si>
  <si>
    <t>Amazon</t>
  </si>
  <si>
    <t>Cerveza Radler</t>
  </si>
  <si>
    <t>Cacao</t>
  </si>
  <si>
    <t>900gr</t>
  </si>
  <si>
    <t>Cacahuete con miel</t>
  </si>
  <si>
    <t>Milka oreo</t>
  </si>
  <si>
    <t>Turron chocolate</t>
  </si>
  <si>
    <t>Luz</t>
  </si>
  <si>
    <t>Schweppes Citrus</t>
  </si>
  <si>
    <t>Cheetos</t>
  </si>
  <si>
    <t>Queso Untar</t>
  </si>
  <si>
    <t>Cable HDMI</t>
  </si>
  <si>
    <t>Picnic</t>
  </si>
  <si>
    <t>cebolla y tomate</t>
  </si>
  <si>
    <t>Verduleria</t>
  </si>
  <si>
    <t>Valdi</t>
  </si>
  <si>
    <t>Patatas Paja</t>
  </si>
  <si>
    <t>Pan Camperos</t>
  </si>
  <si>
    <t>Repetidor TP Link</t>
  </si>
  <si>
    <t>2 good to go</t>
  </si>
  <si>
    <t>Cheetos 100g</t>
  </si>
  <si>
    <t>Pan Hamburguesa</t>
  </si>
  <si>
    <t>Queso en lonchas</t>
  </si>
  <si>
    <t>Jabón agua termal</t>
  </si>
  <si>
    <t>Bocata Flor</t>
  </si>
  <si>
    <t>Donacion</t>
  </si>
  <si>
    <t>Amazon TV</t>
  </si>
  <si>
    <t>Echo Dot</t>
  </si>
  <si>
    <t>Stand Celular</t>
  </si>
  <si>
    <t>Molde Burguer</t>
  </si>
  <si>
    <t>C/U</t>
  </si>
  <si>
    <t>Cereales Neo</t>
  </si>
  <si>
    <t>Queso Emmental</t>
  </si>
  <si>
    <t>Cuña tierno</t>
  </si>
  <si>
    <t>Cacahuetes Choco</t>
  </si>
  <si>
    <t>Fideo Espaguetis</t>
  </si>
  <si>
    <t>1 KG</t>
  </si>
  <si>
    <t>Turron Crujiente</t>
  </si>
  <si>
    <t>Choco c/ leche</t>
  </si>
  <si>
    <t>Milka Chocolate</t>
  </si>
  <si>
    <t>Pan Bocadillos</t>
  </si>
  <si>
    <t>Jabon Blanco</t>
  </si>
  <si>
    <t>Suavizante</t>
  </si>
  <si>
    <t>Harina</t>
  </si>
  <si>
    <t>Jabon Franca</t>
  </si>
  <si>
    <t>Vino tinto</t>
  </si>
  <si>
    <t>Salsa Yogurt</t>
  </si>
  <si>
    <t>Nata Cocinar</t>
  </si>
  <si>
    <t>Galletas Saladas</t>
  </si>
  <si>
    <t>Galleta Relieve</t>
  </si>
  <si>
    <t>Galleta Rellena</t>
  </si>
  <si>
    <t>Mascarilla Verde</t>
  </si>
  <si>
    <t>Mayonesa Heinz</t>
  </si>
  <si>
    <t>Patatas Campesinas</t>
  </si>
  <si>
    <t>Salsa Barbacoa</t>
  </si>
  <si>
    <t>Croissant</t>
  </si>
  <si>
    <t>Queso untable</t>
  </si>
  <si>
    <t>Ravioles Carne</t>
  </si>
  <si>
    <t>Ravioles Tomate</t>
  </si>
  <si>
    <t>Torta de Aceite</t>
  </si>
  <si>
    <t>Tomate y Papa</t>
  </si>
  <si>
    <t>Adorno y Alfombra</t>
  </si>
  <si>
    <t>Agua</t>
  </si>
  <si>
    <t>Fiesta</t>
  </si>
  <si>
    <t>Uber</t>
  </si>
  <si>
    <t>Bolt</t>
  </si>
  <si>
    <t>Montaditos</t>
  </si>
  <si>
    <t>Leche desnatada</t>
  </si>
  <si>
    <t>Panettone</t>
  </si>
  <si>
    <t>Harina leudante</t>
  </si>
  <si>
    <t>Bombones</t>
  </si>
  <si>
    <t>Pan bocadillos</t>
  </si>
  <si>
    <t>Patatas limon</t>
  </si>
  <si>
    <t>Patatas light</t>
  </si>
  <si>
    <t>Cepillo Baño</t>
  </si>
  <si>
    <t>Frutero</t>
  </si>
  <si>
    <t>Colador Plastico</t>
  </si>
  <si>
    <t>Enchufe Adaptador</t>
  </si>
  <si>
    <t>Halls Miel Limon</t>
  </si>
  <si>
    <t>MAS GO</t>
  </si>
  <si>
    <t>Pizza Hut+</t>
  </si>
  <si>
    <t>Queso fresco</t>
  </si>
  <si>
    <t>Pechuga de Pollo</t>
  </si>
  <si>
    <t>4 XXL</t>
  </si>
  <si>
    <t>Gin+7up</t>
  </si>
  <si>
    <t>Pan de queso</t>
  </si>
  <si>
    <t>Bocado cacao</t>
  </si>
  <si>
    <t>Turron Choco</t>
  </si>
  <si>
    <t>too good to go</t>
  </si>
  <si>
    <t>Fotocopia</t>
  </si>
  <si>
    <t>Capelletinis</t>
  </si>
  <si>
    <t>Ravioles Queso</t>
  </si>
  <si>
    <t>Cacahuetes Miel</t>
  </si>
  <si>
    <t>Cera Cabello</t>
  </si>
  <si>
    <t>Queso Edam</t>
  </si>
  <si>
    <t>Masa de Empanadas</t>
  </si>
  <si>
    <t>Patatas lIGHT</t>
  </si>
  <si>
    <t>Costilla Barbacoa</t>
  </si>
  <si>
    <t>Dulce de Membrillo</t>
  </si>
  <si>
    <t>Harina Maiz</t>
  </si>
  <si>
    <t>Bacon Cocido</t>
  </si>
  <si>
    <t>Yego</t>
  </si>
  <si>
    <t>Ida</t>
  </si>
  <si>
    <t>Colacao</t>
  </si>
  <si>
    <t>Ketchup</t>
  </si>
  <si>
    <t>Turron</t>
  </si>
  <si>
    <t>Fire TV</t>
  </si>
  <si>
    <t>Cepillo largo</t>
  </si>
  <si>
    <t xml:space="preserve">Pan rayado </t>
  </si>
  <si>
    <t>Limpia Cristal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</si>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</sst>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]#,##0"/>
    <numFmt numFmtId="165" formatCode="#,##0\ [$€-1]"/>
    <numFmt numFmtId="166" formatCode="#,##0.00\ [$€-1]"/>
    <numFmt numFmtId="167" formatCode="&quot;$&quot;#,##0"/>
    <numFmt numFmtId="168" formatCode="\+\$#,###;\-\$#,###;\$0"/>
    <numFmt numFmtId="169" formatCode="d&quot;/&quot;mm&quot;/&quot;"/>
    <numFmt numFmtId="170" formatCode="dd/mm/yyyy"/>
    <numFmt numFmtId="171" formatCode="dd/mm"/>
    <numFmt numFmtId="172" formatCode="d/m"/>
    <numFmt numFmtId="173" formatCode="d/m/yyyy"/>
  </numFmts>
  <fonts count="22" x14ac:knownFonts="1">
    <font>
      <sz val="10"/>
      <color rgb="FF000000"/>
      <name val="Arial"/>
    </font>
    <font>
      <b/>
      <sz val="11"/>
      <color rgb="FF334960"/>
      <name val="Lato"/>
    </font>
    <font>
      <b/>
      <sz val="17"/>
      <color rgb="FF334960"/>
      <name val="Lato"/>
    </font>
    <font>
      <sz val="10"/>
      <color rgb="FF334960"/>
      <name val="Lato"/>
    </font>
    <font>
      <b/>
      <sz val="10"/>
      <color rgb="FF434343"/>
      <name val="Lato"/>
    </font>
    <font>
      <sz val="10"/>
      <name val="Arial"/>
      <family val="2"/>
    </font>
    <font>
      <i/>
      <sz val="9"/>
      <color rgb="FF687887"/>
      <name val="Lato"/>
    </font>
    <font>
      <sz val="10"/>
      <color rgb="FF434343"/>
      <name val="Lato"/>
    </font>
    <font>
      <sz val="10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i/>
      <sz val="10"/>
      <color rgb="FF708090"/>
      <name val="Lato"/>
    </font>
    <font>
      <i/>
      <sz val="10"/>
      <color rgb="FFCCCCCC"/>
      <name val="Lato"/>
    </font>
    <font>
      <sz val="10"/>
      <color rgb="FFF46524"/>
      <name val="Lato"/>
    </font>
    <font>
      <b/>
      <sz val="18"/>
      <color rgb="FFF46524"/>
      <name val="Raleway"/>
    </font>
    <font>
      <sz val="11"/>
      <color rgb="FF000000"/>
      <name val="Inconsolata"/>
    </font>
    <font>
      <sz val="10"/>
      <color rgb="FF000000"/>
      <name val="Lato"/>
    </font>
    <font>
      <b/>
      <sz val="10"/>
      <color rgb="FF000000"/>
      <name val="Lato"/>
    </font>
    <font>
      <b/>
      <sz val="10"/>
      <color rgb="FF576475"/>
      <name val="Lato"/>
    </font>
    <font>
      <sz val="10"/>
      <color rgb="FF556376"/>
      <name val="Lato"/>
    </font>
    <font>
      <sz val="10"/>
      <color rgb="FF576475"/>
      <name val="Lato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</borders>
  <cellStyleXfs count="1">
    <xf numFmtId="0" fontId="0" fillId="0" borderId="0"/>
  </cellStyleXfs>
  <cellXfs count="126">
    <xf numFmtId="0" fontId="0" fillId="0" borderId="0" xfId="0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6" fillId="0" borderId="0" xfId="0" applyNumberFormat="1" applyFont="1" applyAlignment="1">
      <alignment vertical="top"/>
    </xf>
    <xf numFmtId="164" fontId="6" fillId="0" borderId="4" xfId="0" applyNumberFormat="1" applyFont="1" applyBorder="1" applyAlignment="1">
      <alignment vertical="top"/>
    </xf>
    <xf numFmtId="165" fontId="6" fillId="0" borderId="4" xfId="0" applyNumberFormat="1" applyFont="1" applyBorder="1" applyAlignment="1">
      <alignment horizontal="right" vertical="top"/>
    </xf>
    <xf numFmtId="166" fontId="6" fillId="0" borderId="4" xfId="0" applyNumberFormat="1" applyFont="1" applyBorder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7" fillId="0" borderId="10" xfId="0" applyNumberFormat="1" applyFont="1" applyBorder="1" applyAlignment="1">
      <alignment horizontal="right" vertical="center"/>
    </xf>
    <xf numFmtId="166" fontId="7" fillId="3" borderId="10" xfId="0" applyNumberFormat="1" applyFont="1" applyFill="1" applyBorder="1" applyAlignment="1">
      <alignment horizontal="right" vertical="center"/>
    </xf>
    <xf numFmtId="166" fontId="7" fillId="4" borderId="10" xfId="0" applyNumberFormat="1" applyFont="1" applyFill="1" applyBorder="1" applyAlignment="1">
      <alignment horizontal="right" vertical="center"/>
    </xf>
    <xf numFmtId="166" fontId="7" fillId="0" borderId="10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5" fontId="7" fillId="2" borderId="10" xfId="0" applyNumberFormat="1" applyFont="1" applyFill="1" applyBorder="1" applyAlignment="1">
      <alignment horizontal="right" vertical="center"/>
    </xf>
    <xf numFmtId="165" fontId="7" fillId="0" borderId="11" xfId="0" applyNumberFormat="1" applyFont="1" applyBorder="1" applyAlignment="1">
      <alignment vertical="center"/>
    </xf>
    <xf numFmtId="165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64" fontId="11" fillId="0" borderId="11" xfId="0" applyNumberFormat="1" applyFont="1" applyBorder="1"/>
    <xf numFmtId="164" fontId="7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5" fontId="7" fillId="0" borderId="10" xfId="0" applyNumberFormat="1" applyFont="1" applyBorder="1" applyAlignment="1">
      <alignment horizontal="right"/>
    </xf>
    <xf numFmtId="167" fontId="7" fillId="0" borderId="1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10" fillId="0" borderId="11" xfId="0" applyFont="1" applyBorder="1"/>
    <xf numFmtId="167" fontId="11" fillId="0" borderId="11" xfId="0" applyNumberFormat="1" applyFont="1" applyBorder="1"/>
    <xf numFmtId="167" fontId="7" fillId="0" borderId="0" xfId="0" applyNumberFormat="1" applyFont="1" applyAlignment="1">
      <alignment horizontal="right" vertical="center"/>
    </xf>
    <xf numFmtId="168" fontId="9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4" fillId="0" borderId="12" xfId="0" applyNumberFormat="1" applyFont="1" applyBorder="1" applyAlignment="1">
      <alignment vertical="center"/>
    </xf>
    <xf numFmtId="167" fontId="7" fillId="0" borderId="12" xfId="0" applyNumberFormat="1" applyFont="1" applyBorder="1" applyAlignment="1">
      <alignment horizontal="right"/>
    </xf>
    <xf numFmtId="167" fontId="7" fillId="0" borderId="11" xfId="0" applyNumberFormat="1" applyFont="1" applyBorder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4" fillId="0" borderId="0" xfId="0" applyFont="1"/>
    <xf numFmtId="0" fontId="15" fillId="0" borderId="13" xfId="0" applyFont="1" applyBorder="1" applyAlignment="1">
      <alignment horizontal="left"/>
    </xf>
    <xf numFmtId="165" fontId="14" fillId="0" borderId="0" xfId="0" applyNumberFormat="1" applyFont="1"/>
    <xf numFmtId="0" fontId="14" fillId="0" borderId="0" xfId="0" applyFont="1" applyAlignment="1">
      <alignment horizontal="center"/>
    </xf>
    <xf numFmtId="0" fontId="8" fillId="0" borderId="0" xfId="0" applyFont="1"/>
    <xf numFmtId="0" fontId="8" fillId="0" borderId="14" xfId="0" applyFont="1" applyBorder="1"/>
    <xf numFmtId="165" fontId="8" fillId="0" borderId="14" xfId="0" applyNumberFormat="1" applyFont="1" applyBorder="1"/>
    <xf numFmtId="0" fontId="8" fillId="0" borderId="14" xfId="0" applyFont="1" applyBorder="1" applyAlignment="1">
      <alignment horizontal="center"/>
    </xf>
    <xf numFmtId="0" fontId="16" fillId="6" borderId="0" xfId="0" applyFont="1" applyFill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8" fillId="4" borderId="0" xfId="0" applyFont="1" applyFill="1" applyAlignment="1">
      <alignment vertical="center"/>
    </xf>
    <xf numFmtId="169" fontId="17" fillId="4" borderId="16" xfId="0" applyNumberFormat="1" applyFont="1" applyFill="1" applyBorder="1" applyAlignment="1">
      <alignment horizontal="center" vertical="center"/>
    </xf>
    <xf numFmtId="166" fontId="18" fillId="4" borderId="17" xfId="0" applyNumberFormat="1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left" vertical="center"/>
    </xf>
    <xf numFmtId="3" fontId="17" fillId="4" borderId="16" xfId="0" applyNumberFormat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left" vertical="center"/>
    </xf>
    <xf numFmtId="169" fontId="17" fillId="0" borderId="16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3" fontId="17" fillId="0" borderId="16" xfId="0" applyNumberFormat="1" applyFont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70" fontId="17" fillId="4" borderId="16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66" fontId="1" fillId="7" borderId="0" xfId="0" applyNumberFormat="1" applyFont="1" applyFill="1" applyAlignment="1">
      <alignment horizontal="center" vertical="center"/>
    </xf>
    <xf numFmtId="171" fontId="17" fillId="4" borderId="16" xfId="0" applyNumberFormat="1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169" fontId="17" fillId="8" borderId="16" xfId="0" applyNumberFormat="1" applyFont="1" applyFill="1" applyBorder="1" applyAlignment="1">
      <alignment horizontal="center" vertical="center"/>
    </xf>
    <xf numFmtId="166" fontId="18" fillId="8" borderId="17" xfId="0" applyNumberFormat="1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left" vertical="center"/>
    </xf>
    <xf numFmtId="171" fontId="17" fillId="8" borderId="1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6" fontId="1" fillId="9" borderId="0" xfId="0" applyNumberFormat="1" applyFont="1" applyFill="1" applyAlignment="1">
      <alignment horizontal="center" vertical="center"/>
    </xf>
    <xf numFmtId="170" fontId="17" fillId="4" borderId="17" xfId="0" applyNumberFormat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169" fontId="17" fillId="6" borderId="16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4" borderId="10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8" borderId="10" xfId="0" applyFont="1" applyFill="1" applyBorder="1" applyAlignment="1">
      <alignment horizontal="left" vertical="center"/>
    </xf>
    <xf numFmtId="172" fontId="17" fillId="4" borderId="16" xfId="0" applyNumberFormat="1" applyFont="1" applyFill="1" applyBorder="1" applyAlignment="1">
      <alignment horizontal="center" vertical="center"/>
    </xf>
    <xf numFmtId="172" fontId="17" fillId="0" borderId="16" xfId="0" applyNumberFormat="1" applyFont="1" applyBorder="1" applyAlignment="1">
      <alignment horizontal="center" vertical="center"/>
    </xf>
    <xf numFmtId="173" fontId="17" fillId="4" borderId="16" xfId="0" applyNumberFormat="1" applyFont="1" applyFill="1" applyBorder="1" applyAlignment="1">
      <alignment horizontal="center" vertical="center"/>
    </xf>
    <xf numFmtId="169" fontId="17" fillId="4" borderId="0" xfId="0" applyNumberFormat="1" applyFont="1" applyFill="1" applyAlignment="1">
      <alignment horizontal="center" vertical="center"/>
    </xf>
    <xf numFmtId="166" fontId="18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3" fontId="17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4" fillId="0" borderId="2" xfId="0" applyNumberFormat="1" applyFont="1" applyBorder="1" applyAlignment="1">
      <alignment vertical="center"/>
    </xf>
    <xf numFmtId="0" fontId="5" fillId="0" borderId="3" xfId="0" applyFont="1" applyBorder="1"/>
    <xf numFmtId="164" fontId="4" fillId="0" borderId="5" xfId="0" applyNumberFormat="1" applyFont="1" applyBorder="1" applyAlignment="1">
      <alignment vertical="center"/>
    </xf>
    <xf numFmtId="0" fontId="5" fillId="0" borderId="6" xfId="0" applyFont="1" applyBorder="1"/>
    <xf numFmtId="164" fontId="4" fillId="2" borderId="8" xfId="0" applyNumberFormat="1" applyFont="1" applyFill="1" applyBorder="1" applyAlignment="1">
      <alignment vertical="center"/>
    </xf>
    <xf numFmtId="0" fontId="5" fillId="0" borderId="9" xfId="0" applyFont="1" applyBorder="1"/>
    <xf numFmtId="164" fontId="10" fillId="0" borderId="2" xfId="0" applyNumberFormat="1" applyFont="1" applyBorder="1"/>
    <xf numFmtId="0" fontId="10" fillId="0" borderId="2" xfId="0" applyFont="1" applyBorder="1"/>
    <xf numFmtId="167" fontId="4" fillId="0" borderId="2" xfId="0" applyNumberFormat="1" applyFont="1" applyBorder="1" applyAlignment="1">
      <alignment vertical="center"/>
    </xf>
    <xf numFmtId="0" fontId="13" fillId="5" borderId="0" xfId="0" applyFont="1" applyFill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accion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cion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"/>
  <sheetViews>
    <sheetView showGridLines="0" workbookViewId="0"/>
  </sheetViews>
  <sheetFormatPr baseColWidth="10" defaultColWidth="12.6640625" defaultRowHeight="15.75" customHeight="1" x14ac:dyDescent="0.15"/>
  <cols>
    <col min="1" max="10" width="11.6640625" customWidth="1"/>
    <col min="11" max="11" width="8" customWidth="1"/>
    <col min="12" max="16" width="11.6640625" customWidth="1"/>
    <col min="17" max="17" width="6.1640625" customWidth="1"/>
  </cols>
  <sheetData>
    <row r="1" spans="1:17" ht="19.5" customHeight="1" x14ac:dyDescent="0.3">
      <c r="A1" s="1"/>
      <c r="B1" s="1"/>
      <c r="C1" s="2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3"/>
      <c r="L1" s="115"/>
      <c r="M1" s="116"/>
      <c r="N1" s="115"/>
      <c r="O1" s="116"/>
      <c r="P1" s="115"/>
      <c r="Q1" s="116"/>
    </row>
    <row r="2" spans="1:17" ht="17.25" customHeight="1" x14ac:dyDescent="0.15">
      <c r="A2" s="4"/>
      <c r="B2" s="5" t="s">
        <v>6</v>
      </c>
      <c r="C2" s="5"/>
      <c r="D2" s="6"/>
      <c r="E2" s="7">
        <f t="shared" ref="E2:H2" si="0">SUM(E3:E20)</f>
        <v>189.86000000000004</v>
      </c>
      <c r="F2" s="7">
        <f t="shared" si="0"/>
        <v>278.55</v>
      </c>
      <c r="G2" s="7">
        <f t="shared" si="0"/>
        <v>325.21000000000004</v>
      </c>
      <c r="H2" s="7">
        <f t="shared" si="0"/>
        <v>311.54000000000002</v>
      </c>
      <c r="I2" s="7">
        <f t="shared" ref="I2:J2" si="1">SUM(I4:I18)</f>
        <v>337.49</v>
      </c>
      <c r="J2" s="7">
        <f t="shared" si="1"/>
        <v>286.83000000000004</v>
      </c>
      <c r="K2" s="8"/>
      <c r="L2" s="115"/>
      <c r="M2" s="116"/>
      <c r="N2" s="115"/>
      <c r="O2" s="116"/>
      <c r="P2" s="115"/>
      <c r="Q2" s="116"/>
    </row>
    <row r="3" spans="1:17" ht="18" customHeight="1" x14ac:dyDescent="0.15">
      <c r="A3" s="9"/>
      <c r="B3" s="117"/>
      <c r="C3" s="118"/>
      <c r="D3" s="10"/>
      <c r="E3" s="11"/>
      <c r="F3" s="11"/>
      <c r="G3" s="11"/>
      <c r="H3" s="11"/>
      <c r="I3" s="11" t="str">
        <f>IF(ISBLANK($B3), "", SUMIF([1]Transacciones!$G:$G,$B3,[1]Transacciones!$C:$C))</f>
        <v/>
      </c>
      <c r="J3" s="11"/>
      <c r="K3" s="12"/>
      <c r="L3" s="115"/>
      <c r="M3" s="116"/>
      <c r="N3" s="115"/>
      <c r="O3" s="116"/>
      <c r="P3" s="115"/>
      <c r="Q3" s="116"/>
    </row>
    <row r="4" spans="1:17" ht="18" customHeight="1" x14ac:dyDescent="0.15">
      <c r="A4" s="9"/>
      <c r="B4" s="119" t="s">
        <v>7</v>
      </c>
      <c r="C4" s="120"/>
      <c r="D4" s="13"/>
      <c r="E4" s="14">
        <f>IF(ISBLANK($B4), "", SUMIF(Julio!$G:$G,$B4,Julio!$C:$C))</f>
        <v>168.38000000000005</v>
      </c>
      <c r="F4" s="14">
        <f>IF(ISBLANK($B4), "", SUMIF(Agosto!$G:$G,$B4,Agosto!$C:$C))</f>
        <v>136.98000000000002</v>
      </c>
      <c r="G4" s="14">
        <f>IF(ISBLANK($B4), "", SUMIF(Septiembre!$G:$G,$B4,Septiembre!$C:$C))</f>
        <v>183.69000000000005</v>
      </c>
      <c r="H4" s="14">
        <f>IF(ISBLANK($B4), "", SUMIF(Octubre!$G:$G,$B4,Octubre!$C:$C))</f>
        <v>183.38000000000002</v>
      </c>
      <c r="I4" s="14">
        <f>IF(ISBLANK($B4), "", SUMIF(Noviembre!$G:$G,$B4,Noviembre!$C:$C))</f>
        <v>158.97</v>
      </c>
      <c r="J4" s="14">
        <f>IF(ISBLANK($B4), "", SUMIF(Diciembre!$G:$G,$B4,Diciembre!$C:$C))</f>
        <v>181.52000000000004</v>
      </c>
      <c r="K4" s="12"/>
      <c r="L4" s="115"/>
      <c r="M4" s="116"/>
      <c r="N4" s="115"/>
      <c r="O4" s="116"/>
      <c r="P4" s="115"/>
      <c r="Q4" s="116"/>
    </row>
    <row r="5" spans="1:17" ht="18" customHeight="1" x14ac:dyDescent="0.15">
      <c r="A5" s="9"/>
      <c r="B5" s="119" t="s">
        <v>8</v>
      </c>
      <c r="C5" s="120"/>
      <c r="D5" s="13"/>
      <c r="E5" s="15">
        <f>IF(ISBLANK($B5), "", SUMIF(Julio!$G:$G,$B5,Julio!$C:$C))</f>
        <v>0</v>
      </c>
      <c r="F5" s="14">
        <f>IF(ISBLANK($B5), "", SUMIF(Agosto!$G:$G,$B5,Agosto!$C:$C))</f>
        <v>12</v>
      </c>
      <c r="G5" s="14">
        <f>IF(ISBLANK($B5), "", SUMIF(Septiembre!$G:$G,$B5,Septiembre!$C:$C))</f>
        <v>73.199999999999989</v>
      </c>
      <c r="H5" s="14">
        <f>IF(ISBLANK($B5), "", SUMIF(Octubre!$G:$G,$B5,Octubre!$C:$C))</f>
        <v>17.7</v>
      </c>
      <c r="I5" s="14">
        <f>IF(ISBLANK($B5), "", SUMIF(Noviembre!$G:$G,$B5,Noviembre!$C:$C))</f>
        <v>9</v>
      </c>
      <c r="J5" s="14">
        <f>IF(ISBLANK($B5), "", SUMIF(Diciembre!$G:$G,$B5,Diciembre!$C:$C))</f>
        <v>60.2</v>
      </c>
      <c r="K5" s="12"/>
      <c r="L5" s="115"/>
      <c r="M5" s="116"/>
      <c r="N5" s="115"/>
      <c r="O5" s="116"/>
      <c r="P5" s="115"/>
      <c r="Q5" s="116"/>
    </row>
    <row r="6" spans="1:17" ht="18" customHeight="1" x14ac:dyDescent="0.15">
      <c r="A6" s="9"/>
      <c r="B6" s="119" t="s">
        <v>9</v>
      </c>
      <c r="C6" s="120"/>
      <c r="D6" s="13"/>
      <c r="E6" s="14">
        <f>IF(ISBLANK($B6), "", SUMIF(Julio!$G:$G,$B6,Julio!$C:$C))</f>
        <v>18.53</v>
      </c>
      <c r="F6" s="14">
        <f>IF(ISBLANK($B6), "", SUMIF(Agosto!$G:$G,$B6,Agosto!$C:$C))</f>
        <v>42.53</v>
      </c>
      <c r="G6" s="16">
        <f>IF(ISBLANK($B6), "", SUMIF(Septiembre!$G:$G,$B6,Septiembre!$C:$C))</f>
        <v>10.65</v>
      </c>
      <c r="H6" s="14">
        <f>IF(ISBLANK($B6), "", SUMIF(Octubre!$G:$G,$B6,Octubre!$C:$C))</f>
        <v>22.950000000000003</v>
      </c>
      <c r="I6" s="14">
        <f>IF(ISBLANK($B6), "", SUMIF(Noviembre!$G:$G,$B6,Noviembre!$C:$C))</f>
        <v>27.590000000000003</v>
      </c>
      <c r="J6" s="14">
        <f>IF(ISBLANK($B6), "", SUMIF(Diciembre!$G:$G,$B6,Diciembre!$C:$C))</f>
        <v>14</v>
      </c>
      <c r="K6" s="17"/>
      <c r="L6" s="115"/>
      <c r="M6" s="116"/>
      <c r="N6" s="115"/>
      <c r="O6" s="116"/>
      <c r="P6" s="115"/>
      <c r="Q6" s="116"/>
    </row>
    <row r="7" spans="1:17" ht="18" customHeight="1" x14ac:dyDescent="0.15">
      <c r="A7" s="9"/>
      <c r="B7" s="119" t="s">
        <v>10</v>
      </c>
      <c r="C7" s="120"/>
      <c r="D7" s="13"/>
      <c r="E7" s="14">
        <f>IF(ISBLANK($B7), "", SUMIF(Julio!$G:$G,$B7,Julio!$C:$C))</f>
        <v>2.95</v>
      </c>
      <c r="F7" s="14">
        <f>IF(ISBLANK($B7), "", SUMIF(Agosto!$G:$G,$B7,Agosto!$C:$C))</f>
        <v>84.039999999999992</v>
      </c>
      <c r="G7" s="14">
        <f>IF(ISBLANK($B7), "", SUMIF(Septiembre!$G:$G,$B7,Septiembre!$C:$C))</f>
        <v>20.73</v>
      </c>
      <c r="H7" s="14">
        <f>IF(ISBLANK($B7), "", SUMIF(Octubre!$G:$G,$B7,Octubre!$C:$C))</f>
        <v>51.430000000000007</v>
      </c>
      <c r="I7" s="14">
        <f>IF(ISBLANK($B7), "", SUMIF(Noviembre!$G:$G,$B7,Noviembre!$C:$C))</f>
        <v>89.169999999999987</v>
      </c>
      <c r="J7" s="14">
        <f>IF(ISBLANK($B7), "", SUMIF(Diciembre!$G:$G,$B7,Diciembre!$C:$C))</f>
        <v>27.73</v>
      </c>
      <c r="K7" s="17"/>
      <c r="L7" s="115"/>
      <c r="M7" s="116"/>
      <c r="N7" s="115"/>
      <c r="O7" s="116"/>
      <c r="P7" s="115"/>
      <c r="Q7" s="116"/>
    </row>
    <row r="8" spans="1:17" ht="18" customHeight="1" x14ac:dyDescent="0.15">
      <c r="A8" s="9"/>
      <c r="B8" s="119" t="s">
        <v>11</v>
      </c>
      <c r="C8" s="120"/>
      <c r="D8" s="18"/>
      <c r="E8" s="15">
        <f>IF(ISBLANK($B8), "", SUMIF(Julio!$G:$G,$B8,Julio!$C:$C))</f>
        <v>0</v>
      </c>
      <c r="F8" s="15">
        <f>IF(ISBLANK($B8), "", SUMIF(Agosto!$G:$G,$B8,Agosto!$C:$C))</f>
        <v>0</v>
      </c>
      <c r="G8" s="14">
        <f>IF(ISBLANK($B8), "", SUMIF(Septiembre!$G:$G,$B8,Septiembre!$C:$C))</f>
        <v>26.94</v>
      </c>
      <c r="H8" s="14">
        <f>IF(ISBLANK($B8), "", SUMIF(Octubre!$G:$G,$B8,Octubre!$C:$C))</f>
        <v>8.68</v>
      </c>
      <c r="I8" s="14">
        <f>IF(ISBLANK($B8), "", SUMIF(Noviembre!$G:$G,$B8,Noviembre!$C:$C))</f>
        <v>25.759999999999998</v>
      </c>
      <c r="J8" s="14">
        <f>IF(ISBLANK($B8), "", SUMIF(Diciembre!$G:$G,$B8,Diciembre!$C:$C))</f>
        <v>3.38</v>
      </c>
      <c r="K8" s="17"/>
      <c r="L8" s="115"/>
      <c r="M8" s="116"/>
      <c r="N8" s="115"/>
      <c r="O8" s="116"/>
      <c r="P8" s="115"/>
      <c r="Q8" s="116"/>
    </row>
    <row r="9" spans="1:17" ht="18" customHeight="1" x14ac:dyDescent="0.15">
      <c r="A9" s="9"/>
      <c r="B9" s="119" t="s">
        <v>12</v>
      </c>
      <c r="C9" s="120"/>
      <c r="D9" s="13"/>
      <c r="E9" s="15">
        <f>IF(ISBLANK($B9), "", SUMIF(Julio!$G:$G,$B9,Julio!$C:$C))</f>
        <v>0</v>
      </c>
      <c r="F9" s="16">
        <f>IF(ISBLANK($B9), "", SUMIF(Agosto!$G:$G,$B9,Agosto!$C:$C))</f>
        <v>3</v>
      </c>
      <c r="G9" s="14">
        <f>IF(ISBLANK($B9), "", SUMIF(Septiembre!$G:$G,$B9,Septiembre!$C:$C))</f>
        <v>10</v>
      </c>
      <c r="H9" s="15">
        <f>IF(ISBLANK($B9), "", SUMIF(Octubre!$G:$G,$B9,Octubre!$C:$C))</f>
        <v>0</v>
      </c>
      <c r="I9" s="15">
        <f>IF(ISBLANK($B9), "", SUMIF(Noviembre!$G:$G,$B9,Noviembre!$C:$C))</f>
        <v>0</v>
      </c>
      <c r="J9" s="15">
        <f>IF(ISBLANK($B9), "", SUMIF(Diciembre!$G:$G,$B9,Diciembre!$C:$C))</f>
        <v>0</v>
      </c>
      <c r="K9" s="17"/>
      <c r="L9" s="115"/>
      <c r="M9" s="116"/>
      <c r="N9" s="19"/>
      <c r="O9" s="11"/>
      <c r="P9" s="20"/>
      <c r="Q9" s="21"/>
    </row>
    <row r="10" spans="1:17" ht="18" customHeight="1" x14ac:dyDescent="0.15">
      <c r="A10" s="9"/>
      <c r="B10" s="119" t="s">
        <v>13</v>
      </c>
      <c r="C10" s="120"/>
      <c r="D10" s="13"/>
      <c r="E10" s="15">
        <f>IF(ISBLANK($B10), "", SUMIF(Julio!$G:$G,$B10,Julio!$C:$C))</f>
        <v>0</v>
      </c>
      <c r="F10" s="15">
        <f>IF(ISBLANK($B10), "", SUMIF(Agosto!$G:$G,$B10,Agosto!$C:$C))</f>
        <v>0</v>
      </c>
      <c r="G10" s="15">
        <f>IF(ISBLANK($B10), "", SUMIF(Septiembre!$G:$G,$B10,Septiembre!$C:$C))</f>
        <v>0</v>
      </c>
      <c r="H10" s="15">
        <f>IF(ISBLANK($B10), "", SUMIF(Octubre!$G:$G,$B10,Octubre!$C:$C))</f>
        <v>0</v>
      </c>
      <c r="I10" s="15">
        <f>IF(ISBLANK($B10), "", SUMIF(Noviembre!$G:$G,$B10,Noviembre!$C:$C))</f>
        <v>0</v>
      </c>
      <c r="J10" s="15">
        <f>IF(ISBLANK($B10), "", SUMIF(Diciembre!$G:$G,$B10,Diciembre!$C:$C))</f>
        <v>0</v>
      </c>
      <c r="K10" s="17"/>
      <c r="L10" s="121"/>
      <c r="M10" s="116"/>
      <c r="N10" s="22"/>
      <c r="O10" s="23"/>
      <c r="P10" s="24"/>
      <c r="Q10" s="21"/>
    </row>
    <row r="11" spans="1:17" ht="18" customHeight="1" x14ac:dyDescent="0.15">
      <c r="A11" s="9"/>
      <c r="B11" s="119" t="s">
        <v>14</v>
      </c>
      <c r="C11" s="120"/>
      <c r="D11" s="13"/>
      <c r="E11" s="15">
        <f>IF(ISBLANK($B11), "", SUMIF(Julio!$G:$G,$B11,Julio!$C:$C))</f>
        <v>0</v>
      </c>
      <c r="F11" s="15">
        <f>IF(ISBLANK($B11), "", SUMIF(Agosto!$G:$G,$B11,Agosto!$C:$C))</f>
        <v>0</v>
      </c>
      <c r="G11" s="15">
        <f>IF(ISBLANK($B11), "", SUMIF(Septiembre!$G:$G,$B11,Septiembre!$C:$C))</f>
        <v>0</v>
      </c>
      <c r="H11" s="15">
        <f>IF(ISBLANK($B11), "", SUMIF(Octubre!$G:$G,$B11,Octubre!$C:$C))</f>
        <v>0</v>
      </c>
      <c r="I11" s="14">
        <f>IF(ISBLANK($B11), "", SUMIF(Noviembre!$G:$G,$B11,Noviembre!$C:$C))</f>
        <v>27</v>
      </c>
      <c r="J11" s="15">
        <f>IF(ISBLANK($B11), "", SUMIF(Diciembre!$G:$G,$B11,Diciembre!$C:$C))</f>
        <v>0</v>
      </c>
      <c r="K11" s="17"/>
      <c r="L11" s="121"/>
      <c r="M11" s="116"/>
      <c r="N11" s="22"/>
      <c r="O11" s="23"/>
      <c r="P11" s="24"/>
      <c r="Q11" s="21"/>
    </row>
    <row r="12" spans="1:17" ht="18" customHeight="1" x14ac:dyDescent="0.15">
      <c r="A12" s="9"/>
      <c r="B12" s="119" t="s">
        <v>15</v>
      </c>
      <c r="C12" s="120"/>
      <c r="D12" s="13"/>
      <c r="E12" s="15">
        <f>IF(ISBLANK($B12), "", SUMIF(Julio!$G:$G,$B12,Julio!$C:$C))</f>
        <v>0</v>
      </c>
      <c r="F12" s="15">
        <f>IF(ISBLANK($B12), "", SUMIF(Agosto!$G:$G,$B12,Agosto!$C:$C))</f>
        <v>0</v>
      </c>
      <c r="G12" s="15">
        <f>IF(ISBLANK($B12), "", SUMIF(Septiembre!$G:$G,$B12,Septiembre!$C:$C))</f>
        <v>0</v>
      </c>
      <c r="H12" s="15">
        <f>IF(ISBLANK($B12), "", SUMIF(Octubre!$G:$G,$B12,Octubre!$C:$C))</f>
        <v>0</v>
      </c>
      <c r="I12" s="15">
        <f>IF(ISBLANK($B12), "", SUMIF(Noviembre!$G:$G,$B12,Noviembre!$C:$C))</f>
        <v>0</v>
      </c>
      <c r="J12" s="15">
        <f>IF(ISBLANK($B12), "", SUMIF(Diciembre!$G:$G,$B12,Diciembre!$C:$C))</f>
        <v>0</v>
      </c>
      <c r="K12" s="17"/>
      <c r="L12" s="121"/>
      <c r="M12" s="116"/>
      <c r="N12" s="22"/>
      <c r="O12" s="23" t="s">
        <v>628</v>
      </c>
      <c r="P12" s="24" t="str">
        <f t="shared" ref="P12:P17" si="2">IF(ISBLANK($L12), "", O12-N12)</f>
        <v/>
      </c>
      <c r="Q12" s="21"/>
    </row>
    <row r="13" spans="1:17" ht="18" customHeight="1" x14ac:dyDescent="0.15">
      <c r="A13" s="9"/>
      <c r="B13" s="119" t="s">
        <v>16</v>
      </c>
      <c r="C13" s="120"/>
      <c r="D13" s="13"/>
      <c r="E13" s="15">
        <f>IF(ISBLANK($B13), "", SUMIF(Julio!$G:$G,$B13,Julio!$C:$C))</f>
        <v>0</v>
      </c>
      <c r="F13" s="15">
        <f>IF(ISBLANK($B13), "", SUMIF(Agosto!$G:$G,$B13,Agosto!$C:$C))</f>
        <v>0</v>
      </c>
      <c r="G13" s="15">
        <f>IF(ISBLANK($B13), "", SUMIF(Septiembre!$G:$G,$B13,Septiembre!$C:$C))</f>
        <v>0</v>
      </c>
      <c r="H13" s="14">
        <f>IF(ISBLANK($B13), "", SUMIF(Octubre!$G:$G,$B13,Octubre!$C:$C))</f>
        <v>27.4</v>
      </c>
      <c r="I13" s="15">
        <f>IF(ISBLANK($B13), "", SUMIF(Noviembre!$G:$G,$B13,Noviembre!$C:$C))</f>
        <v>0</v>
      </c>
      <c r="J13" s="15">
        <f>IF(ISBLANK($B13), "", SUMIF(Diciembre!$G:$G,$B13,Diciembre!$C:$C))</f>
        <v>0</v>
      </c>
      <c r="K13" s="17"/>
      <c r="L13" s="121"/>
      <c r="M13" s="116"/>
      <c r="N13" s="22"/>
      <c r="O13" s="23" t="s">
        <v>628</v>
      </c>
      <c r="P13" s="24" t="str">
        <f t="shared" si="2"/>
        <v/>
      </c>
      <c r="Q13" s="21"/>
    </row>
    <row r="14" spans="1:17" ht="18" customHeight="1" x14ac:dyDescent="0.15">
      <c r="A14" s="9"/>
      <c r="B14" s="119" t="s">
        <v>17</v>
      </c>
      <c r="C14" s="120"/>
      <c r="D14" s="13"/>
      <c r="E14" s="15">
        <f>IF(ISBLANK($B14), "", SUMIF(Julio!$G:$G,$B14,Julio!$C:$C))</f>
        <v>0</v>
      </c>
      <c r="F14" s="15">
        <f>IF(ISBLANK($B14), "", SUMIF(Agosto!$G:$G,$B14,Agosto!$C:$C))</f>
        <v>0</v>
      </c>
      <c r="G14" s="15">
        <f>IF(ISBLANK($B14), "", SUMIF(Septiembre!$G:$G,$B14,Septiembre!$C:$C))</f>
        <v>0</v>
      </c>
      <c r="H14" s="15">
        <f>IF(ISBLANK($B14), "", SUMIF(Octubre!$G:$G,$B14,Octubre!$C:$C))</f>
        <v>0</v>
      </c>
      <c r="I14" s="15">
        <f>IF(ISBLANK($B14), "", SUMIF(Noviembre!$G:$G,$B14,Noviembre!$C:$C))</f>
        <v>0</v>
      </c>
      <c r="J14" s="15">
        <f>IF(ISBLANK($B14), "", SUMIF(Diciembre!$G:$G,$B14,Diciembre!$C:$C))</f>
        <v>0</v>
      </c>
      <c r="K14" s="17"/>
      <c r="L14" s="121"/>
      <c r="M14" s="116"/>
      <c r="N14" s="22"/>
      <c r="O14" s="23" t="s">
        <v>628</v>
      </c>
      <c r="P14" s="24" t="str">
        <f t="shared" si="2"/>
        <v/>
      </c>
      <c r="Q14" s="21"/>
    </row>
    <row r="15" spans="1:17" ht="18" customHeight="1" x14ac:dyDescent="0.15">
      <c r="A15" s="9"/>
      <c r="B15" s="119" t="s">
        <v>18</v>
      </c>
      <c r="C15" s="120"/>
      <c r="D15" s="13"/>
      <c r="E15" s="15">
        <f>IF(ISBLANK($B15), "", SUMIF(Julio!$G:$G,$B15,Julio!$C:$C))</f>
        <v>0</v>
      </c>
      <c r="F15" s="15">
        <f>IF(ISBLANK($B15), "", SUMIF(Agosto!$G:$G,$B15,Agosto!$C:$C))</f>
        <v>0</v>
      </c>
      <c r="G15" s="15">
        <f>IF(ISBLANK($B15), "", SUMIF(Septiembre!$G:$G,$B15,Septiembre!$C:$C))</f>
        <v>0</v>
      </c>
      <c r="H15" s="15">
        <f>IF(ISBLANK($B15), "", SUMIF(Octubre!$G:$G,$B15,Octubre!$C:$C))</f>
        <v>0</v>
      </c>
      <c r="I15" s="15">
        <f>IF(ISBLANK($B15), "", SUMIF(Noviembre!$G:$G,$B15,Noviembre!$C:$C))</f>
        <v>0</v>
      </c>
      <c r="J15" s="15">
        <f>IF(ISBLANK($B15), "", SUMIF(Diciembre!$G:$G,$B15,Diciembre!$C:$C))</f>
        <v>0</v>
      </c>
      <c r="K15" s="17"/>
      <c r="L15" s="121"/>
      <c r="M15" s="116"/>
      <c r="N15" s="22"/>
      <c r="O15" s="23" t="s">
        <v>628</v>
      </c>
      <c r="P15" s="24" t="str">
        <f t="shared" si="2"/>
        <v/>
      </c>
      <c r="Q15" s="21"/>
    </row>
    <row r="16" spans="1:17" ht="18" customHeight="1" x14ac:dyDescent="0.15">
      <c r="A16" s="9"/>
      <c r="B16" s="119" t="s">
        <v>19</v>
      </c>
      <c r="C16" s="120"/>
      <c r="D16" s="25"/>
      <c r="E16" s="15">
        <f>IF(ISBLANK($B16), "", SUMIF(Julio!$G:$G,$B16,Julio!$C:$C))</f>
        <v>0</v>
      </c>
      <c r="F16" s="15">
        <f>IF(ISBLANK($B16), "", SUMIF(Agosto!$G:$G,$B16,Agosto!$C:$C))</f>
        <v>0</v>
      </c>
      <c r="G16" s="15">
        <f>IF(ISBLANK($B16), "", SUMIF(Septiembre!$G:$G,$B16,Septiembre!$C:$C))</f>
        <v>0</v>
      </c>
      <c r="H16" s="15">
        <f>IF(ISBLANK($B16), "", SUMIF(Octubre!$G:$G,$B16,Octubre!$C:$C))</f>
        <v>0</v>
      </c>
      <c r="I16" s="15">
        <f>IF(ISBLANK($B16), "", SUMIF(Noviembre!$G:$G,$B16,Noviembre!$C:$C))</f>
        <v>0</v>
      </c>
      <c r="J16" s="15">
        <f>IF(ISBLANK($B16), "", SUMIF(Diciembre!$G:$G,$B16,Diciembre!$C:$C))</f>
        <v>0</v>
      </c>
      <c r="K16" s="17"/>
      <c r="L16" s="121"/>
      <c r="M16" s="116"/>
      <c r="N16" s="22"/>
      <c r="O16" s="23" t="s">
        <v>628</v>
      </c>
      <c r="P16" s="24" t="str">
        <f t="shared" si="2"/>
        <v/>
      </c>
      <c r="Q16" s="21"/>
    </row>
    <row r="17" spans="1:17" ht="18" customHeight="1" x14ac:dyDescent="0.15">
      <c r="A17" s="9"/>
      <c r="B17" s="119" t="s">
        <v>20</v>
      </c>
      <c r="C17" s="120"/>
      <c r="D17" s="25"/>
      <c r="E17" s="15">
        <f>IF(ISBLANK($B17), "", SUMIF(Julio!$G:$G,$B17,Julio!$C:$C))</f>
        <v>0</v>
      </c>
      <c r="F17" s="15">
        <f>IF(ISBLANK($B17), "", SUMIF(Agosto!$G:$G,$B17,Agosto!$C:$C))</f>
        <v>0</v>
      </c>
      <c r="G17" s="15">
        <f>IF(ISBLANK($B17), "", SUMIF(Septiembre!$G:$G,$B17,Septiembre!$C:$C))</f>
        <v>0</v>
      </c>
      <c r="H17" s="15">
        <f>IF(ISBLANK($B17), "", SUMIF(Octubre!$G:$G,$B17,Octubre!$C:$C))</f>
        <v>0</v>
      </c>
      <c r="I17" s="15">
        <f>IF(ISBLANK($B17), "", SUMIF(Noviembre!$G:$G,$B17,Noviembre!$C:$C))</f>
        <v>0</v>
      </c>
      <c r="J17" s="15">
        <f>IF(ISBLANK($B17), "", SUMIF(Diciembre!$G:$G,$B17,Diciembre!$C:$C))</f>
        <v>0</v>
      </c>
      <c r="K17" s="17"/>
      <c r="L17" s="121"/>
      <c r="M17" s="116"/>
      <c r="N17" s="22"/>
      <c r="O17" s="23" t="s">
        <v>628</v>
      </c>
      <c r="P17" s="24" t="str">
        <f t="shared" si="2"/>
        <v/>
      </c>
      <c r="Q17" s="21"/>
    </row>
    <row r="18" spans="1:17" ht="18" customHeight="1" x14ac:dyDescent="0.15">
      <c r="A18" s="9"/>
      <c r="B18" s="119" t="s">
        <v>21</v>
      </c>
      <c r="C18" s="120"/>
      <c r="D18" s="26"/>
      <c r="E18" s="15">
        <f>IF(ISBLANK($B18), "", SUMIF(Julio!$G:$G,$B18,Julio!$C:$C))</f>
        <v>0</v>
      </c>
      <c r="F18" s="15">
        <f>IF(ISBLANK($B18), "", SUMIF(Agosto!$G:$G,$B18,Agosto!$C:$C))</f>
        <v>0</v>
      </c>
      <c r="G18" s="15">
        <f>IF(ISBLANK($B18), "", SUMIF(Septiembre!$G:$G,$B18,Septiembre!$C:$C))</f>
        <v>0</v>
      </c>
      <c r="H18" s="15">
        <f>IF(ISBLANK($B18), "", SUMIF(Octubre!$G:$G,$B18,Octubre!$C:$C))</f>
        <v>0</v>
      </c>
      <c r="I18" s="15">
        <f>IF(ISBLANK($B18), "", SUMIF(Noviembre!$G:$G,$B18,Noviembre!$C:$C))</f>
        <v>0</v>
      </c>
      <c r="J18" s="15">
        <f>IF(ISBLANK($B18), "", SUMIF(Diciembre!$G:$G,$B18,Diciembre!$C:$C))</f>
        <v>0</v>
      </c>
      <c r="K18" s="27"/>
      <c r="L18" s="28"/>
      <c r="M18" s="28"/>
      <c r="N18" s="29"/>
      <c r="O18" s="30"/>
      <c r="P18" s="31"/>
      <c r="Q18" s="21"/>
    </row>
    <row r="19" spans="1:17" ht="18" customHeight="1" x14ac:dyDescent="0.15">
      <c r="A19" s="32"/>
      <c r="B19" s="33"/>
      <c r="C19" s="33"/>
      <c r="D19" s="34"/>
      <c r="E19" s="30"/>
      <c r="F19" s="30"/>
      <c r="G19" s="30"/>
      <c r="H19" s="30"/>
      <c r="I19" s="30"/>
      <c r="J19" s="31"/>
      <c r="K19" s="27"/>
      <c r="L19" s="28"/>
      <c r="M19" s="28"/>
      <c r="N19" s="29"/>
      <c r="O19" s="30"/>
      <c r="P19" s="31"/>
      <c r="Q19" s="21"/>
    </row>
    <row r="20" spans="1:17" ht="18" customHeight="1" x14ac:dyDescent="0.15">
      <c r="A20" s="32"/>
      <c r="B20" s="123"/>
      <c r="C20" s="116"/>
      <c r="D20" s="35"/>
      <c r="E20" s="30"/>
      <c r="F20" s="30"/>
      <c r="G20" s="30"/>
      <c r="H20" s="30"/>
      <c r="I20" s="30" t="str">
        <f>IF(ISBLANK($B20), "", SUMIF([1]Transacciones!$G:$G,$B20,[1]Transacciones!$C:$C))</f>
        <v/>
      </c>
      <c r="J20" s="31" t="str">
        <f>IF(ISBLANK($B20), "", D20-I20)</f>
        <v/>
      </c>
      <c r="K20" s="27"/>
      <c r="L20" s="122"/>
      <c r="M20" s="116"/>
      <c r="N20" s="29"/>
      <c r="O20" s="30" t="str">
        <f>IF(ISBLANK($L20), "", SUMIF(#REF!,$L20,[1]Transacciones!$I:$I))</f>
        <v/>
      </c>
      <c r="P20" s="31" t="str">
        <f>IF(ISBLANK($L20), "", O20-N20)</f>
        <v/>
      </c>
      <c r="Q20" s="21"/>
    </row>
  </sheetData>
  <mergeCells count="51">
    <mergeCell ref="B17:C17"/>
    <mergeCell ref="B18:C18"/>
    <mergeCell ref="B20:C20"/>
    <mergeCell ref="B10:C10"/>
    <mergeCell ref="B11:C11"/>
    <mergeCell ref="B12:C12"/>
    <mergeCell ref="B13:C13"/>
    <mergeCell ref="B14:C14"/>
    <mergeCell ref="B15:C15"/>
    <mergeCell ref="B16:C16"/>
    <mergeCell ref="P8:Q8"/>
    <mergeCell ref="L9:M9"/>
    <mergeCell ref="L10:M10"/>
    <mergeCell ref="L11:M11"/>
    <mergeCell ref="L12:M12"/>
    <mergeCell ref="L16:M16"/>
    <mergeCell ref="L17:M17"/>
    <mergeCell ref="L20:M20"/>
    <mergeCell ref="L8:M8"/>
    <mergeCell ref="N8:O8"/>
    <mergeCell ref="B8:C8"/>
    <mergeCell ref="B9:C9"/>
    <mergeCell ref="L13:M13"/>
    <mergeCell ref="L14:M14"/>
    <mergeCell ref="L15:M15"/>
    <mergeCell ref="L7:M7"/>
    <mergeCell ref="N7:O7"/>
    <mergeCell ref="P7:Q7"/>
    <mergeCell ref="B3:C3"/>
    <mergeCell ref="B4:C4"/>
    <mergeCell ref="B5:C5"/>
    <mergeCell ref="B6:C6"/>
    <mergeCell ref="B7:C7"/>
    <mergeCell ref="N5:O5"/>
    <mergeCell ref="P5:Q5"/>
    <mergeCell ref="L5:M5"/>
    <mergeCell ref="L6:M6"/>
    <mergeCell ref="N6:O6"/>
    <mergeCell ref="P6:Q6"/>
    <mergeCell ref="P3:Q3"/>
    <mergeCell ref="L3:M3"/>
    <mergeCell ref="N3:O3"/>
    <mergeCell ref="L4:M4"/>
    <mergeCell ref="N4:O4"/>
    <mergeCell ref="P4:Q4"/>
    <mergeCell ref="L1:M1"/>
    <mergeCell ref="N1:O1"/>
    <mergeCell ref="P1:Q1"/>
    <mergeCell ref="L2:M2"/>
    <mergeCell ref="N2:O2"/>
    <mergeCell ref="P2:Q2"/>
  </mergeCells>
  <conditionalFormatting sqref="D3:D20">
    <cfRule type="expression" dxfId="8" priority="2">
      <formula>NOT(ISBLANK(B3))</formula>
    </cfRule>
  </conditionalFormatting>
  <conditionalFormatting sqref="N1:N8 P1:P8 L1:L20 A3:C20">
    <cfRule type="notContainsBlanks" dxfId="7" priority="1">
      <formula>LEN(TRIM(L1))&gt;0</formula>
    </cfRule>
  </conditionalFormatting>
  <conditionalFormatting sqref="P1:P8 N1:N20">
    <cfRule type="expression" dxfId="6" priority="3">
      <formula>NOT(ISBLANK(L1))</formula>
    </cfRule>
  </conditionalFormatting>
  <conditionalFormatting sqref="P2:P20 J3 J19:J20">
    <cfRule type="cellIs" dxfId="5" priority="4" operator="lessThan">
      <formula>0</formula>
    </cfRule>
  </conditionalFormatting>
  <conditionalFormatting sqref="P3:P20 J3 J19:J20">
    <cfRule type="cellIs" dxfId="4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I137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6.1640625" customWidth="1"/>
    <col min="5" max="5" width="7.33203125" customWidth="1"/>
    <col min="6" max="6" width="9.33203125" customWidth="1"/>
    <col min="7" max="7" width="14.1640625" customWidth="1"/>
    <col min="8" max="8" width="14" customWidth="1"/>
    <col min="9" max="9" width="8.5" customWidth="1"/>
  </cols>
  <sheetData>
    <row r="1" spans="1:9" ht="13" x14ac:dyDescent="0.15">
      <c r="A1" s="36"/>
      <c r="B1" s="124"/>
      <c r="C1" s="125"/>
      <c r="D1" s="125"/>
      <c r="E1" s="125"/>
      <c r="F1" s="125"/>
      <c r="G1" s="125"/>
      <c r="H1" s="125"/>
      <c r="I1" s="125"/>
    </row>
    <row r="2" spans="1:9" ht="22" x14ac:dyDescent="0.25">
      <c r="A2" s="37"/>
      <c r="B2" s="38" t="s">
        <v>22</v>
      </c>
      <c r="C2" s="39"/>
      <c r="D2" s="37"/>
      <c r="E2" s="37"/>
      <c r="F2" s="40"/>
      <c r="G2" s="37"/>
      <c r="H2" s="38" t="s">
        <v>23</v>
      </c>
      <c r="I2" s="39"/>
    </row>
    <row r="3" spans="1:9" ht="18" customHeight="1" x14ac:dyDescent="0.15">
      <c r="A3" s="41"/>
      <c r="B3" s="42"/>
      <c r="C3" s="43"/>
      <c r="D3" s="44"/>
      <c r="E3" s="45"/>
      <c r="F3" s="45"/>
      <c r="G3" s="42"/>
      <c r="H3" s="42"/>
      <c r="I3" s="43"/>
    </row>
    <row r="4" spans="1:9" ht="24" customHeight="1" x14ac:dyDescent="0.15">
      <c r="A4" s="21"/>
      <c r="B4" s="46" t="s">
        <v>24</v>
      </c>
      <c r="C4" s="47">
        <f>SUM(C6:C140)</f>
        <v>189.85999999999996</v>
      </c>
      <c r="D4" s="46"/>
      <c r="E4" s="46"/>
      <c r="F4" s="46"/>
      <c r="G4" s="48"/>
      <c r="H4" s="46"/>
      <c r="I4" s="49"/>
    </row>
    <row r="5" spans="1:9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3" t="s">
        <v>30</v>
      </c>
      <c r="H5" s="51" t="s">
        <v>25</v>
      </c>
      <c r="I5" s="52" t="s">
        <v>31</v>
      </c>
    </row>
    <row r="6" spans="1:9" ht="19.5" customHeight="1" x14ac:dyDescent="0.15">
      <c r="A6" s="54" t="s">
        <v>32</v>
      </c>
      <c r="B6" s="55">
        <v>44375</v>
      </c>
      <c r="C6" s="56">
        <v>1.29</v>
      </c>
      <c r="D6" s="57" t="s">
        <v>33</v>
      </c>
      <c r="E6" s="57" t="s">
        <v>34</v>
      </c>
      <c r="F6" s="57" t="s">
        <v>35</v>
      </c>
      <c r="G6" s="58" t="s">
        <v>7</v>
      </c>
      <c r="H6" s="55">
        <v>44400</v>
      </c>
      <c r="I6" s="59">
        <f t="shared" ref="I6:I136" si="0">H6-B6</f>
        <v>25</v>
      </c>
    </row>
    <row r="7" spans="1:9" ht="19.5" customHeight="1" x14ac:dyDescent="0.15">
      <c r="A7" s="54" t="s">
        <v>32</v>
      </c>
      <c r="B7" s="55">
        <v>44375</v>
      </c>
      <c r="C7" s="56">
        <v>0.59</v>
      </c>
      <c r="D7" s="57" t="s">
        <v>36</v>
      </c>
      <c r="E7" s="57" t="s">
        <v>37</v>
      </c>
      <c r="F7" s="57" t="s">
        <v>35</v>
      </c>
      <c r="G7" s="60" t="s">
        <v>7</v>
      </c>
      <c r="H7" s="55">
        <v>44381</v>
      </c>
      <c r="I7" s="57">
        <f t="shared" si="0"/>
        <v>6</v>
      </c>
    </row>
    <row r="8" spans="1:9" ht="19.5" customHeight="1" x14ac:dyDescent="0.15">
      <c r="A8" s="54" t="s">
        <v>32</v>
      </c>
      <c r="B8" s="55">
        <v>44375</v>
      </c>
      <c r="C8" s="56">
        <v>1.79</v>
      </c>
      <c r="D8" s="57" t="s">
        <v>38</v>
      </c>
      <c r="E8" s="57" t="s">
        <v>39</v>
      </c>
      <c r="F8" s="57" t="s">
        <v>35</v>
      </c>
      <c r="G8" s="60" t="s">
        <v>7</v>
      </c>
      <c r="H8" s="55">
        <v>44407</v>
      </c>
      <c r="I8" s="59">
        <f t="shared" si="0"/>
        <v>32</v>
      </c>
    </row>
    <row r="9" spans="1:9" ht="19.5" customHeight="1" x14ac:dyDescent="0.15">
      <c r="A9" s="54" t="s">
        <v>32</v>
      </c>
      <c r="B9" s="55">
        <v>44375</v>
      </c>
      <c r="C9" s="56">
        <v>0.72</v>
      </c>
      <c r="D9" s="57" t="s">
        <v>40</v>
      </c>
      <c r="E9" s="57" t="s">
        <v>41</v>
      </c>
      <c r="F9" s="57" t="s">
        <v>35</v>
      </c>
      <c r="G9" s="60" t="s">
        <v>7</v>
      </c>
      <c r="H9" s="55">
        <v>44384</v>
      </c>
      <c r="I9" s="59">
        <f t="shared" si="0"/>
        <v>9</v>
      </c>
    </row>
    <row r="10" spans="1:9" ht="19.5" customHeight="1" x14ac:dyDescent="0.15">
      <c r="A10" s="54" t="s">
        <v>32</v>
      </c>
      <c r="B10" s="55">
        <v>44375</v>
      </c>
      <c r="C10" s="56">
        <v>0.99</v>
      </c>
      <c r="D10" s="57" t="s">
        <v>42</v>
      </c>
      <c r="E10" s="57" t="s">
        <v>43</v>
      </c>
      <c r="F10" s="57" t="s">
        <v>35</v>
      </c>
      <c r="G10" s="60" t="s">
        <v>7</v>
      </c>
      <c r="H10" s="55">
        <v>44378</v>
      </c>
      <c r="I10" s="59">
        <f t="shared" si="0"/>
        <v>3</v>
      </c>
    </row>
    <row r="11" spans="1:9" ht="19.5" customHeight="1" x14ac:dyDescent="0.15">
      <c r="A11" s="54" t="s">
        <v>32</v>
      </c>
      <c r="B11" s="55">
        <v>44375</v>
      </c>
      <c r="C11" s="56">
        <v>0.99</v>
      </c>
      <c r="D11" s="57" t="s">
        <v>44</v>
      </c>
      <c r="E11" s="57" t="s">
        <v>43</v>
      </c>
      <c r="F11" s="57" t="s">
        <v>35</v>
      </c>
      <c r="G11" s="60" t="s">
        <v>7</v>
      </c>
      <c r="H11" s="55">
        <v>44389</v>
      </c>
      <c r="I11" s="59">
        <f t="shared" si="0"/>
        <v>14</v>
      </c>
    </row>
    <row r="12" spans="1:9" ht="19.5" customHeight="1" x14ac:dyDescent="0.15">
      <c r="A12" s="54" t="s">
        <v>32</v>
      </c>
      <c r="B12" s="55">
        <v>44375</v>
      </c>
      <c r="C12" s="56">
        <v>1.49</v>
      </c>
      <c r="D12" s="57" t="s">
        <v>45</v>
      </c>
      <c r="E12" s="57"/>
      <c r="F12" s="57" t="s">
        <v>35</v>
      </c>
      <c r="G12" s="60" t="s">
        <v>9</v>
      </c>
      <c r="H12" s="55">
        <v>44403</v>
      </c>
      <c r="I12" s="59">
        <f t="shared" si="0"/>
        <v>28</v>
      </c>
    </row>
    <row r="13" spans="1:9" ht="19.5" customHeight="1" x14ac:dyDescent="0.15">
      <c r="A13" s="54" t="s">
        <v>32</v>
      </c>
      <c r="B13" s="55">
        <v>44375</v>
      </c>
      <c r="C13" s="56">
        <v>2.89</v>
      </c>
      <c r="D13" s="57" t="s">
        <v>46</v>
      </c>
      <c r="E13" s="57" t="s">
        <v>47</v>
      </c>
      <c r="F13" s="57" t="s">
        <v>35</v>
      </c>
      <c r="G13" s="60" t="s">
        <v>7</v>
      </c>
      <c r="H13" s="55">
        <v>44390</v>
      </c>
      <c r="I13" s="59">
        <f t="shared" si="0"/>
        <v>15</v>
      </c>
    </row>
    <row r="14" spans="1:9" ht="19.5" customHeight="1" x14ac:dyDescent="0.15">
      <c r="A14" s="54" t="s">
        <v>32</v>
      </c>
      <c r="B14" s="55">
        <v>44375</v>
      </c>
      <c r="C14" s="56">
        <v>0.69</v>
      </c>
      <c r="D14" s="57" t="s">
        <v>48</v>
      </c>
      <c r="E14" s="57" t="s">
        <v>41</v>
      </c>
      <c r="F14" s="57" t="s">
        <v>35</v>
      </c>
      <c r="G14" s="60" t="s">
        <v>7</v>
      </c>
      <c r="H14" s="55">
        <v>44433</v>
      </c>
      <c r="I14" s="59">
        <f t="shared" si="0"/>
        <v>58</v>
      </c>
    </row>
    <row r="15" spans="1:9" ht="19.5" customHeight="1" x14ac:dyDescent="0.15">
      <c r="A15" s="54" t="s">
        <v>32</v>
      </c>
      <c r="B15" s="55">
        <v>44375</v>
      </c>
      <c r="C15" s="56">
        <v>1.29</v>
      </c>
      <c r="D15" s="57" t="s">
        <v>49</v>
      </c>
      <c r="E15" s="57" t="s">
        <v>50</v>
      </c>
      <c r="F15" s="57" t="s">
        <v>35</v>
      </c>
      <c r="G15" s="60" t="s">
        <v>9</v>
      </c>
      <c r="H15" s="55">
        <v>44376</v>
      </c>
      <c r="I15" s="59">
        <f t="shared" si="0"/>
        <v>1</v>
      </c>
    </row>
    <row r="16" spans="1:9" ht="19.5" customHeight="1" x14ac:dyDescent="0.15">
      <c r="A16" s="54" t="s">
        <v>32</v>
      </c>
      <c r="B16" s="55">
        <v>44375</v>
      </c>
      <c r="C16" s="56">
        <v>0.99</v>
      </c>
      <c r="D16" s="57" t="s">
        <v>51</v>
      </c>
      <c r="E16" s="57" t="s">
        <v>52</v>
      </c>
      <c r="F16" s="57" t="s">
        <v>35</v>
      </c>
      <c r="G16" s="60" t="s">
        <v>9</v>
      </c>
      <c r="H16" s="55">
        <v>44434</v>
      </c>
      <c r="I16" s="59">
        <f t="shared" si="0"/>
        <v>59</v>
      </c>
    </row>
    <row r="17" spans="1:9" ht="19.5" customHeight="1" x14ac:dyDescent="0.15">
      <c r="A17" s="54" t="s">
        <v>32</v>
      </c>
      <c r="B17" s="55">
        <v>44375</v>
      </c>
      <c r="C17" s="56">
        <v>1.29</v>
      </c>
      <c r="D17" s="57" t="s">
        <v>53</v>
      </c>
      <c r="E17" s="57" t="s">
        <v>54</v>
      </c>
      <c r="F17" s="57" t="s">
        <v>35</v>
      </c>
      <c r="G17" s="60" t="s">
        <v>9</v>
      </c>
      <c r="H17" s="55">
        <v>44439</v>
      </c>
      <c r="I17" s="59">
        <f t="shared" si="0"/>
        <v>64</v>
      </c>
    </row>
    <row r="18" spans="1:9" ht="19.5" customHeight="1" x14ac:dyDescent="0.15">
      <c r="A18" s="21" t="s">
        <v>32</v>
      </c>
      <c r="B18" s="61">
        <v>44375</v>
      </c>
      <c r="C18" s="62">
        <v>0.79</v>
      </c>
      <c r="D18" s="63" t="s">
        <v>55</v>
      </c>
      <c r="E18" s="63" t="s">
        <v>56</v>
      </c>
      <c r="F18" s="63" t="s">
        <v>35</v>
      </c>
      <c r="G18" s="64" t="s">
        <v>9</v>
      </c>
      <c r="H18" s="61">
        <v>44375</v>
      </c>
      <c r="I18" s="65">
        <f t="shared" si="0"/>
        <v>0</v>
      </c>
    </row>
    <row r="19" spans="1:9" ht="19.5" customHeight="1" x14ac:dyDescent="0.15">
      <c r="A19" s="54" t="s">
        <v>32</v>
      </c>
      <c r="B19" s="55">
        <v>44375</v>
      </c>
      <c r="C19" s="56">
        <v>1</v>
      </c>
      <c r="D19" s="57" t="s">
        <v>57</v>
      </c>
      <c r="E19" s="57" t="s">
        <v>58</v>
      </c>
      <c r="F19" s="57" t="s">
        <v>35</v>
      </c>
      <c r="G19" s="60" t="s">
        <v>7</v>
      </c>
      <c r="H19" s="55">
        <v>44407</v>
      </c>
      <c r="I19" s="59">
        <f t="shared" si="0"/>
        <v>32</v>
      </c>
    </row>
    <row r="20" spans="1:9" ht="19.5" customHeight="1" x14ac:dyDescent="0.15">
      <c r="A20" s="54" t="s">
        <v>32</v>
      </c>
      <c r="B20" s="55">
        <v>44375</v>
      </c>
      <c r="C20" s="56">
        <v>0.39</v>
      </c>
      <c r="D20" s="57" t="s">
        <v>59</v>
      </c>
      <c r="E20" s="57" t="s">
        <v>60</v>
      </c>
      <c r="F20" s="57" t="s">
        <v>35</v>
      </c>
      <c r="G20" s="60" t="s">
        <v>7</v>
      </c>
      <c r="H20" s="55">
        <v>44376</v>
      </c>
      <c r="I20" s="59">
        <f t="shared" si="0"/>
        <v>1</v>
      </c>
    </row>
    <row r="21" spans="1:9" ht="19.5" customHeight="1" x14ac:dyDescent="0.15">
      <c r="A21" s="54" t="s">
        <v>32</v>
      </c>
      <c r="B21" s="55">
        <v>44375</v>
      </c>
      <c r="C21" s="56">
        <v>0.39</v>
      </c>
      <c r="D21" s="57" t="s">
        <v>61</v>
      </c>
      <c r="E21" s="57" t="s">
        <v>41</v>
      </c>
      <c r="F21" s="57" t="s">
        <v>35</v>
      </c>
      <c r="G21" s="60" t="s">
        <v>7</v>
      </c>
      <c r="H21" s="55">
        <v>44465</v>
      </c>
      <c r="I21" s="59">
        <f t="shared" si="0"/>
        <v>90</v>
      </c>
    </row>
    <row r="22" spans="1:9" ht="19.5" customHeight="1" x14ac:dyDescent="0.15">
      <c r="A22" s="54" t="s">
        <v>32</v>
      </c>
      <c r="B22" s="55">
        <v>44375</v>
      </c>
      <c r="C22" s="56">
        <v>2.89</v>
      </c>
      <c r="D22" s="57" t="s">
        <v>62</v>
      </c>
      <c r="E22" s="57" t="s">
        <v>63</v>
      </c>
      <c r="F22" s="57" t="s">
        <v>64</v>
      </c>
      <c r="G22" s="60" t="s">
        <v>7</v>
      </c>
      <c r="H22" s="55">
        <v>44377</v>
      </c>
      <c r="I22" s="59">
        <f t="shared" si="0"/>
        <v>2</v>
      </c>
    </row>
    <row r="23" spans="1:9" ht="19.5" customHeight="1" x14ac:dyDescent="0.15">
      <c r="A23" s="54" t="s">
        <v>32</v>
      </c>
      <c r="B23" s="55">
        <v>44375</v>
      </c>
      <c r="C23" s="56">
        <v>1.1499999999999999</v>
      </c>
      <c r="D23" s="57" t="s">
        <v>65</v>
      </c>
      <c r="E23" s="66" t="s">
        <v>41</v>
      </c>
      <c r="F23" s="57" t="s">
        <v>64</v>
      </c>
      <c r="G23" s="60" t="s">
        <v>7</v>
      </c>
      <c r="H23" s="55">
        <v>44397</v>
      </c>
      <c r="I23" s="59">
        <f t="shared" si="0"/>
        <v>22</v>
      </c>
    </row>
    <row r="24" spans="1:9" ht="19.5" customHeight="1" x14ac:dyDescent="0.15">
      <c r="A24" s="54" t="s">
        <v>32</v>
      </c>
      <c r="B24" s="55">
        <v>44375</v>
      </c>
      <c r="C24" s="56">
        <v>1.32</v>
      </c>
      <c r="D24" s="57" t="s">
        <v>66</v>
      </c>
      <c r="E24" s="66" t="s">
        <v>67</v>
      </c>
      <c r="F24" s="57" t="s">
        <v>64</v>
      </c>
      <c r="G24" s="60" t="s">
        <v>7</v>
      </c>
      <c r="H24" s="55">
        <v>44384</v>
      </c>
      <c r="I24" s="59">
        <f t="shared" si="0"/>
        <v>9</v>
      </c>
    </row>
    <row r="25" spans="1:9" ht="19.5" customHeight="1" x14ac:dyDescent="0.15">
      <c r="A25" s="54" t="s">
        <v>32</v>
      </c>
      <c r="B25" s="55">
        <v>44375</v>
      </c>
      <c r="C25" s="56">
        <v>3.8</v>
      </c>
      <c r="D25" s="57" t="s">
        <v>68</v>
      </c>
      <c r="E25" s="66" t="s">
        <v>41</v>
      </c>
      <c r="F25" s="57" t="s">
        <v>64</v>
      </c>
      <c r="G25" s="60" t="s">
        <v>7</v>
      </c>
      <c r="H25" s="55">
        <v>44401</v>
      </c>
      <c r="I25" s="59">
        <f t="shared" si="0"/>
        <v>26</v>
      </c>
    </row>
    <row r="26" spans="1:9" ht="19.5" customHeight="1" x14ac:dyDescent="0.15">
      <c r="A26" s="54" t="s">
        <v>32</v>
      </c>
      <c r="B26" s="55">
        <v>44375</v>
      </c>
      <c r="C26" s="56">
        <v>4.03</v>
      </c>
      <c r="D26" s="57" t="s">
        <v>69</v>
      </c>
      <c r="E26" s="66" t="s">
        <v>67</v>
      </c>
      <c r="F26" s="57" t="s">
        <v>64</v>
      </c>
      <c r="G26" s="60" t="s">
        <v>7</v>
      </c>
      <c r="H26" s="55">
        <v>44403</v>
      </c>
      <c r="I26" s="59">
        <f t="shared" si="0"/>
        <v>28</v>
      </c>
    </row>
    <row r="27" spans="1:9" ht="19.5" customHeight="1" x14ac:dyDescent="0.15">
      <c r="A27" s="54" t="s">
        <v>32</v>
      </c>
      <c r="B27" s="55">
        <v>44375</v>
      </c>
      <c r="C27" s="56">
        <v>3.4</v>
      </c>
      <c r="D27" s="57" t="s">
        <v>70</v>
      </c>
      <c r="E27" s="66" t="s">
        <v>41</v>
      </c>
      <c r="F27" s="57" t="s">
        <v>64</v>
      </c>
      <c r="G27" s="60" t="s">
        <v>7</v>
      </c>
      <c r="H27" s="55">
        <v>44396</v>
      </c>
      <c r="I27" s="59">
        <f t="shared" si="0"/>
        <v>21</v>
      </c>
    </row>
    <row r="28" spans="1:9" ht="19.5" customHeight="1" x14ac:dyDescent="0.15">
      <c r="A28" s="54" t="s">
        <v>32</v>
      </c>
      <c r="B28" s="55">
        <v>44376</v>
      </c>
      <c r="C28" s="56">
        <v>0.8</v>
      </c>
      <c r="D28" s="57" t="s">
        <v>71</v>
      </c>
      <c r="E28" s="66">
        <v>12</v>
      </c>
      <c r="F28" s="66" t="s">
        <v>35</v>
      </c>
      <c r="G28" s="60" t="s">
        <v>7</v>
      </c>
      <c r="H28" s="55">
        <v>44380</v>
      </c>
      <c r="I28" s="59">
        <f t="shared" si="0"/>
        <v>4</v>
      </c>
    </row>
    <row r="29" spans="1:9" ht="19.5" customHeight="1" x14ac:dyDescent="0.15">
      <c r="A29" s="54" t="s">
        <v>32</v>
      </c>
      <c r="B29" s="55">
        <v>44376</v>
      </c>
      <c r="C29" s="56">
        <v>1.49</v>
      </c>
      <c r="D29" s="57" t="s">
        <v>72</v>
      </c>
      <c r="E29" s="66">
        <v>28</v>
      </c>
      <c r="F29" s="66" t="s">
        <v>35</v>
      </c>
      <c r="G29" s="60" t="s">
        <v>7</v>
      </c>
      <c r="H29" s="55">
        <v>44396</v>
      </c>
      <c r="I29" s="59">
        <f t="shared" si="0"/>
        <v>20</v>
      </c>
    </row>
    <row r="30" spans="1:9" ht="19.5" customHeight="1" x14ac:dyDescent="0.15">
      <c r="A30" s="54" t="s">
        <v>32</v>
      </c>
      <c r="B30" s="55">
        <v>44376</v>
      </c>
      <c r="C30" s="56">
        <v>0.67</v>
      </c>
      <c r="D30" s="57" t="s">
        <v>73</v>
      </c>
      <c r="E30" s="66">
        <v>4</v>
      </c>
      <c r="F30" s="66" t="s">
        <v>35</v>
      </c>
      <c r="G30" s="60" t="s">
        <v>7</v>
      </c>
      <c r="H30" s="55">
        <v>44379</v>
      </c>
      <c r="I30" s="59">
        <f t="shared" si="0"/>
        <v>3</v>
      </c>
    </row>
    <row r="31" spans="1:9" ht="19.5" customHeight="1" x14ac:dyDescent="0.15">
      <c r="A31" s="54" t="s">
        <v>32</v>
      </c>
      <c r="B31" s="55">
        <v>44376</v>
      </c>
      <c r="C31" s="56">
        <v>2.95</v>
      </c>
      <c r="D31" s="57" t="s">
        <v>74</v>
      </c>
      <c r="E31" s="66">
        <v>24</v>
      </c>
      <c r="F31" s="66" t="s">
        <v>35</v>
      </c>
      <c r="G31" s="60" t="s">
        <v>7</v>
      </c>
      <c r="H31" s="55">
        <v>44386</v>
      </c>
      <c r="I31" s="59">
        <f t="shared" si="0"/>
        <v>10</v>
      </c>
    </row>
    <row r="32" spans="1:9" ht="19.5" customHeight="1" x14ac:dyDescent="0.15">
      <c r="A32" s="54" t="s">
        <v>32</v>
      </c>
      <c r="B32" s="55">
        <v>44376</v>
      </c>
      <c r="C32" s="56">
        <v>0.56000000000000005</v>
      </c>
      <c r="D32" s="57" t="s">
        <v>75</v>
      </c>
      <c r="E32" s="66" t="s">
        <v>76</v>
      </c>
      <c r="F32" s="66" t="s">
        <v>35</v>
      </c>
      <c r="G32" s="60" t="s">
        <v>7</v>
      </c>
      <c r="H32" s="55">
        <v>44395</v>
      </c>
      <c r="I32" s="59">
        <f t="shared" si="0"/>
        <v>19</v>
      </c>
    </row>
    <row r="33" spans="1:9" ht="19.5" customHeight="1" x14ac:dyDescent="0.15">
      <c r="A33" s="54" t="s">
        <v>32</v>
      </c>
      <c r="B33" s="55">
        <v>44376</v>
      </c>
      <c r="C33" s="56">
        <v>3.42</v>
      </c>
      <c r="D33" s="57" t="s">
        <v>77</v>
      </c>
      <c r="E33" s="66">
        <v>6</v>
      </c>
      <c r="F33" s="66" t="s">
        <v>35</v>
      </c>
      <c r="G33" s="60" t="s">
        <v>7</v>
      </c>
      <c r="H33" s="55">
        <v>44393</v>
      </c>
      <c r="I33" s="59">
        <f t="shared" si="0"/>
        <v>17</v>
      </c>
    </row>
    <row r="34" spans="1:9" ht="19.5" customHeight="1" x14ac:dyDescent="0.15">
      <c r="A34" s="54" t="s">
        <v>32</v>
      </c>
      <c r="B34" s="55">
        <v>44378</v>
      </c>
      <c r="C34" s="56">
        <v>1.25</v>
      </c>
      <c r="D34" s="57" t="s">
        <v>78</v>
      </c>
      <c r="E34" s="57" t="s">
        <v>79</v>
      </c>
      <c r="F34" s="66" t="s">
        <v>35</v>
      </c>
      <c r="G34" s="60" t="s">
        <v>7</v>
      </c>
      <c r="H34" s="55">
        <v>44382</v>
      </c>
      <c r="I34" s="59">
        <f t="shared" si="0"/>
        <v>4</v>
      </c>
    </row>
    <row r="35" spans="1:9" ht="19.5" customHeight="1" x14ac:dyDescent="0.15">
      <c r="A35" s="54" t="s">
        <v>32</v>
      </c>
      <c r="B35" s="55">
        <v>44378</v>
      </c>
      <c r="C35" s="56">
        <v>1.18</v>
      </c>
      <c r="D35" s="57" t="s">
        <v>80</v>
      </c>
      <c r="E35" s="66">
        <v>2</v>
      </c>
      <c r="F35" s="66" t="s">
        <v>35</v>
      </c>
      <c r="G35" s="60" t="s">
        <v>7</v>
      </c>
      <c r="H35" s="55">
        <v>44398</v>
      </c>
      <c r="I35" s="59">
        <f t="shared" si="0"/>
        <v>20</v>
      </c>
    </row>
    <row r="36" spans="1:9" ht="19.5" customHeight="1" x14ac:dyDescent="0.15">
      <c r="A36" s="54" t="s">
        <v>32</v>
      </c>
      <c r="B36" s="55">
        <v>44378</v>
      </c>
      <c r="C36" s="56">
        <v>0.89</v>
      </c>
      <c r="D36" s="57" t="s">
        <v>81</v>
      </c>
      <c r="E36" s="66">
        <v>24</v>
      </c>
      <c r="F36" s="66" t="s">
        <v>35</v>
      </c>
      <c r="G36" s="60" t="s">
        <v>7</v>
      </c>
      <c r="H36" s="55">
        <v>44392</v>
      </c>
      <c r="I36" s="59">
        <f t="shared" si="0"/>
        <v>14</v>
      </c>
    </row>
    <row r="37" spans="1:9" ht="19.5" customHeight="1" x14ac:dyDescent="0.15">
      <c r="A37" s="54" t="s">
        <v>32</v>
      </c>
      <c r="B37" s="55">
        <v>44378</v>
      </c>
      <c r="C37" s="56">
        <v>3.18</v>
      </c>
      <c r="D37" s="57" t="s">
        <v>82</v>
      </c>
      <c r="E37" s="66">
        <v>2</v>
      </c>
      <c r="F37" s="66" t="s">
        <v>35</v>
      </c>
      <c r="G37" s="60" t="s">
        <v>7</v>
      </c>
      <c r="H37" s="55">
        <v>44383</v>
      </c>
      <c r="I37" s="59">
        <f t="shared" si="0"/>
        <v>5</v>
      </c>
    </row>
    <row r="38" spans="1:9" ht="19.5" customHeight="1" x14ac:dyDescent="0.15">
      <c r="A38" s="54" t="s">
        <v>32</v>
      </c>
      <c r="B38" s="55">
        <v>44378</v>
      </c>
      <c r="C38" s="56">
        <v>0.99</v>
      </c>
      <c r="D38" s="57" t="s">
        <v>83</v>
      </c>
      <c r="E38" s="66">
        <v>1</v>
      </c>
      <c r="F38" s="66" t="s">
        <v>35</v>
      </c>
      <c r="G38" s="60" t="s">
        <v>7</v>
      </c>
      <c r="H38" s="55">
        <v>44379</v>
      </c>
      <c r="I38" s="59">
        <f t="shared" si="0"/>
        <v>1</v>
      </c>
    </row>
    <row r="39" spans="1:9" ht="19.5" customHeight="1" x14ac:dyDescent="0.15">
      <c r="A39" s="54" t="s">
        <v>32</v>
      </c>
      <c r="B39" s="55">
        <v>44378</v>
      </c>
      <c r="C39" s="56">
        <v>0.99</v>
      </c>
      <c r="D39" s="57" t="s">
        <v>84</v>
      </c>
      <c r="E39" s="66" t="s">
        <v>63</v>
      </c>
      <c r="F39" s="66" t="s">
        <v>35</v>
      </c>
      <c r="G39" s="60" t="s">
        <v>7</v>
      </c>
      <c r="H39" s="55">
        <v>44384</v>
      </c>
      <c r="I39" s="59">
        <f t="shared" si="0"/>
        <v>6</v>
      </c>
    </row>
    <row r="40" spans="1:9" ht="19.5" customHeight="1" x14ac:dyDescent="0.15">
      <c r="A40" s="54" t="s">
        <v>32</v>
      </c>
      <c r="B40" s="55">
        <v>44378</v>
      </c>
      <c r="C40" s="56">
        <v>0.5</v>
      </c>
      <c r="D40" s="57" t="s">
        <v>85</v>
      </c>
      <c r="E40" s="66">
        <v>2</v>
      </c>
      <c r="F40" s="66" t="s">
        <v>35</v>
      </c>
      <c r="G40" s="60" t="s">
        <v>7</v>
      </c>
      <c r="H40" s="55">
        <v>44379</v>
      </c>
      <c r="I40" s="59">
        <f t="shared" si="0"/>
        <v>1</v>
      </c>
    </row>
    <row r="41" spans="1:9" ht="19.5" customHeight="1" x14ac:dyDescent="0.15">
      <c r="A41" s="54" t="s">
        <v>32</v>
      </c>
      <c r="B41" s="55">
        <v>44378</v>
      </c>
      <c r="C41" s="56">
        <v>1.26</v>
      </c>
      <c r="D41" s="57" t="s">
        <v>86</v>
      </c>
      <c r="E41" s="66">
        <v>6</v>
      </c>
      <c r="F41" s="66" t="s">
        <v>35</v>
      </c>
      <c r="G41" s="60" t="s">
        <v>7</v>
      </c>
      <c r="H41" s="55">
        <v>44384</v>
      </c>
      <c r="I41" s="59">
        <f t="shared" si="0"/>
        <v>6</v>
      </c>
    </row>
    <row r="42" spans="1:9" ht="19.5" customHeight="1" x14ac:dyDescent="0.15">
      <c r="A42" s="54" t="s">
        <v>32</v>
      </c>
      <c r="B42" s="55">
        <v>44378</v>
      </c>
      <c r="C42" s="56">
        <v>0.98</v>
      </c>
      <c r="D42" s="57" t="s">
        <v>87</v>
      </c>
      <c r="E42" s="66">
        <v>2</v>
      </c>
      <c r="F42" s="66" t="s">
        <v>35</v>
      </c>
      <c r="G42" s="60" t="s">
        <v>7</v>
      </c>
      <c r="H42" s="55">
        <v>44379</v>
      </c>
      <c r="I42" s="59">
        <f t="shared" si="0"/>
        <v>1</v>
      </c>
    </row>
    <row r="43" spans="1:9" ht="19.5" customHeight="1" x14ac:dyDescent="0.15">
      <c r="A43" s="54" t="s">
        <v>32</v>
      </c>
      <c r="B43" s="55">
        <v>44379</v>
      </c>
      <c r="C43" s="56">
        <v>1.1200000000000001</v>
      </c>
      <c r="D43" s="57" t="s">
        <v>88</v>
      </c>
      <c r="E43" s="66">
        <v>4</v>
      </c>
      <c r="F43" s="66" t="s">
        <v>89</v>
      </c>
      <c r="G43" s="60" t="s">
        <v>7</v>
      </c>
      <c r="H43" s="55">
        <v>44381</v>
      </c>
      <c r="I43" s="59">
        <f t="shared" si="0"/>
        <v>2</v>
      </c>
    </row>
    <row r="44" spans="1:9" ht="19.5" customHeight="1" x14ac:dyDescent="0.15">
      <c r="A44" s="54" t="s">
        <v>32</v>
      </c>
      <c r="B44" s="55">
        <v>44379</v>
      </c>
      <c r="C44" s="56">
        <v>2.85</v>
      </c>
      <c r="D44" s="57" t="s">
        <v>90</v>
      </c>
      <c r="E44" s="66" t="s">
        <v>91</v>
      </c>
      <c r="F44" s="66" t="s">
        <v>64</v>
      </c>
      <c r="G44" s="60" t="s">
        <v>7</v>
      </c>
      <c r="H44" s="55">
        <v>44386</v>
      </c>
      <c r="I44" s="59">
        <f t="shared" si="0"/>
        <v>7</v>
      </c>
    </row>
    <row r="45" spans="1:9" ht="19.5" customHeight="1" x14ac:dyDescent="0.15">
      <c r="A45" s="54" t="s">
        <v>32</v>
      </c>
      <c r="B45" s="55">
        <v>44379</v>
      </c>
      <c r="C45" s="56">
        <v>0.79</v>
      </c>
      <c r="D45" s="57" t="s">
        <v>92</v>
      </c>
      <c r="E45" s="66">
        <v>1</v>
      </c>
      <c r="F45" s="66" t="s">
        <v>64</v>
      </c>
      <c r="G45" s="60" t="s">
        <v>7</v>
      </c>
      <c r="H45" s="55">
        <v>44391</v>
      </c>
      <c r="I45" s="59">
        <f t="shared" si="0"/>
        <v>12</v>
      </c>
    </row>
    <row r="46" spans="1:9" ht="19.5" customHeight="1" x14ac:dyDescent="0.15">
      <c r="A46" s="54" t="s">
        <v>32</v>
      </c>
      <c r="B46" s="55">
        <v>44379</v>
      </c>
      <c r="C46" s="56">
        <v>2.95</v>
      </c>
      <c r="D46" s="57" t="s">
        <v>93</v>
      </c>
      <c r="E46" s="66">
        <v>1</v>
      </c>
      <c r="F46" s="66" t="s">
        <v>64</v>
      </c>
      <c r="G46" s="60" t="s">
        <v>10</v>
      </c>
      <c r="H46" s="55">
        <v>44379</v>
      </c>
      <c r="I46" s="59">
        <f t="shared" si="0"/>
        <v>0</v>
      </c>
    </row>
    <row r="47" spans="1:9" ht="19.5" customHeight="1" x14ac:dyDescent="0.15">
      <c r="A47" s="54" t="s">
        <v>32</v>
      </c>
      <c r="B47" s="55">
        <v>44381</v>
      </c>
      <c r="C47" s="56">
        <v>0.5</v>
      </c>
      <c r="D47" s="57" t="s">
        <v>85</v>
      </c>
      <c r="E47" s="66">
        <v>2</v>
      </c>
      <c r="F47" s="66" t="s">
        <v>35</v>
      </c>
      <c r="G47" s="60" t="s">
        <v>7</v>
      </c>
      <c r="H47" s="55">
        <v>44382</v>
      </c>
      <c r="I47" s="59">
        <f t="shared" si="0"/>
        <v>1</v>
      </c>
    </row>
    <row r="48" spans="1:9" ht="19.5" customHeight="1" x14ac:dyDescent="0.15">
      <c r="A48" s="54" t="s">
        <v>32</v>
      </c>
      <c r="B48" s="55">
        <v>44382</v>
      </c>
      <c r="C48" s="56">
        <v>0.95</v>
      </c>
      <c r="D48" s="57" t="s">
        <v>94</v>
      </c>
      <c r="E48" s="66">
        <v>1</v>
      </c>
      <c r="F48" s="66" t="s">
        <v>35</v>
      </c>
      <c r="G48" s="60" t="s">
        <v>7</v>
      </c>
      <c r="H48" s="55">
        <v>44399</v>
      </c>
      <c r="I48" s="59">
        <f t="shared" si="0"/>
        <v>17</v>
      </c>
    </row>
    <row r="49" spans="1:9" ht="19.5" customHeight="1" x14ac:dyDescent="0.15">
      <c r="A49" s="21" t="s">
        <v>32</v>
      </c>
      <c r="B49" s="61">
        <v>44382</v>
      </c>
      <c r="C49" s="62">
        <v>1.19</v>
      </c>
      <c r="D49" s="63" t="s">
        <v>95</v>
      </c>
      <c r="E49" s="67">
        <v>10</v>
      </c>
      <c r="F49" s="67" t="s">
        <v>35</v>
      </c>
      <c r="G49" s="64" t="s">
        <v>9</v>
      </c>
      <c r="H49" s="61">
        <v>44382</v>
      </c>
      <c r="I49" s="65">
        <f t="shared" si="0"/>
        <v>0</v>
      </c>
    </row>
    <row r="50" spans="1:9" ht="19.5" customHeight="1" x14ac:dyDescent="0.15">
      <c r="A50" s="54" t="s">
        <v>32</v>
      </c>
      <c r="B50" s="55">
        <v>44382</v>
      </c>
      <c r="C50" s="56">
        <v>0.64</v>
      </c>
      <c r="D50" s="57" t="s">
        <v>96</v>
      </c>
      <c r="E50" s="66">
        <v>6</v>
      </c>
      <c r="F50" s="66" t="s">
        <v>35</v>
      </c>
      <c r="G50" s="60" t="s">
        <v>7</v>
      </c>
      <c r="H50" s="55">
        <v>44390</v>
      </c>
      <c r="I50" s="59">
        <f t="shared" si="0"/>
        <v>8</v>
      </c>
    </row>
    <row r="51" spans="1:9" ht="19.5" customHeight="1" x14ac:dyDescent="0.15">
      <c r="A51" s="54" t="s">
        <v>32</v>
      </c>
      <c r="B51" s="55">
        <v>44382</v>
      </c>
      <c r="C51" s="56">
        <v>2.75</v>
      </c>
      <c r="D51" s="57" t="s">
        <v>97</v>
      </c>
      <c r="E51" s="66">
        <v>3</v>
      </c>
      <c r="F51" s="66" t="s">
        <v>35</v>
      </c>
      <c r="G51" s="60" t="s">
        <v>7</v>
      </c>
      <c r="H51" s="55">
        <v>44390</v>
      </c>
      <c r="I51" s="59">
        <f t="shared" si="0"/>
        <v>8</v>
      </c>
    </row>
    <row r="52" spans="1:9" ht="19.5" customHeight="1" x14ac:dyDescent="0.15">
      <c r="A52" s="54" t="s">
        <v>32</v>
      </c>
      <c r="B52" s="55">
        <v>44382</v>
      </c>
      <c r="C52" s="56">
        <v>3.1</v>
      </c>
      <c r="D52" s="57" t="s">
        <v>98</v>
      </c>
      <c r="E52" s="66">
        <v>6</v>
      </c>
      <c r="F52" s="66" t="s">
        <v>35</v>
      </c>
      <c r="G52" s="60" t="s">
        <v>7</v>
      </c>
      <c r="H52" s="55">
        <v>44428</v>
      </c>
      <c r="I52" s="59">
        <f t="shared" si="0"/>
        <v>46</v>
      </c>
    </row>
    <row r="53" spans="1:9" ht="19.5" customHeight="1" x14ac:dyDescent="0.15">
      <c r="A53" s="54" t="s">
        <v>32</v>
      </c>
      <c r="B53" s="55">
        <v>44382</v>
      </c>
      <c r="C53" s="56">
        <v>0.85</v>
      </c>
      <c r="D53" s="57" t="s">
        <v>99</v>
      </c>
      <c r="E53" s="66">
        <v>1</v>
      </c>
      <c r="F53" s="66" t="s">
        <v>35</v>
      </c>
      <c r="G53" s="60" t="s">
        <v>9</v>
      </c>
      <c r="H53" s="55">
        <v>44469</v>
      </c>
      <c r="I53" s="59">
        <f t="shared" si="0"/>
        <v>87</v>
      </c>
    </row>
    <row r="54" spans="1:9" ht="19.5" customHeight="1" x14ac:dyDescent="0.15">
      <c r="A54" s="54" t="s">
        <v>32</v>
      </c>
      <c r="B54" s="55">
        <v>44382</v>
      </c>
      <c r="C54" s="56">
        <v>0.67</v>
      </c>
      <c r="D54" s="57" t="s">
        <v>100</v>
      </c>
      <c r="E54" s="66" t="s">
        <v>76</v>
      </c>
      <c r="F54" s="66" t="s">
        <v>35</v>
      </c>
      <c r="G54" s="60" t="s">
        <v>7</v>
      </c>
      <c r="H54" s="55">
        <v>44399</v>
      </c>
      <c r="I54" s="59">
        <f t="shared" si="0"/>
        <v>17</v>
      </c>
    </row>
    <row r="55" spans="1:9" ht="19.5" customHeight="1" x14ac:dyDescent="0.15">
      <c r="A55" s="54" t="s">
        <v>32</v>
      </c>
      <c r="B55" s="55">
        <v>44382</v>
      </c>
      <c r="C55" s="56">
        <v>1.25</v>
      </c>
      <c r="D55" s="57" t="s">
        <v>101</v>
      </c>
      <c r="E55" s="66">
        <v>1</v>
      </c>
      <c r="F55" s="66" t="s">
        <v>35</v>
      </c>
      <c r="G55" s="60" t="s">
        <v>9</v>
      </c>
      <c r="H55" s="55">
        <v>44565</v>
      </c>
      <c r="I55" s="59">
        <f t="shared" si="0"/>
        <v>183</v>
      </c>
    </row>
    <row r="56" spans="1:9" ht="19.5" customHeight="1" x14ac:dyDescent="0.15">
      <c r="A56" s="54" t="s">
        <v>32</v>
      </c>
      <c r="B56" s="55">
        <v>44382</v>
      </c>
      <c r="C56" s="56">
        <v>1.0900000000000001</v>
      </c>
      <c r="D56" s="57" t="s">
        <v>102</v>
      </c>
      <c r="E56" s="66">
        <v>1</v>
      </c>
      <c r="F56" s="66" t="s">
        <v>35</v>
      </c>
      <c r="G56" s="60" t="s">
        <v>7</v>
      </c>
      <c r="H56" s="55">
        <v>44392</v>
      </c>
      <c r="I56" s="59">
        <f t="shared" si="0"/>
        <v>10</v>
      </c>
    </row>
    <row r="57" spans="1:9" ht="19.5" customHeight="1" x14ac:dyDescent="0.15">
      <c r="A57" s="54" t="s">
        <v>32</v>
      </c>
      <c r="B57" s="55">
        <v>44382</v>
      </c>
      <c r="C57" s="56">
        <v>0.43</v>
      </c>
      <c r="D57" s="57" t="s">
        <v>103</v>
      </c>
      <c r="E57" s="66">
        <v>1</v>
      </c>
      <c r="F57" s="66" t="s">
        <v>35</v>
      </c>
      <c r="G57" s="60" t="s">
        <v>7</v>
      </c>
      <c r="H57" s="55">
        <v>44392</v>
      </c>
      <c r="I57" s="59">
        <f t="shared" si="0"/>
        <v>10</v>
      </c>
    </row>
    <row r="58" spans="1:9" ht="19.5" customHeight="1" x14ac:dyDescent="0.15">
      <c r="A58" s="54" t="s">
        <v>32</v>
      </c>
      <c r="B58" s="55">
        <v>44382</v>
      </c>
      <c r="C58" s="56">
        <v>1.1499999999999999</v>
      </c>
      <c r="D58" s="57" t="s">
        <v>104</v>
      </c>
      <c r="E58" s="66" t="s">
        <v>39</v>
      </c>
      <c r="F58" s="66" t="s">
        <v>35</v>
      </c>
      <c r="G58" s="60" t="s">
        <v>7</v>
      </c>
      <c r="H58" s="55">
        <v>44396</v>
      </c>
      <c r="I58" s="59">
        <f t="shared" si="0"/>
        <v>14</v>
      </c>
    </row>
    <row r="59" spans="1:9" ht="19.5" customHeight="1" x14ac:dyDescent="0.15">
      <c r="A59" s="54" t="s">
        <v>32</v>
      </c>
      <c r="B59" s="55">
        <v>44382</v>
      </c>
      <c r="C59" s="56">
        <v>1</v>
      </c>
      <c r="D59" s="57" t="s">
        <v>71</v>
      </c>
      <c r="E59" s="66">
        <v>12</v>
      </c>
      <c r="F59" s="66" t="s">
        <v>35</v>
      </c>
      <c r="G59" s="60" t="s">
        <v>7</v>
      </c>
      <c r="H59" s="55">
        <v>44387</v>
      </c>
      <c r="I59" s="59">
        <f t="shared" si="0"/>
        <v>5</v>
      </c>
    </row>
    <row r="60" spans="1:9" ht="19.5" customHeight="1" x14ac:dyDescent="0.15">
      <c r="A60" s="54" t="s">
        <v>32</v>
      </c>
      <c r="B60" s="55">
        <v>44384</v>
      </c>
      <c r="C60" s="56">
        <v>2.5</v>
      </c>
      <c r="D60" s="57" t="s">
        <v>78</v>
      </c>
      <c r="E60" s="66" t="s">
        <v>105</v>
      </c>
      <c r="F60" s="66" t="s">
        <v>35</v>
      </c>
      <c r="G60" s="60" t="s">
        <v>7</v>
      </c>
      <c r="H60" s="55">
        <v>44389</v>
      </c>
      <c r="I60" s="59">
        <f t="shared" si="0"/>
        <v>5</v>
      </c>
    </row>
    <row r="61" spans="1:9" ht="19.5" customHeight="1" x14ac:dyDescent="0.15">
      <c r="A61" s="54" t="s">
        <v>32</v>
      </c>
      <c r="B61" s="55">
        <v>44384</v>
      </c>
      <c r="C61" s="56">
        <v>2.4900000000000002</v>
      </c>
      <c r="D61" s="57" t="s">
        <v>106</v>
      </c>
      <c r="E61" s="66" t="s">
        <v>107</v>
      </c>
      <c r="F61" s="66" t="s">
        <v>35</v>
      </c>
      <c r="G61" s="60" t="s">
        <v>7</v>
      </c>
      <c r="H61" s="55">
        <v>44398</v>
      </c>
      <c r="I61" s="59">
        <f t="shared" si="0"/>
        <v>14</v>
      </c>
    </row>
    <row r="62" spans="1:9" ht="19.5" customHeight="1" x14ac:dyDescent="0.15">
      <c r="A62" s="54" t="s">
        <v>32</v>
      </c>
      <c r="B62" s="55">
        <v>44384</v>
      </c>
      <c r="C62" s="56">
        <v>1.34</v>
      </c>
      <c r="D62" s="57" t="s">
        <v>73</v>
      </c>
      <c r="E62" s="66">
        <v>8</v>
      </c>
      <c r="F62" s="66" t="s">
        <v>35</v>
      </c>
      <c r="G62" s="60" t="s">
        <v>7</v>
      </c>
      <c r="H62" s="55">
        <v>44394</v>
      </c>
      <c r="I62" s="59">
        <f t="shared" si="0"/>
        <v>10</v>
      </c>
    </row>
    <row r="63" spans="1:9" ht="19.5" customHeight="1" x14ac:dyDescent="0.15">
      <c r="A63" s="54" t="s">
        <v>32</v>
      </c>
      <c r="B63" s="55">
        <v>44384</v>
      </c>
      <c r="C63" s="56">
        <v>1.89</v>
      </c>
      <c r="D63" s="57" t="s">
        <v>108</v>
      </c>
      <c r="E63" s="66" t="s">
        <v>109</v>
      </c>
      <c r="F63" s="66" t="s">
        <v>35</v>
      </c>
      <c r="G63" s="60" t="s">
        <v>7</v>
      </c>
      <c r="H63" s="55">
        <v>44389</v>
      </c>
      <c r="I63" s="59">
        <f t="shared" si="0"/>
        <v>5</v>
      </c>
    </row>
    <row r="64" spans="1:9" ht="19.5" customHeight="1" x14ac:dyDescent="0.15">
      <c r="A64" s="54" t="s">
        <v>32</v>
      </c>
      <c r="B64" s="55">
        <v>44384</v>
      </c>
      <c r="C64" s="56">
        <v>1.05</v>
      </c>
      <c r="D64" s="57" t="s">
        <v>86</v>
      </c>
      <c r="E64" s="66" t="s">
        <v>67</v>
      </c>
      <c r="F64" s="66" t="s">
        <v>35</v>
      </c>
      <c r="G64" s="60" t="s">
        <v>7</v>
      </c>
      <c r="H64" s="55">
        <v>44389</v>
      </c>
      <c r="I64" s="59">
        <f t="shared" si="0"/>
        <v>5</v>
      </c>
    </row>
    <row r="65" spans="1:9" ht="19.5" customHeight="1" x14ac:dyDescent="0.15">
      <c r="A65" s="54" t="s">
        <v>32</v>
      </c>
      <c r="B65" s="55">
        <v>44385</v>
      </c>
      <c r="C65" s="56">
        <v>0.59</v>
      </c>
      <c r="D65" s="57" t="s">
        <v>110</v>
      </c>
      <c r="E65" s="66">
        <v>12</v>
      </c>
      <c r="F65" s="66" t="s">
        <v>35</v>
      </c>
      <c r="G65" s="60" t="s">
        <v>7</v>
      </c>
      <c r="H65" s="55">
        <v>44388</v>
      </c>
      <c r="I65" s="59">
        <f t="shared" si="0"/>
        <v>3</v>
      </c>
    </row>
    <row r="66" spans="1:9" ht="19.5" customHeight="1" x14ac:dyDescent="0.15">
      <c r="A66" s="54" t="s">
        <v>32</v>
      </c>
      <c r="B66" s="55">
        <v>44385</v>
      </c>
      <c r="C66" s="56">
        <v>2.95</v>
      </c>
      <c r="D66" s="57" t="s">
        <v>74</v>
      </c>
      <c r="E66" s="66">
        <v>24</v>
      </c>
      <c r="F66" s="66" t="s">
        <v>35</v>
      </c>
      <c r="G66" s="60" t="s">
        <v>7</v>
      </c>
      <c r="H66" s="55">
        <v>44398</v>
      </c>
      <c r="I66" s="59">
        <f t="shared" si="0"/>
        <v>13</v>
      </c>
    </row>
    <row r="67" spans="1:9" ht="19.5" customHeight="1" x14ac:dyDescent="0.15">
      <c r="A67" s="54" t="s">
        <v>32</v>
      </c>
      <c r="B67" s="55">
        <v>44385</v>
      </c>
      <c r="C67" s="56">
        <v>3.6</v>
      </c>
      <c r="D67" s="57" t="s">
        <v>111</v>
      </c>
      <c r="E67" s="66">
        <v>2</v>
      </c>
      <c r="F67" s="66" t="s">
        <v>35</v>
      </c>
      <c r="G67" s="60" t="s">
        <v>7</v>
      </c>
      <c r="H67" s="55">
        <v>44390</v>
      </c>
      <c r="I67" s="59">
        <f t="shared" si="0"/>
        <v>5</v>
      </c>
    </row>
    <row r="68" spans="1:9" ht="19.5" customHeight="1" x14ac:dyDescent="0.15">
      <c r="A68" s="54" t="s">
        <v>32</v>
      </c>
      <c r="B68" s="55">
        <v>44385</v>
      </c>
      <c r="C68" s="56">
        <v>1.9</v>
      </c>
      <c r="D68" s="57" t="s">
        <v>90</v>
      </c>
      <c r="E68" s="66" t="s">
        <v>91</v>
      </c>
      <c r="F68" s="66" t="s">
        <v>35</v>
      </c>
      <c r="G68" s="60" t="s">
        <v>7</v>
      </c>
      <c r="H68" s="55">
        <v>44392</v>
      </c>
      <c r="I68" s="59">
        <f t="shared" si="0"/>
        <v>7</v>
      </c>
    </row>
    <row r="69" spans="1:9" ht="19.5" customHeight="1" x14ac:dyDescent="0.15">
      <c r="A69" s="54" t="s">
        <v>32</v>
      </c>
      <c r="B69" s="55">
        <v>44385</v>
      </c>
      <c r="C69" s="56">
        <v>1.29</v>
      </c>
      <c r="D69" s="57" t="s">
        <v>112</v>
      </c>
      <c r="E69" s="66">
        <v>2</v>
      </c>
      <c r="F69" s="66" t="s">
        <v>35</v>
      </c>
      <c r="G69" s="60" t="s">
        <v>7</v>
      </c>
      <c r="H69" s="55">
        <v>44493</v>
      </c>
      <c r="I69" s="59">
        <f t="shared" si="0"/>
        <v>108</v>
      </c>
    </row>
    <row r="70" spans="1:9" ht="19.5" customHeight="1" x14ac:dyDescent="0.15">
      <c r="A70" s="54" t="s">
        <v>32</v>
      </c>
      <c r="B70" s="55">
        <v>44386</v>
      </c>
      <c r="C70" s="56">
        <v>1.8</v>
      </c>
      <c r="D70" s="57" t="s">
        <v>113</v>
      </c>
      <c r="E70" s="66">
        <v>3</v>
      </c>
      <c r="F70" s="66" t="s">
        <v>114</v>
      </c>
      <c r="G70" s="60" t="s">
        <v>7</v>
      </c>
      <c r="H70" s="55">
        <v>44409</v>
      </c>
      <c r="I70" s="59">
        <f t="shared" si="0"/>
        <v>23</v>
      </c>
    </row>
    <row r="71" spans="1:9" ht="19.5" customHeight="1" x14ac:dyDescent="0.15">
      <c r="A71" s="54" t="s">
        <v>32</v>
      </c>
      <c r="B71" s="55">
        <v>44386</v>
      </c>
      <c r="C71" s="56">
        <v>9.49</v>
      </c>
      <c r="D71" s="57" t="s">
        <v>115</v>
      </c>
      <c r="E71" s="66">
        <v>24</v>
      </c>
      <c r="F71" s="66" t="s">
        <v>35</v>
      </c>
      <c r="G71" s="60" t="s">
        <v>7</v>
      </c>
      <c r="H71" s="55">
        <v>44431</v>
      </c>
      <c r="I71" s="59">
        <f t="shared" si="0"/>
        <v>45</v>
      </c>
    </row>
    <row r="72" spans="1:9" ht="19.5" customHeight="1" x14ac:dyDescent="0.15">
      <c r="A72" s="54" t="s">
        <v>32</v>
      </c>
      <c r="B72" s="55">
        <v>44386</v>
      </c>
      <c r="C72" s="56">
        <v>1.19</v>
      </c>
      <c r="D72" s="57" t="s">
        <v>116</v>
      </c>
      <c r="E72" s="66" t="s">
        <v>117</v>
      </c>
      <c r="F72" s="66" t="s">
        <v>35</v>
      </c>
      <c r="G72" s="60" t="s">
        <v>7</v>
      </c>
      <c r="H72" s="55">
        <v>44415</v>
      </c>
      <c r="I72" s="59">
        <f t="shared" si="0"/>
        <v>29</v>
      </c>
    </row>
    <row r="73" spans="1:9" ht="19.5" customHeight="1" x14ac:dyDescent="0.15">
      <c r="A73" s="54" t="s">
        <v>32</v>
      </c>
      <c r="B73" s="55">
        <v>44388</v>
      </c>
      <c r="C73" s="56">
        <v>2</v>
      </c>
      <c r="D73" s="57" t="s">
        <v>118</v>
      </c>
      <c r="E73" s="66">
        <v>2</v>
      </c>
      <c r="F73" s="66" t="s">
        <v>119</v>
      </c>
      <c r="G73" s="60" t="s">
        <v>7</v>
      </c>
      <c r="H73" s="55">
        <v>44431</v>
      </c>
      <c r="I73" s="59">
        <f t="shared" si="0"/>
        <v>43</v>
      </c>
    </row>
    <row r="74" spans="1:9" ht="19.5" customHeight="1" x14ac:dyDescent="0.15">
      <c r="A74" s="54" t="s">
        <v>120</v>
      </c>
      <c r="B74" s="55">
        <v>44390</v>
      </c>
      <c r="C74" s="56">
        <v>1</v>
      </c>
      <c r="D74" s="57" t="s">
        <v>121</v>
      </c>
      <c r="E74" s="66"/>
      <c r="F74" s="66" t="s">
        <v>122</v>
      </c>
      <c r="G74" s="60" t="s">
        <v>7</v>
      </c>
      <c r="H74" s="55">
        <v>44393</v>
      </c>
      <c r="I74" s="59">
        <f t="shared" si="0"/>
        <v>3</v>
      </c>
    </row>
    <row r="75" spans="1:9" ht="19.5" customHeight="1" x14ac:dyDescent="0.15">
      <c r="A75" s="54" t="s">
        <v>32</v>
      </c>
      <c r="B75" s="55">
        <v>44390</v>
      </c>
      <c r="C75" s="56">
        <v>2.89</v>
      </c>
      <c r="D75" s="57" t="s">
        <v>46</v>
      </c>
      <c r="E75" s="66" t="s">
        <v>123</v>
      </c>
      <c r="F75" s="66" t="s">
        <v>35</v>
      </c>
      <c r="G75" s="60" t="s">
        <v>7</v>
      </c>
      <c r="H75" s="55">
        <v>44404</v>
      </c>
      <c r="I75" s="59">
        <f t="shared" si="0"/>
        <v>14</v>
      </c>
    </row>
    <row r="76" spans="1:9" ht="19.5" customHeight="1" x14ac:dyDescent="0.15">
      <c r="A76" s="54" t="s">
        <v>32</v>
      </c>
      <c r="B76" s="55">
        <v>44390</v>
      </c>
      <c r="C76" s="56">
        <v>2.7</v>
      </c>
      <c r="D76" s="57" t="s">
        <v>124</v>
      </c>
      <c r="E76" s="66">
        <v>2</v>
      </c>
      <c r="F76" s="66" t="s">
        <v>35</v>
      </c>
      <c r="G76" s="60" t="s">
        <v>9</v>
      </c>
      <c r="H76" s="55">
        <v>44425</v>
      </c>
      <c r="I76" s="59">
        <f t="shared" si="0"/>
        <v>35</v>
      </c>
    </row>
    <row r="77" spans="1:9" ht="19.5" customHeight="1" x14ac:dyDescent="0.15">
      <c r="A77" s="54" t="s">
        <v>32</v>
      </c>
      <c r="B77" s="55">
        <v>44390</v>
      </c>
      <c r="C77" s="56">
        <v>0.8</v>
      </c>
      <c r="D77" s="57" t="s">
        <v>86</v>
      </c>
      <c r="E77" s="66">
        <v>5</v>
      </c>
      <c r="F77" s="66" t="s">
        <v>35</v>
      </c>
      <c r="G77" s="60" t="s">
        <v>7</v>
      </c>
      <c r="H77" s="55">
        <v>44398</v>
      </c>
      <c r="I77" s="59">
        <f t="shared" si="0"/>
        <v>8</v>
      </c>
    </row>
    <row r="78" spans="1:9" ht="19.5" customHeight="1" x14ac:dyDescent="0.15">
      <c r="A78" s="54" t="s">
        <v>32</v>
      </c>
      <c r="B78" s="55">
        <v>44390</v>
      </c>
      <c r="C78" s="56">
        <v>2.59</v>
      </c>
      <c r="D78" s="57" t="s">
        <v>108</v>
      </c>
      <c r="E78" s="66" t="s">
        <v>109</v>
      </c>
      <c r="F78" s="66" t="s">
        <v>35</v>
      </c>
      <c r="G78" s="60" t="s">
        <v>7</v>
      </c>
      <c r="H78" s="55">
        <v>44405</v>
      </c>
      <c r="I78" s="59">
        <f t="shared" si="0"/>
        <v>15</v>
      </c>
    </row>
    <row r="79" spans="1:9" ht="19.5" customHeight="1" x14ac:dyDescent="0.15">
      <c r="A79" s="21" t="s">
        <v>32</v>
      </c>
      <c r="B79" s="61">
        <v>44390</v>
      </c>
      <c r="C79" s="62">
        <v>1.89</v>
      </c>
      <c r="D79" s="63" t="s">
        <v>125</v>
      </c>
      <c r="E79" s="67">
        <v>1</v>
      </c>
      <c r="F79" s="67" t="s">
        <v>35</v>
      </c>
      <c r="G79" s="64" t="s">
        <v>9</v>
      </c>
      <c r="H79" s="61">
        <v>44390</v>
      </c>
      <c r="I79" s="65">
        <f t="shared" si="0"/>
        <v>0</v>
      </c>
    </row>
    <row r="80" spans="1:9" ht="19.5" customHeight="1" x14ac:dyDescent="0.15">
      <c r="A80" s="54" t="s">
        <v>32</v>
      </c>
      <c r="B80" s="55">
        <v>44390</v>
      </c>
      <c r="C80" s="56">
        <v>1.69</v>
      </c>
      <c r="D80" s="57" t="s">
        <v>126</v>
      </c>
      <c r="E80" s="66">
        <v>8</v>
      </c>
      <c r="F80" s="66" t="s">
        <v>35</v>
      </c>
      <c r="G80" s="60" t="s">
        <v>7</v>
      </c>
      <c r="H80" s="55">
        <v>44394</v>
      </c>
      <c r="I80" s="59">
        <f t="shared" si="0"/>
        <v>4</v>
      </c>
    </row>
    <row r="81" spans="1:9" ht="19.5" customHeight="1" x14ac:dyDescent="0.15">
      <c r="A81" s="54" t="s">
        <v>32</v>
      </c>
      <c r="B81" s="55">
        <v>44391</v>
      </c>
      <c r="C81" s="56">
        <v>2.75</v>
      </c>
      <c r="D81" s="57" t="s">
        <v>97</v>
      </c>
      <c r="E81" s="66">
        <v>3</v>
      </c>
      <c r="F81" s="66" t="s">
        <v>35</v>
      </c>
      <c r="G81" s="60" t="s">
        <v>7</v>
      </c>
      <c r="H81" s="55">
        <v>44397</v>
      </c>
      <c r="I81" s="59">
        <f t="shared" si="0"/>
        <v>6</v>
      </c>
    </row>
    <row r="82" spans="1:9" ht="19.5" customHeight="1" x14ac:dyDescent="0.15">
      <c r="A82" s="54" t="s">
        <v>32</v>
      </c>
      <c r="B82" s="55">
        <v>44391</v>
      </c>
      <c r="C82" s="56">
        <v>0.95</v>
      </c>
      <c r="D82" s="57" t="s">
        <v>127</v>
      </c>
      <c r="E82" s="66" t="s">
        <v>128</v>
      </c>
      <c r="F82" s="66" t="s">
        <v>35</v>
      </c>
      <c r="G82" s="60" t="s">
        <v>7</v>
      </c>
      <c r="H82" s="55">
        <v>44395</v>
      </c>
      <c r="I82" s="59">
        <f t="shared" si="0"/>
        <v>4</v>
      </c>
    </row>
    <row r="83" spans="1:9" ht="19.5" customHeight="1" x14ac:dyDescent="0.15">
      <c r="A83" s="54" t="s">
        <v>32</v>
      </c>
      <c r="B83" s="55">
        <v>44391</v>
      </c>
      <c r="C83" s="56">
        <v>0.99</v>
      </c>
      <c r="D83" s="57" t="s">
        <v>84</v>
      </c>
      <c r="E83" s="66" t="s">
        <v>63</v>
      </c>
      <c r="F83" s="66" t="s">
        <v>35</v>
      </c>
      <c r="G83" s="60" t="s">
        <v>7</v>
      </c>
      <c r="H83" s="55">
        <v>44397</v>
      </c>
      <c r="I83" s="59">
        <f t="shared" si="0"/>
        <v>6</v>
      </c>
    </row>
    <row r="84" spans="1:9" ht="19.5" customHeight="1" x14ac:dyDescent="0.15">
      <c r="A84" s="54" t="s">
        <v>32</v>
      </c>
      <c r="B84" s="55">
        <v>44391</v>
      </c>
      <c r="C84" s="56">
        <v>1.89</v>
      </c>
      <c r="D84" s="57" t="s">
        <v>129</v>
      </c>
      <c r="E84" s="66"/>
      <c r="F84" s="66" t="s">
        <v>35</v>
      </c>
      <c r="G84" s="60" t="s">
        <v>7</v>
      </c>
      <c r="H84" s="55">
        <v>44391</v>
      </c>
      <c r="I84" s="59">
        <f t="shared" si="0"/>
        <v>0</v>
      </c>
    </row>
    <row r="85" spans="1:9" ht="19.5" customHeight="1" x14ac:dyDescent="0.15">
      <c r="A85" s="54" t="s">
        <v>32</v>
      </c>
      <c r="B85" s="55">
        <v>44391</v>
      </c>
      <c r="C85" s="56">
        <v>0.95</v>
      </c>
      <c r="D85" s="57" t="s">
        <v>130</v>
      </c>
      <c r="E85" s="66"/>
      <c r="F85" s="66" t="s">
        <v>35</v>
      </c>
      <c r="G85" s="60" t="s">
        <v>7</v>
      </c>
      <c r="H85" s="55">
        <v>44392</v>
      </c>
      <c r="I85" s="59">
        <f t="shared" si="0"/>
        <v>1</v>
      </c>
    </row>
    <row r="86" spans="1:9" ht="19.5" customHeight="1" x14ac:dyDescent="0.15">
      <c r="A86" s="54" t="s">
        <v>32</v>
      </c>
      <c r="B86" s="55">
        <v>44391</v>
      </c>
      <c r="C86" s="56">
        <v>0.89</v>
      </c>
      <c r="D86" s="57" t="s">
        <v>81</v>
      </c>
      <c r="E86" s="66">
        <v>28</v>
      </c>
      <c r="F86" s="66" t="s">
        <v>35</v>
      </c>
      <c r="G86" s="60" t="s">
        <v>7</v>
      </c>
      <c r="H86" s="55">
        <v>44405</v>
      </c>
      <c r="I86" s="59">
        <f t="shared" si="0"/>
        <v>14</v>
      </c>
    </row>
    <row r="87" spans="1:9" ht="19.5" customHeight="1" x14ac:dyDescent="0.15">
      <c r="A87" s="54" t="s">
        <v>32</v>
      </c>
      <c r="B87" s="55">
        <v>44391</v>
      </c>
      <c r="C87" s="56">
        <v>1.25</v>
      </c>
      <c r="D87" s="57" t="s">
        <v>78</v>
      </c>
      <c r="E87" s="66" t="s">
        <v>79</v>
      </c>
      <c r="F87" s="66" t="s">
        <v>35</v>
      </c>
      <c r="G87" s="60" t="s">
        <v>7</v>
      </c>
      <c r="H87" s="55">
        <v>44395</v>
      </c>
      <c r="I87" s="59">
        <f t="shared" si="0"/>
        <v>4</v>
      </c>
    </row>
    <row r="88" spans="1:9" ht="19.5" customHeight="1" x14ac:dyDescent="0.15">
      <c r="A88" s="54" t="s">
        <v>32</v>
      </c>
      <c r="B88" s="55">
        <v>44391</v>
      </c>
      <c r="C88" s="56">
        <v>3.42</v>
      </c>
      <c r="D88" s="57" t="s">
        <v>77</v>
      </c>
      <c r="E88" s="66">
        <v>6</v>
      </c>
      <c r="F88" s="66" t="s">
        <v>35</v>
      </c>
      <c r="G88" s="60" t="s">
        <v>7</v>
      </c>
      <c r="H88" s="55">
        <v>44407</v>
      </c>
      <c r="I88" s="59">
        <f t="shared" si="0"/>
        <v>16</v>
      </c>
    </row>
    <row r="89" spans="1:9" ht="19.5" customHeight="1" x14ac:dyDescent="0.15">
      <c r="A89" s="54" t="s">
        <v>32</v>
      </c>
      <c r="B89" s="55">
        <v>44392</v>
      </c>
      <c r="C89" s="56">
        <v>1.39</v>
      </c>
      <c r="D89" s="57" t="s">
        <v>131</v>
      </c>
      <c r="E89" s="66">
        <v>6</v>
      </c>
      <c r="F89" s="66" t="s">
        <v>35</v>
      </c>
      <c r="G89" s="60" t="s">
        <v>7</v>
      </c>
      <c r="H89" s="55">
        <v>44438</v>
      </c>
      <c r="I89" s="59">
        <f t="shared" si="0"/>
        <v>46</v>
      </c>
    </row>
    <row r="90" spans="1:9" ht="19.5" customHeight="1" x14ac:dyDescent="0.15">
      <c r="A90" s="54" t="s">
        <v>32</v>
      </c>
      <c r="B90" s="55">
        <v>44392</v>
      </c>
      <c r="C90" s="56">
        <v>1.9</v>
      </c>
      <c r="D90" s="57" t="s">
        <v>90</v>
      </c>
      <c r="E90" s="66" t="s">
        <v>91</v>
      </c>
      <c r="F90" s="66" t="s">
        <v>35</v>
      </c>
      <c r="G90" s="60" t="s">
        <v>7</v>
      </c>
      <c r="H90" s="55">
        <v>44398</v>
      </c>
      <c r="I90" s="59">
        <f t="shared" si="0"/>
        <v>6</v>
      </c>
    </row>
    <row r="91" spans="1:9" ht="19.5" customHeight="1" x14ac:dyDescent="0.15">
      <c r="A91" s="54" t="s">
        <v>32</v>
      </c>
      <c r="B91" s="55">
        <v>44392</v>
      </c>
      <c r="C91" s="56">
        <v>1.1499999999999999</v>
      </c>
      <c r="D91" s="57" t="s">
        <v>102</v>
      </c>
      <c r="E91" s="66" t="s">
        <v>39</v>
      </c>
      <c r="F91" s="66" t="s">
        <v>35</v>
      </c>
      <c r="G91" s="60" t="s">
        <v>7</v>
      </c>
      <c r="H91" s="55">
        <v>44405</v>
      </c>
      <c r="I91" s="59">
        <f t="shared" si="0"/>
        <v>13</v>
      </c>
    </row>
    <row r="92" spans="1:9" ht="19.5" customHeight="1" x14ac:dyDescent="0.15">
      <c r="A92" s="54" t="s">
        <v>32</v>
      </c>
      <c r="B92" s="55">
        <v>44392</v>
      </c>
      <c r="C92" s="56">
        <v>0.75</v>
      </c>
      <c r="D92" s="57" t="s">
        <v>92</v>
      </c>
      <c r="E92" s="66">
        <v>1</v>
      </c>
      <c r="F92" s="66" t="s">
        <v>35</v>
      </c>
      <c r="G92" s="60" t="s">
        <v>7</v>
      </c>
      <c r="H92" s="55">
        <v>44406</v>
      </c>
      <c r="I92" s="59">
        <f t="shared" si="0"/>
        <v>14</v>
      </c>
    </row>
    <row r="93" spans="1:9" ht="19.5" customHeight="1" x14ac:dyDescent="0.15">
      <c r="A93" s="54" t="s">
        <v>32</v>
      </c>
      <c r="B93" s="55">
        <v>44393</v>
      </c>
      <c r="C93" s="56">
        <v>0.81</v>
      </c>
      <c r="D93" s="57" t="s">
        <v>132</v>
      </c>
      <c r="E93" s="66" t="s">
        <v>67</v>
      </c>
      <c r="F93" s="66" t="s">
        <v>35</v>
      </c>
      <c r="G93" s="60" t="s">
        <v>7</v>
      </c>
      <c r="H93" s="55">
        <v>44421</v>
      </c>
      <c r="I93" s="59">
        <f t="shared" si="0"/>
        <v>28</v>
      </c>
    </row>
    <row r="94" spans="1:9" ht="19.5" customHeight="1" x14ac:dyDescent="0.15">
      <c r="A94" s="21" t="s">
        <v>32</v>
      </c>
      <c r="B94" s="61">
        <v>44394</v>
      </c>
      <c r="C94" s="62">
        <v>0.67</v>
      </c>
      <c r="D94" s="63" t="s">
        <v>133</v>
      </c>
      <c r="E94" s="67" t="s">
        <v>134</v>
      </c>
      <c r="F94" s="67" t="s">
        <v>35</v>
      </c>
      <c r="G94" s="64" t="s">
        <v>9</v>
      </c>
      <c r="H94" s="61">
        <v>44394</v>
      </c>
      <c r="I94" s="65">
        <f t="shared" si="0"/>
        <v>0</v>
      </c>
    </row>
    <row r="95" spans="1:9" ht="19.5" customHeight="1" x14ac:dyDescent="0.15">
      <c r="A95" s="54" t="s">
        <v>32</v>
      </c>
      <c r="B95" s="55">
        <v>44394</v>
      </c>
      <c r="C95" s="56">
        <v>0.79</v>
      </c>
      <c r="D95" s="57" t="s">
        <v>135</v>
      </c>
      <c r="E95" s="66">
        <v>12</v>
      </c>
      <c r="F95" s="66" t="s">
        <v>35</v>
      </c>
      <c r="G95" s="60" t="s">
        <v>7</v>
      </c>
      <c r="H95" s="55">
        <v>44403</v>
      </c>
      <c r="I95" s="59">
        <f t="shared" si="0"/>
        <v>9</v>
      </c>
    </row>
    <row r="96" spans="1:9" ht="19.5" customHeight="1" x14ac:dyDescent="0.15">
      <c r="A96" s="54" t="s">
        <v>32</v>
      </c>
      <c r="B96" s="55">
        <v>44394</v>
      </c>
      <c r="C96" s="56">
        <v>2.59</v>
      </c>
      <c r="D96" s="57" t="s">
        <v>136</v>
      </c>
      <c r="E96" s="66">
        <v>9</v>
      </c>
      <c r="F96" s="66" t="s">
        <v>35</v>
      </c>
      <c r="G96" s="60" t="s">
        <v>7</v>
      </c>
      <c r="H96" s="55">
        <v>44404</v>
      </c>
      <c r="I96" s="59">
        <f t="shared" si="0"/>
        <v>10</v>
      </c>
    </row>
    <row r="97" spans="1:9" ht="19.5" customHeight="1" x14ac:dyDescent="0.15">
      <c r="A97" s="54" t="s">
        <v>32</v>
      </c>
      <c r="B97" s="55">
        <v>44394</v>
      </c>
      <c r="C97" s="56">
        <v>0.65</v>
      </c>
      <c r="D97" s="57" t="s">
        <v>137</v>
      </c>
      <c r="E97" s="66">
        <v>1</v>
      </c>
      <c r="F97" s="66" t="s">
        <v>35</v>
      </c>
      <c r="G97" s="60" t="s">
        <v>7</v>
      </c>
      <c r="H97" s="55">
        <v>44402</v>
      </c>
      <c r="I97" s="59">
        <f t="shared" si="0"/>
        <v>8</v>
      </c>
    </row>
    <row r="98" spans="1:9" ht="19.5" customHeight="1" x14ac:dyDescent="0.15">
      <c r="A98" s="54" t="s">
        <v>120</v>
      </c>
      <c r="B98" s="55">
        <v>44396</v>
      </c>
      <c r="C98" s="56">
        <v>0.75</v>
      </c>
      <c r="D98" s="57" t="s">
        <v>138</v>
      </c>
      <c r="E98" s="66" t="s">
        <v>139</v>
      </c>
      <c r="F98" s="66" t="s">
        <v>35</v>
      </c>
      <c r="G98" s="60" t="s">
        <v>7</v>
      </c>
      <c r="H98" s="55">
        <v>44405</v>
      </c>
      <c r="I98" s="59">
        <f t="shared" si="0"/>
        <v>9</v>
      </c>
    </row>
    <row r="99" spans="1:9" ht="19.5" customHeight="1" x14ac:dyDescent="0.15">
      <c r="A99" s="54" t="s">
        <v>120</v>
      </c>
      <c r="B99" s="55">
        <v>44396</v>
      </c>
      <c r="C99" s="56">
        <v>0.75</v>
      </c>
      <c r="D99" s="57" t="s">
        <v>140</v>
      </c>
      <c r="E99" s="66" t="s">
        <v>139</v>
      </c>
      <c r="F99" s="66" t="s">
        <v>35</v>
      </c>
      <c r="G99" s="60" t="s">
        <v>7</v>
      </c>
      <c r="H99" s="55">
        <v>44399</v>
      </c>
      <c r="I99" s="59">
        <f t="shared" si="0"/>
        <v>3</v>
      </c>
    </row>
    <row r="100" spans="1:9" ht="19.5" customHeight="1" x14ac:dyDescent="0.15">
      <c r="A100" s="54" t="s">
        <v>120</v>
      </c>
      <c r="B100" s="55">
        <v>44396</v>
      </c>
      <c r="C100" s="56">
        <v>1.29</v>
      </c>
      <c r="D100" s="57" t="s">
        <v>33</v>
      </c>
      <c r="E100" s="66" t="s">
        <v>107</v>
      </c>
      <c r="F100" s="66" t="s">
        <v>35</v>
      </c>
      <c r="G100" s="60" t="s">
        <v>7</v>
      </c>
      <c r="H100" s="55">
        <v>44425</v>
      </c>
      <c r="I100" s="59">
        <f t="shared" si="0"/>
        <v>29</v>
      </c>
    </row>
    <row r="101" spans="1:9" ht="19.5" customHeight="1" x14ac:dyDescent="0.15">
      <c r="A101" s="54" t="s">
        <v>32</v>
      </c>
      <c r="B101" s="55">
        <v>44397</v>
      </c>
      <c r="C101" s="56">
        <v>0.95</v>
      </c>
      <c r="D101" s="57" t="s">
        <v>90</v>
      </c>
      <c r="E101" s="66" t="s">
        <v>39</v>
      </c>
      <c r="F101" s="66" t="s">
        <v>35</v>
      </c>
      <c r="G101" s="60" t="s">
        <v>7</v>
      </c>
      <c r="H101" s="55">
        <v>44401</v>
      </c>
      <c r="I101" s="59">
        <f t="shared" si="0"/>
        <v>4</v>
      </c>
    </row>
    <row r="102" spans="1:9" ht="19.5" customHeight="1" x14ac:dyDescent="0.15">
      <c r="A102" s="54" t="s">
        <v>32</v>
      </c>
      <c r="B102" s="55">
        <v>44397</v>
      </c>
      <c r="C102" s="56">
        <v>2.95</v>
      </c>
      <c r="D102" s="57" t="s">
        <v>74</v>
      </c>
      <c r="E102" s="66">
        <v>24</v>
      </c>
      <c r="F102" s="66" t="s">
        <v>35</v>
      </c>
      <c r="G102" s="60" t="s">
        <v>7</v>
      </c>
      <c r="H102" s="55">
        <v>44412</v>
      </c>
      <c r="I102" s="59">
        <f t="shared" si="0"/>
        <v>15</v>
      </c>
    </row>
    <row r="103" spans="1:9" ht="19.5" customHeight="1" x14ac:dyDescent="0.15">
      <c r="A103" s="54" t="s">
        <v>32</v>
      </c>
      <c r="B103" s="55">
        <v>44397</v>
      </c>
      <c r="C103" s="56">
        <v>2.06</v>
      </c>
      <c r="D103" s="57" t="s">
        <v>141</v>
      </c>
      <c r="E103" s="66">
        <v>3</v>
      </c>
      <c r="F103" s="66" t="s">
        <v>35</v>
      </c>
      <c r="G103" s="60" t="s">
        <v>7</v>
      </c>
      <c r="H103" s="55">
        <v>44411</v>
      </c>
      <c r="I103" s="59">
        <f t="shared" si="0"/>
        <v>14</v>
      </c>
    </row>
    <row r="104" spans="1:9" ht="19.5" customHeight="1" x14ac:dyDescent="0.15">
      <c r="A104" s="54" t="s">
        <v>32</v>
      </c>
      <c r="B104" s="55">
        <v>44397</v>
      </c>
      <c r="C104" s="56">
        <v>1.99</v>
      </c>
      <c r="D104" s="57" t="s">
        <v>142</v>
      </c>
      <c r="E104" s="66">
        <v>12</v>
      </c>
      <c r="F104" s="66" t="s">
        <v>35</v>
      </c>
      <c r="G104" s="60" t="s">
        <v>9</v>
      </c>
      <c r="H104" s="55">
        <v>44397</v>
      </c>
      <c r="I104" s="59">
        <f t="shared" si="0"/>
        <v>0</v>
      </c>
    </row>
    <row r="105" spans="1:9" ht="19.5" customHeight="1" x14ac:dyDescent="0.15">
      <c r="A105" s="54" t="s">
        <v>32</v>
      </c>
      <c r="B105" s="55">
        <v>44397</v>
      </c>
      <c r="C105" s="56">
        <v>2.4900000000000002</v>
      </c>
      <c r="D105" s="57" t="s">
        <v>106</v>
      </c>
      <c r="E105" s="66" t="s">
        <v>107</v>
      </c>
      <c r="F105" s="66" t="s">
        <v>35</v>
      </c>
      <c r="G105" s="60" t="s">
        <v>7</v>
      </c>
      <c r="H105" s="55">
        <v>44414</v>
      </c>
      <c r="I105" s="59">
        <f t="shared" si="0"/>
        <v>17</v>
      </c>
    </row>
    <row r="106" spans="1:9" ht="19.5" customHeight="1" x14ac:dyDescent="0.15">
      <c r="A106" s="54" t="s">
        <v>32</v>
      </c>
      <c r="B106" s="55">
        <v>44398</v>
      </c>
      <c r="C106" s="56">
        <v>1.25</v>
      </c>
      <c r="D106" s="57" t="s">
        <v>143</v>
      </c>
      <c r="E106" s="66" t="s">
        <v>144</v>
      </c>
      <c r="F106" s="66" t="s">
        <v>114</v>
      </c>
      <c r="G106" s="60" t="s">
        <v>7</v>
      </c>
      <c r="H106" s="68">
        <v>44508</v>
      </c>
      <c r="I106" s="59">
        <f t="shared" si="0"/>
        <v>110</v>
      </c>
    </row>
    <row r="107" spans="1:9" ht="19.5" customHeight="1" x14ac:dyDescent="0.15">
      <c r="A107" s="54" t="s">
        <v>32</v>
      </c>
      <c r="B107" s="55">
        <v>44398</v>
      </c>
      <c r="C107" s="56">
        <v>1</v>
      </c>
      <c r="D107" s="57" t="s">
        <v>145</v>
      </c>
      <c r="E107" s="66"/>
      <c r="F107" s="66" t="s">
        <v>114</v>
      </c>
      <c r="G107" s="60" t="s">
        <v>7</v>
      </c>
      <c r="H107" s="55">
        <v>44405</v>
      </c>
      <c r="I107" s="59">
        <f t="shared" si="0"/>
        <v>7</v>
      </c>
    </row>
    <row r="108" spans="1:9" ht="19.5" customHeight="1" x14ac:dyDescent="0.15">
      <c r="A108" s="54" t="s">
        <v>32</v>
      </c>
      <c r="B108" s="55">
        <v>44398</v>
      </c>
      <c r="C108" s="56">
        <v>1.39</v>
      </c>
      <c r="D108" s="57" t="s">
        <v>78</v>
      </c>
      <c r="E108" s="66" t="s">
        <v>79</v>
      </c>
      <c r="F108" s="66" t="s">
        <v>35</v>
      </c>
      <c r="G108" s="60" t="s">
        <v>7</v>
      </c>
      <c r="H108" s="55">
        <v>44406</v>
      </c>
      <c r="I108" s="59">
        <f t="shared" si="0"/>
        <v>8</v>
      </c>
    </row>
    <row r="109" spans="1:9" ht="19.5" customHeight="1" x14ac:dyDescent="0.15">
      <c r="A109" s="54" t="s">
        <v>32</v>
      </c>
      <c r="B109" s="55">
        <v>44398</v>
      </c>
      <c r="C109" s="56">
        <v>1.18</v>
      </c>
      <c r="D109" s="57" t="s">
        <v>80</v>
      </c>
      <c r="E109" s="66">
        <v>2</v>
      </c>
      <c r="F109" s="66" t="s">
        <v>35</v>
      </c>
      <c r="G109" s="60" t="s">
        <v>7</v>
      </c>
      <c r="H109" s="55">
        <v>44421</v>
      </c>
      <c r="I109" s="59">
        <f t="shared" si="0"/>
        <v>23</v>
      </c>
    </row>
    <row r="110" spans="1:9" ht="19.5" customHeight="1" x14ac:dyDescent="0.15">
      <c r="A110" s="54" t="s">
        <v>32</v>
      </c>
      <c r="B110" s="55">
        <v>44398</v>
      </c>
      <c r="C110" s="56">
        <v>0.42</v>
      </c>
      <c r="D110" s="57" t="s">
        <v>75</v>
      </c>
      <c r="E110" s="66"/>
      <c r="F110" s="66" t="s">
        <v>35</v>
      </c>
      <c r="G110" s="60" t="s">
        <v>7</v>
      </c>
      <c r="H110" s="55">
        <v>44410</v>
      </c>
      <c r="I110" s="59">
        <f t="shared" si="0"/>
        <v>12</v>
      </c>
    </row>
    <row r="111" spans="1:9" ht="19.5" customHeight="1" x14ac:dyDescent="0.15">
      <c r="A111" s="54" t="s">
        <v>32</v>
      </c>
      <c r="B111" s="55">
        <v>44398</v>
      </c>
      <c r="C111" s="56">
        <v>0.5</v>
      </c>
      <c r="D111" s="57" t="s">
        <v>100</v>
      </c>
      <c r="E111" s="66"/>
      <c r="F111" s="66" t="s">
        <v>35</v>
      </c>
      <c r="G111" s="60" t="s">
        <v>7</v>
      </c>
      <c r="H111" s="55">
        <v>44398</v>
      </c>
      <c r="I111" s="59">
        <f t="shared" si="0"/>
        <v>0</v>
      </c>
    </row>
    <row r="112" spans="1:9" ht="19.5" customHeight="1" x14ac:dyDescent="0.15">
      <c r="A112" s="54" t="s">
        <v>32</v>
      </c>
      <c r="B112" s="55">
        <v>44398</v>
      </c>
      <c r="C112" s="56">
        <v>0.56000000000000005</v>
      </c>
      <c r="D112" s="57" t="s">
        <v>146</v>
      </c>
      <c r="E112" s="66">
        <v>1</v>
      </c>
      <c r="F112" s="66" t="s">
        <v>35</v>
      </c>
      <c r="G112" s="60" t="s">
        <v>7</v>
      </c>
      <c r="H112" s="55">
        <v>44399</v>
      </c>
      <c r="I112" s="59">
        <f t="shared" si="0"/>
        <v>1</v>
      </c>
    </row>
    <row r="113" spans="1:9" ht="19.5" customHeight="1" x14ac:dyDescent="0.15">
      <c r="A113" s="54" t="s">
        <v>32</v>
      </c>
      <c r="B113" s="55">
        <v>44398</v>
      </c>
      <c r="C113" s="56">
        <v>0.95</v>
      </c>
      <c r="D113" s="57" t="s">
        <v>90</v>
      </c>
      <c r="E113" s="66" t="s">
        <v>39</v>
      </c>
      <c r="F113" s="66" t="s">
        <v>35</v>
      </c>
      <c r="G113" s="60" t="s">
        <v>7</v>
      </c>
      <c r="H113" s="55">
        <v>44405</v>
      </c>
      <c r="I113" s="59">
        <f t="shared" si="0"/>
        <v>7</v>
      </c>
    </row>
    <row r="114" spans="1:9" ht="19.5" customHeight="1" x14ac:dyDescent="0.15">
      <c r="A114" s="54" t="s">
        <v>32</v>
      </c>
      <c r="B114" s="55">
        <v>44398</v>
      </c>
      <c r="C114" s="56">
        <v>2.99</v>
      </c>
      <c r="D114" s="57" t="s">
        <v>147</v>
      </c>
      <c r="E114" s="66">
        <v>12</v>
      </c>
      <c r="F114" s="66" t="s">
        <v>35</v>
      </c>
      <c r="G114" s="60" t="s">
        <v>7</v>
      </c>
      <c r="H114" s="55">
        <v>44413</v>
      </c>
      <c r="I114" s="59">
        <f t="shared" si="0"/>
        <v>15</v>
      </c>
    </row>
    <row r="115" spans="1:9" ht="19.5" customHeight="1" x14ac:dyDescent="0.15">
      <c r="A115" s="54" t="s">
        <v>32</v>
      </c>
      <c r="B115" s="55">
        <v>44398</v>
      </c>
      <c r="C115" s="56">
        <v>2.99</v>
      </c>
      <c r="D115" s="57" t="s">
        <v>148</v>
      </c>
      <c r="E115" s="66"/>
      <c r="F115" s="66" t="s">
        <v>149</v>
      </c>
      <c r="G115" s="60" t="s">
        <v>7</v>
      </c>
      <c r="H115" s="55">
        <v>44407</v>
      </c>
      <c r="I115" s="59">
        <f t="shared" si="0"/>
        <v>9</v>
      </c>
    </row>
    <row r="116" spans="1:9" ht="19.5" customHeight="1" x14ac:dyDescent="0.15">
      <c r="A116" s="54" t="s">
        <v>32</v>
      </c>
      <c r="B116" s="55">
        <v>44398</v>
      </c>
      <c r="C116" s="56"/>
      <c r="D116" s="57" t="s">
        <v>150</v>
      </c>
      <c r="E116" s="66">
        <v>1</v>
      </c>
      <c r="F116" s="66" t="s">
        <v>149</v>
      </c>
      <c r="G116" s="60"/>
      <c r="H116" s="55">
        <v>44407</v>
      </c>
      <c r="I116" s="59">
        <f t="shared" si="0"/>
        <v>9</v>
      </c>
    </row>
    <row r="117" spans="1:9" ht="19.5" customHeight="1" x14ac:dyDescent="0.15">
      <c r="A117" s="54" t="s">
        <v>32</v>
      </c>
      <c r="B117" s="55">
        <v>44398</v>
      </c>
      <c r="C117" s="56"/>
      <c r="D117" s="57" t="s">
        <v>151</v>
      </c>
      <c r="E117" s="66">
        <v>6</v>
      </c>
      <c r="F117" s="66" t="s">
        <v>149</v>
      </c>
      <c r="G117" s="60"/>
      <c r="H117" s="55">
        <v>44407</v>
      </c>
      <c r="I117" s="59">
        <f t="shared" si="0"/>
        <v>9</v>
      </c>
    </row>
    <row r="118" spans="1:9" ht="19.5" customHeight="1" x14ac:dyDescent="0.15">
      <c r="A118" s="54" t="s">
        <v>32</v>
      </c>
      <c r="B118" s="55">
        <v>44398</v>
      </c>
      <c r="C118" s="56"/>
      <c r="D118" s="57" t="s">
        <v>108</v>
      </c>
      <c r="E118" s="66">
        <v>5</v>
      </c>
      <c r="F118" s="66" t="s">
        <v>149</v>
      </c>
      <c r="G118" s="60"/>
      <c r="H118" s="55">
        <v>44400</v>
      </c>
      <c r="I118" s="59">
        <f t="shared" si="0"/>
        <v>2</v>
      </c>
    </row>
    <row r="119" spans="1:9" ht="19.5" customHeight="1" x14ac:dyDescent="0.15">
      <c r="A119" s="54" t="s">
        <v>32</v>
      </c>
      <c r="B119" s="55">
        <v>44398</v>
      </c>
      <c r="C119" s="56"/>
      <c r="D119" s="57" t="s">
        <v>152</v>
      </c>
      <c r="E119" s="66">
        <v>3</v>
      </c>
      <c r="F119" s="66" t="s">
        <v>149</v>
      </c>
      <c r="G119" s="60"/>
      <c r="H119" s="55">
        <v>44400</v>
      </c>
      <c r="I119" s="59">
        <f t="shared" si="0"/>
        <v>2</v>
      </c>
    </row>
    <row r="120" spans="1:9" ht="19.5" customHeight="1" x14ac:dyDescent="0.15">
      <c r="A120" s="54" t="s">
        <v>32</v>
      </c>
      <c r="B120" s="55">
        <v>44398</v>
      </c>
      <c r="C120" s="56"/>
      <c r="D120" s="57" t="s">
        <v>153</v>
      </c>
      <c r="E120" s="66">
        <v>3</v>
      </c>
      <c r="F120" s="66" t="s">
        <v>149</v>
      </c>
      <c r="G120" s="60"/>
      <c r="H120" s="55">
        <v>44407</v>
      </c>
      <c r="I120" s="59">
        <f t="shared" si="0"/>
        <v>9</v>
      </c>
    </row>
    <row r="121" spans="1:9" ht="19.5" customHeight="1" x14ac:dyDescent="0.15">
      <c r="A121" s="54" t="s">
        <v>32</v>
      </c>
      <c r="B121" s="55">
        <v>44398</v>
      </c>
      <c r="C121" s="56"/>
      <c r="D121" s="57" t="s">
        <v>154</v>
      </c>
      <c r="E121" s="66">
        <v>2</v>
      </c>
      <c r="F121" s="66" t="s">
        <v>149</v>
      </c>
      <c r="G121" s="69"/>
      <c r="H121" s="55">
        <v>44403</v>
      </c>
      <c r="I121" s="59">
        <f t="shared" si="0"/>
        <v>5</v>
      </c>
    </row>
    <row r="122" spans="1:9" ht="19.5" customHeight="1" x14ac:dyDescent="0.15">
      <c r="A122" s="54" t="s">
        <v>32</v>
      </c>
      <c r="B122" s="55">
        <v>44398</v>
      </c>
      <c r="C122" s="70"/>
      <c r="D122" s="57" t="s">
        <v>155</v>
      </c>
      <c r="E122" s="66">
        <v>2</v>
      </c>
      <c r="F122" s="66" t="s">
        <v>149</v>
      </c>
      <c r="G122" s="69"/>
      <c r="H122" s="55">
        <v>44403</v>
      </c>
      <c r="I122" s="59">
        <f t="shared" si="0"/>
        <v>5</v>
      </c>
    </row>
    <row r="123" spans="1:9" ht="19.5" customHeight="1" x14ac:dyDescent="0.15">
      <c r="A123" s="54" t="s">
        <v>32</v>
      </c>
      <c r="B123" s="55">
        <v>44398</v>
      </c>
      <c r="C123" s="70"/>
      <c r="D123" s="57" t="s">
        <v>156</v>
      </c>
      <c r="E123" s="66">
        <v>2</v>
      </c>
      <c r="F123" s="66" t="s">
        <v>149</v>
      </c>
      <c r="G123" s="69"/>
      <c r="H123" s="55">
        <v>44400</v>
      </c>
      <c r="I123" s="59">
        <f t="shared" si="0"/>
        <v>2</v>
      </c>
    </row>
    <row r="124" spans="1:9" ht="19.5" customHeight="1" x14ac:dyDescent="0.15">
      <c r="A124" s="54" t="s">
        <v>32</v>
      </c>
      <c r="B124" s="55">
        <v>44398</v>
      </c>
      <c r="C124" s="70"/>
      <c r="D124" s="57" t="s">
        <v>126</v>
      </c>
      <c r="E124" s="66"/>
      <c r="F124" s="66" t="s">
        <v>149</v>
      </c>
      <c r="G124" s="69"/>
      <c r="H124" s="55">
        <v>44400</v>
      </c>
      <c r="I124" s="59">
        <f t="shared" si="0"/>
        <v>2</v>
      </c>
    </row>
    <row r="125" spans="1:9" ht="19.5" customHeight="1" x14ac:dyDescent="0.15">
      <c r="A125" s="54" t="s">
        <v>32</v>
      </c>
      <c r="B125" s="55">
        <v>44398</v>
      </c>
      <c r="C125" s="70"/>
      <c r="D125" s="57" t="s">
        <v>157</v>
      </c>
      <c r="E125" s="66"/>
      <c r="F125" s="66" t="s">
        <v>149</v>
      </c>
      <c r="G125" s="60"/>
      <c r="H125" s="55">
        <v>44406</v>
      </c>
      <c r="I125" s="59">
        <f t="shared" si="0"/>
        <v>8</v>
      </c>
    </row>
    <row r="126" spans="1:9" ht="19.5" customHeight="1" x14ac:dyDescent="0.15">
      <c r="A126" s="54" t="s">
        <v>32</v>
      </c>
      <c r="B126" s="55">
        <v>44398</v>
      </c>
      <c r="C126" s="70"/>
      <c r="D126" s="57" t="s">
        <v>158</v>
      </c>
      <c r="E126" s="66">
        <v>2</v>
      </c>
      <c r="F126" s="66" t="s">
        <v>149</v>
      </c>
      <c r="G126" s="60"/>
      <c r="H126" s="55">
        <v>44406</v>
      </c>
      <c r="I126" s="59">
        <f t="shared" si="0"/>
        <v>8</v>
      </c>
    </row>
    <row r="127" spans="1:9" ht="19.5" customHeight="1" x14ac:dyDescent="0.15">
      <c r="A127" s="54" t="s">
        <v>32</v>
      </c>
      <c r="B127" s="55">
        <v>44398</v>
      </c>
      <c r="C127" s="70"/>
      <c r="D127" s="57" t="s">
        <v>159</v>
      </c>
      <c r="E127" s="66"/>
      <c r="F127" s="66" t="s">
        <v>149</v>
      </c>
      <c r="G127" s="60"/>
      <c r="H127" s="55">
        <v>44405</v>
      </c>
      <c r="I127" s="59">
        <f t="shared" si="0"/>
        <v>7</v>
      </c>
    </row>
    <row r="128" spans="1:9" ht="19.5" customHeight="1" x14ac:dyDescent="0.15">
      <c r="A128" s="54" t="s">
        <v>120</v>
      </c>
      <c r="B128" s="55">
        <v>44400</v>
      </c>
      <c r="C128" s="56">
        <v>1.99</v>
      </c>
      <c r="D128" s="57" t="s">
        <v>160</v>
      </c>
      <c r="E128" s="66"/>
      <c r="F128" s="66" t="s">
        <v>35</v>
      </c>
      <c r="G128" s="60" t="s">
        <v>7</v>
      </c>
      <c r="H128" s="55">
        <v>44403</v>
      </c>
      <c r="I128" s="59">
        <f t="shared" si="0"/>
        <v>3</v>
      </c>
    </row>
    <row r="129" spans="1:9" ht="19.5" customHeight="1" x14ac:dyDescent="0.15">
      <c r="A129" s="54" t="s">
        <v>120</v>
      </c>
      <c r="B129" s="55">
        <v>44400</v>
      </c>
      <c r="C129" s="56">
        <v>0.75</v>
      </c>
      <c r="D129" s="57" t="s">
        <v>161</v>
      </c>
      <c r="E129" s="66"/>
      <c r="F129" s="66" t="s">
        <v>35</v>
      </c>
      <c r="G129" s="60" t="s">
        <v>9</v>
      </c>
      <c r="H129" s="55">
        <v>44565</v>
      </c>
      <c r="I129" s="59">
        <f t="shared" si="0"/>
        <v>165</v>
      </c>
    </row>
    <row r="130" spans="1:9" ht="19.5" customHeight="1" x14ac:dyDescent="0.15">
      <c r="A130" s="54" t="s">
        <v>120</v>
      </c>
      <c r="B130" s="55">
        <v>44400</v>
      </c>
      <c r="C130" s="56">
        <v>0.86</v>
      </c>
      <c r="D130" s="57" t="s">
        <v>162</v>
      </c>
      <c r="E130" s="66" t="s">
        <v>163</v>
      </c>
      <c r="F130" s="66" t="s">
        <v>35</v>
      </c>
      <c r="G130" s="60" t="s">
        <v>7</v>
      </c>
      <c r="H130" s="55">
        <v>44400</v>
      </c>
      <c r="I130" s="59">
        <f t="shared" si="0"/>
        <v>0</v>
      </c>
    </row>
    <row r="131" spans="1:9" ht="19.5" customHeight="1" x14ac:dyDescent="0.15">
      <c r="A131" s="54" t="s">
        <v>32</v>
      </c>
      <c r="B131" s="55">
        <v>44403</v>
      </c>
      <c r="C131" s="56">
        <v>1.1499999999999999</v>
      </c>
      <c r="D131" s="57" t="s">
        <v>164</v>
      </c>
      <c r="E131" s="66" t="s">
        <v>39</v>
      </c>
      <c r="F131" s="66" t="s">
        <v>35</v>
      </c>
      <c r="G131" s="60" t="s">
        <v>7</v>
      </c>
      <c r="H131" s="55">
        <v>44423</v>
      </c>
      <c r="I131" s="59">
        <f t="shared" si="0"/>
        <v>20</v>
      </c>
    </row>
    <row r="132" spans="1:9" ht="19.5" customHeight="1" x14ac:dyDescent="0.15">
      <c r="A132" s="54" t="s">
        <v>32</v>
      </c>
      <c r="B132" s="55">
        <v>44403</v>
      </c>
      <c r="C132" s="56">
        <v>1.9</v>
      </c>
      <c r="D132" s="57" t="s">
        <v>90</v>
      </c>
      <c r="E132" s="66"/>
      <c r="F132" s="66" t="s">
        <v>35</v>
      </c>
      <c r="G132" s="60" t="s">
        <v>7</v>
      </c>
      <c r="H132" s="55">
        <v>44413</v>
      </c>
      <c r="I132" s="59">
        <f t="shared" si="0"/>
        <v>10</v>
      </c>
    </row>
    <row r="133" spans="1:9" ht="19.5" customHeight="1" x14ac:dyDescent="0.15">
      <c r="A133" s="54" t="s">
        <v>32</v>
      </c>
      <c r="B133" s="55">
        <v>44403</v>
      </c>
      <c r="C133" s="56">
        <v>2.89</v>
      </c>
      <c r="D133" s="57" t="s">
        <v>46</v>
      </c>
      <c r="E133" s="66"/>
      <c r="F133" s="66" t="s">
        <v>35</v>
      </c>
      <c r="G133" s="60" t="s">
        <v>7</v>
      </c>
      <c r="H133" s="55">
        <v>44427</v>
      </c>
      <c r="I133" s="59">
        <f t="shared" si="0"/>
        <v>24</v>
      </c>
    </row>
    <row r="134" spans="1:9" ht="19.5" customHeight="1" x14ac:dyDescent="0.15">
      <c r="A134" s="54" t="s">
        <v>32</v>
      </c>
      <c r="B134" s="55">
        <v>44403</v>
      </c>
      <c r="C134" s="56">
        <v>1.39</v>
      </c>
      <c r="D134" s="57" t="s">
        <v>45</v>
      </c>
      <c r="E134" s="66" t="s">
        <v>165</v>
      </c>
      <c r="F134" s="66" t="s">
        <v>35</v>
      </c>
      <c r="G134" s="60" t="s">
        <v>9</v>
      </c>
      <c r="H134" s="55">
        <v>44465</v>
      </c>
      <c r="I134" s="59">
        <f t="shared" si="0"/>
        <v>62</v>
      </c>
    </row>
    <row r="135" spans="1:9" ht="19.5" customHeight="1" x14ac:dyDescent="0.15">
      <c r="A135" s="54" t="s">
        <v>32</v>
      </c>
      <c r="B135" s="55">
        <v>44403</v>
      </c>
      <c r="C135" s="56">
        <v>1.99</v>
      </c>
      <c r="D135" s="57" t="s">
        <v>160</v>
      </c>
      <c r="E135" s="66"/>
      <c r="F135" s="66" t="s">
        <v>35</v>
      </c>
      <c r="G135" s="60" t="s">
        <v>7</v>
      </c>
      <c r="H135" s="55">
        <v>44407</v>
      </c>
      <c r="I135" s="59">
        <f t="shared" si="0"/>
        <v>4</v>
      </c>
    </row>
    <row r="136" spans="1:9" ht="19.5" customHeight="1" x14ac:dyDescent="0.15">
      <c r="A136" s="54" t="s">
        <v>32</v>
      </c>
      <c r="B136" s="55">
        <v>44403</v>
      </c>
      <c r="C136" s="56">
        <v>0.49</v>
      </c>
      <c r="D136" s="57" t="s">
        <v>166</v>
      </c>
      <c r="E136" s="66">
        <v>1</v>
      </c>
      <c r="F136" s="66" t="s">
        <v>35</v>
      </c>
      <c r="G136" s="60" t="s">
        <v>7</v>
      </c>
      <c r="H136" s="55">
        <v>44404</v>
      </c>
      <c r="I136" s="59">
        <f t="shared" si="0"/>
        <v>1</v>
      </c>
    </row>
    <row r="137" spans="1:9" ht="19.5" customHeight="1" x14ac:dyDescent="0.15">
      <c r="A137" s="21"/>
      <c r="B137" s="71"/>
      <c r="C137" s="72"/>
      <c r="D137" s="63"/>
      <c r="E137" s="73"/>
      <c r="F137" s="74"/>
      <c r="G137" s="64"/>
      <c r="H137" s="61"/>
      <c r="I137" s="65"/>
    </row>
  </sheetData>
  <mergeCells count="1">
    <mergeCell ref="B1:I1"/>
  </mergeCells>
  <conditionalFormatting sqref="E6 D6:D137 I7">
    <cfRule type="expression" dxfId="3" priority="1">
      <formula>I6&gt;0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Resumen!$B$3:$C$20</xm:f>
          </x14:formula1>
          <xm:sqref>G6:G137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I12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83203125" customWidth="1"/>
    <col min="5" max="5" width="9" customWidth="1"/>
    <col min="6" max="6" width="12.5" customWidth="1"/>
    <col min="7" max="7" width="16.6640625" customWidth="1"/>
    <col min="8" max="8" width="14" customWidth="1"/>
    <col min="9" max="9" width="6.33203125" customWidth="1"/>
  </cols>
  <sheetData>
    <row r="1" spans="1:9" ht="13" x14ac:dyDescent="0.15">
      <c r="A1" s="36"/>
      <c r="B1" s="124"/>
      <c r="C1" s="125"/>
      <c r="D1" s="125"/>
      <c r="E1" s="125"/>
      <c r="F1" s="125"/>
      <c r="G1" s="125"/>
      <c r="H1" s="125"/>
      <c r="I1" s="125"/>
    </row>
    <row r="2" spans="1:9" ht="22" x14ac:dyDescent="0.25">
      <c r="A2" s="37"/>
      <c r="B2" s="38" t="s">
        <v>22</v>
      </c>
      <c r="C2" s="39"/>
      <c r="D2" s="37"/>
      <c r="E2" s="37"/>
      <c r="F2" s="40"/>
      <c r="G2" s="37"/>
      <c r="H2" s="38" t="s">
        <v>23</v>
      </c>
      <c r="I2" s="39"/>
    </row>
    <row r="3" spans="1:9" ht="12" customHeight="1" x14ac:dyDescent="0.15">
      <c r="A3" s="41"/>
      <c r="B3" s="42"/>
      <c r="C3" s="43"/>
      <c r="D3" s="42"/>
      <c r="E3" s="42"/>
      <c r="F3" s="44"/>
      <c r="G3" s="42"/>
      <c r="H3" s="42"/>
      <c r="I3" s="43"/>
    </row>
    <row r="4" spans="1:9" ht="24" customHeight="1" x14ac:dyDescent="0.15">
      <c r="A4" s="21"/>
      <c r="B4" s="46" t="s">
        <v>24</v>
      </c>
      <c r="C4" s="75">
        <f>SUM(C6:C133)</f>
        <v>278.55000000000007</v>
      </c>
      <c r="D4" s="46" t="s">
        <v>7</v>
      </c>
      <c r="E4" s="47">
        <f>C4-C30-C31-C32-C43-C46-C47-C50-C51-C52-C33-C65-C66-C68-C70-C71-C74-C75-C84-C85-C86-C87-C92-C93-C103-C114-C119-C120</f>
        <v>136.9800000000001</v>
      </c>
      <c r="F4" s="46"/>
      <c r="G4" s="48"/>
      <c r="H4" s="46"/>
      <c r="I4" s="49"/>
    </row>
    <row r="5" spans="1:9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3" t="s">
        <v>30</v>
      </c>
      <c r="H5" s="51" t="s">
        <v>25</v>
      </c>
      <c r="I5" s="52" t="s">
        <v>31</v>
      </c>
    </row>
    <row r="6" spans="1:9" ht="19.5" customHeight="1" x14ac:dyDescent="0.15">
      <c r="A6" s="54" t="s">
        <v>32</v>
      </c>
      <c r="B6" s="55">
        <v>44405</v>
      </c>
      <c r="C6" s="56">
        <v>0.89</v>
      </c>
      <c r="D6" s="57" t="s">
        <v>81</v>
      </c>
      <c r="E6" s="57">
        <v>28</v>
      </c>
      <c r="F6" s="57" t="s">
        <v>35</v>
      </c>
      <c r="G6" s="58" t="s">
        <v>7</v>
      </c>
      <c r="H6" s="55">
        <v>44413</v>
      </c>
      <c r="I6" s="57">
        <f t="shared" ref="I6:I120" si="0">H6-B6</f>
        <v>8</v>
      </c>
    </row>
    <row r="7" spans="1:9" ht="19.5" customHeight="1" x14ac:dyDescent="0.15">
      <c r="A7" s="54" t="s">
        <v>32</v>
      </c>
      <c r="B7" s="55">
        <v>44406</v>
      </c>
      <c r="C7" s="56">
        <v>2.69</v>
      </c>
      <c r="D7" s="57" t="s">
        <v>167</v>
      </c>
      <c r="E7" s="57" t="s">
        <v>168</v>
      </c>
      <c r="F7" s="57" t="s">
        <v>35</v>
      </c>
      <c r="G7" s="60" t="s">
        <v>7</v>
      </c>
      <c r="H7" s="55">
        <v>44428</v>
      </c>
      <c r="I7" s="57">
        <f t="shared" si="0"/>
        <v>22</v>
      </c>
    </row>
    <row r="8" spans="1:9" ht="19.5" customHeight="1" x14ac:dyDescent="0.15">
      <c r="A8" s="54" t="s">
        <v>32</v>
      </c>
      <c r="B8" s="55">
        <v>44406</v>
      </c>
      <c r="C8" s="56">
        <v>1.79</v>
      </c>
      <c r="D8" s="57" t="s">
        <v>169</v>
      </c>
      <c r="E8" s="57" t="s">
        <v>39</v>
      </c>
      <c r="F8" s="57" t="s">
        <v>35</v>
      </c>
      <c r="G8" s="60" t="s">
        <v>7</v>
      </c>
      <c r="H8" s="55">
        <v>44443</v>
      </c>
      <c r="I8" s="57">
        <f t="shared" si="0"/>
        <v>37</v>
      </c>
    </row>
    <row r="9" spans="1:9" ht="19.5" customHeight="1" x14ac:dyDescent="0.15">
      <c r="A9" s="54" t="s">
        <v>32</v>
      </c>
      <c r="B9" s="55">
        <v>44406</v>
      </c>
      <c r="C9" s="56">
        <v>0.75</v>
      </c>
      <c r="D9" s="57" t="s">
        <v>92</v>
      </c>
      <c r="E9" s="57">
        <v>1</v>
      </c>
      <c r="F9" s="57" t="s">
        <v>35</v>
      </c>
      <c r="G9" s="60" t="s">
        <v>7</v>
      </c>
      <c r="H9" s="55">
        <v>44414</v>
      </c>
      <c r="I9" s="57">
        <f t="shared" si="0"/>
        <v>8</v>
      </c>
    </row>
    <row r="10" spans="1:9" ht="19.5" customHeight="1" x14ac:dyDescent="0.15">
      <c r="A10" s="54" t="s">
        <v>32</v>
      </c>
      <c r="B10" s="55">
        <v>44406</v>
      </c>
      <c r="C10" s="56">
        <v>0.45</v>
      </c>
      <c r="D10" s="57" t="s">
        <v>170</v>
      </c>
      <c r="E10" s="57" t="s">
        <v>41</v>
      </c>
      <c r="F10" s="57" t="s">
        <v>35</v>
      </c>
      <c r="G10" s="60" t="s">
        <v>7</v>
      </c>
      <c r="H10" s="55">
        <v>44439</v>
      </c>
      <c r="I10" s="57">
        <f t="shared" si="0"/>
        <v>33</v>
      </c>
    </row>
    <row r="11" spans="1:9" ht="19.5" customHeight="1" x14ac:dyDescent="0.15">
      <c r="A11" s="54" t="s">
        <v>32</v>
      </c>
      <c r="B11" s="55">
        <v>44406</v>
      </c>
      <c r="C11" s="56">
        <v>0.69</v>
      </c>
      <c r="D11" s="57" t="s">
        <v>171</v>
      </c>
      <c r="E11" s="57" t="s">
        <v>67</v>
      </c>
      <c r="F11" s="57" t="s">
        <v>35</v>
      </c>
      <c r="G11" s="60" t="s">
        <v>7</v>
      </c>
      <c r="H11" s="55">
        <v>44406</v>
      </c>
      <c r="I11" s="57">
        <f t="shared" si="0"/>
        <v>0</v>
      </c>
    </row>
    <row r="12" spans="1:9" ht="19.5" customHeight="1" x14ac:dyDescent="0.15">
      <c r="A12" s="54" t="s">
        <v>32</v>
      </c>
      <c r="B12" s="55">
        <v>44406</v>
      </c>
      <c r="C12" s="56">
        <v>0.89</v>
      </c>
      <c r="D12" s="57" t="s">
        <v>102</v>
      </c>
      <c r="E12" s="57" t="s">
        <v>39</v>
      </c>
      <c r="F12" s="57" t="s">
        <v>35</v>
      </c>
      <c r="G12" s="60" t="s">
        <v>7</v>
      </c>
      <c r="H12" s="55">
        <v>44428</v>
      </c>
      <c r="I12" s="57">
        <f t="shared" si="0"/>
        <v>22</v>
      </c>
    </row>
    <row r="13" spans="1:9" ht="19.5" customHeight="1" x14ac:dyDescent="0.15">
      <c r="A13" s="54" t="s">
        <v>32</v>
      </c>
      <c r="B13" s="55">
        <v>44406</v>
      </c>
      <c r="C13" s="56">
        <v>3.42</v>
      </c>
      <c r="D13" s="57" t="s">
        <v>77</v>
      </c>
      <c r="E13" s="57">
        <v>6</v>
      </c>
      <c r="F13" s="57" t="s">
        <v>35</v>
      </c>
      <c r="G13" s="60" t="s">
        <v>7</v>
      </c>
      <c r="H13" s="55">
        <v>44420</v>
      </c>
      <c r="I13" s="57">
        <f t="shared" si="0"/>
        <v>14</v>
      </c>
    </row>
    <row r="14" spans="1:9" ht="19.5" customHeight="1" x14ac:dyDescent="0.15">
      <c r="A14" s="54" t="s">
        <v>32</v>
      </c>
      <c r="B14" s="55">
        <v>44406</v>
      </c>
      <c r="C14" s="56">
        <v>1.35</v>
      </c>
      <c r="D14" s="57" t="s">
        <v>72</v>
      </c>
      <c r="E14" s="57">
        <v>28</v>
      </c>
      <c r="F14" s="57" t="s">
        <v>35</v>
      </c>
      <c r="G14" s="60" t="s">
        <v>7</v>
      </c>
      <c r="H14" s="55">
        <v>44406</v>
      </c>
      <c r="I14" s="57">
        <f t="shared" si="0"/>
        <v>0</v>
      </c>
    </row>
    <row r="15" spans="1:9" ht="19.5" customHeight="1" x14ac:dyDescent="0.15">
      <c r="A15" s="54" t="s">
        <v>32</v>
      </c>
      <c r="B15" s="55">
        <v>44408</v>
      </c>
      <c r="C15" s="56">
        <v>3.09</v>
      </c>
      <c r="D15" s="57" t="s">
        <v>70</v>
      </c>
      <c r="E15" s="57" t="s">
        <v>172</v>
      </c>
      <c r="F15" s="57" t="s">
        <v>64</v>
      </c>
      <c r="G15" s="60" t="s">
        <v>7</v>
      </c>
      <c r="H15" s="55">
        <v>44436</v>
      </c>
      <c r="I15" s="57">
        <f t="shared" si="0"/>
        <v>28</v>
      </c>
    </row>
    <row r="16" spans="1:9" ht="19.5" customHeight="1" x14ac:dyDescent="0.15">
      <c r="A16" s="54" t="s">
        <v>32</v>
      </c>
      <c r="B16" s="55">
        <v>44408</v>
      </c>
      <c r="C16" s="56">
        <v>4.09</v>
      </c>
      <c r="D16" s="57" t="s">
        <v>69</v>
      </c>
      <c r="E16" s="57" t="s">
        <v>67</v>
      </c>
      <c r="F16" s="57" t="s">
        <v>64</v>
      </c>
      <c r="G16" s="60" t="s">
        <v>7</v>
      </c>
      <c r="H16" s="55">
        <v>44431</v>
      </c>
      <c r="I16" s="57">
        <f t="shared" si="0"/>
        <v>23</v>
      </c>
    </row>
    <row r="17" spans="1:9" ht="19.5" customHeight="1" x14ac:dyDescent="0.15">
      <c r="A17" s="54" t="s">
        <v>32</v>
      </c>
      <c r="B17" s="55">
        <v>44408</v>
      </c>
      <c r="C17" s="56">
        <v>6.63</v>
      </c>
      <c r="D17" s="57" t="s">
        <v>173</v>
      </c>
      <c r="E17" s="57" t="s">
        <v>174</v>
      </c>
      <c r="F17" s="57" t="s">
        <v>64</v>
      </c>
      <c r="G17" s="60" t="s">
        <v>7</v>
      </c>
      <c r="H17" s="55">
        <v>44438</v>
      </c>
      <c r="I17" s="57">
        <f t="shared" si="0"/>
        <v>30</v>
      </c>
    </row>
    <row r="18" spans="1:9" ht="19.5" customHeight="1" x14ac:dyDescent="0.15">
      <c r="A18" s="54" t="s">
        <v>32</v>
      </c>
      <c r="B18" s="55">
        <v>44408</v>
      </c>
      <c r="C18" s="56">
        <v>1.35</v>
      </c>
      <c r="D18" s="57" t="s">
        <v>59</v>
      </c>
      <c r="E18" s="57">
        <v>1</v>
      </c>
      <c r="F18" s="57" t="s">
        <v>64</v>
      </c>
      <c r="G18" s="60" t="s">
        <v>7</v>
      </c>
      <c r="H18" s="55">
        <v>44411</v>
      </c>
      <c r="I18" s="57">
        <f t="shared" si="0"/>
        <v>3</v>
      </c>
    </row>
    <row r="19" spans="1:9" ht="19.5" customHeight="1" x14ac:dyDescent="0.15">
      <c r="A19" s="54" t="s">
        <v>120</v>
      </c>
      <c r="B19" s="55">
        <v>44408</v>
      </c>
      <c r="C19" s="56">
        <v>1.2</v>
      </c>
      <c r="D19" s="57" t="s">
        <v>175</v>
      </c>
      <c r="E19" s="57">
        <v>2</v>
      </c>
      <c r="F19" s="57" t="s">
        <v>114</v>
      </c>
      <c r="G19" s="60" t="s">
        <v>7</v>
      </c>
      <c r="H19" s="55">
        <v>44442</v>
      </c>
      <c r="I19" s="57">
        <f t="shared" si="0"/>
        <v>34</v>
      </c>
    </row>
    <row r="20" spans="1:9" ht="19.5" customHeight="1" x14ac:dyDescent="0.15">
      <c r="A20" s="54" t="s">
        <v>120</v>
      </c>
      <c r="B20" s="76">
        <v>44408</v>
      </c>
      <c r="C20" s="77">
        <v>0.53</v>
      </c>
      <c r="D20" s="57" t="s">
        <v>86</v>
      </c>
      <c r="E20" s="57">
        <v>4</v>
      </c>
      <c r="F20" s="57" t="s">
        <v>35</v>
      </c>
      <c r="G20" s="60" t="s">
        <v>7</v>
      </c>
      <c r="H20" s="55">
        <v>44408</v>
      </c>
      <c r="I20" s="57">
        <f t="shared" si="0"/>
        <v>0</v>
      </c>
    </row>
    <row r="21" spans="1:9" ht="19.5" customHeight="1" x14ac:dyDescent="0.15">
      <c r="A21" s="54" t="s">
        <v>120</v>
      </c>
      <c r="B21" s="55">
        <v>44408</v>
      </c>
      <c r="C21" s="56">
        <v>0.66</v>
      </c>
      <c r="D21" s="57" t="s">
        <v>176</v>
      </c>
      <c r="E21" s="57">
        <v>1</v>
      </c>
      <c r="F21" s="57" t="s">
        <v>35</v>
      </c>
      <c r="G21" s="60" t="s">
        <v>7</v>
      </c>
      <c r="H21" s="55">
        <v>44408</v>
      </c>
      <c r="I21" s="57">
        <f t="shared" si="0"/>
        <v>0</v>
      </c>
    </row>
    <row r="22" spans="1:9" ht="19.5" customHeight="1" x14ac:dyDescent="0.15">
      <c r="A22" s="54" t="s">
        <v>120</v>
      </c>
      <c r="B22" s="55">
        <v>44408</v>
      </c>
      <c r="C22" s="56">
        <v>1.99</v>
      </c>
      <c r="D22" s="57" t="s">
        <v>177</v>
      </c>
      <c r="E22" s="57" t="s">
        <v>178</v>
      </c>
      <c r="F22" s="57" t="s">
        <v>35</v>
      </c>
      <c r="G22" s="60" t="s">
        <v>7</v>
      </c>
      <c r="H22" s="55">
        <v>44419</v>
      </c>
      <c r="I22" s="57">
        <f t="shared" si="0"/>
        <v>11</v>
      </c>
    </row>
    <row r="23" spans="1:9" ht="19.5" customHeight="1" x14ac:dyDescent="0.15">
      <c r="A23" s="54" t="s">
        <v>120</v>
      </c>
      <c r="B23" s="55">
        <v>44408</v>
      </c>
      <c r="C23" s="56">
        <v>0.65</v>
      </c>
      <c r="D23" s="57" t="s">
        <v>179</v>
      </c>
      <c r="E23" s="66">
        <v>1</v>
      </c>
      <c r="F23" s="57" t="s">
        <v>35</v>
      </c>
      <c r="G23" s="60" t="s">
        <v>7</v>
      </c>
      <c r="H23" s="55">
        <v>44435</v>
      </c>
      <c r="I23" s="57">
        <f t="shared" si="0"/>
        <v>27</v>
      </c>
    </row>
    <row r="24" spans="1:9" ht="19.5" customHeight="1" x14ac:dyDescent="0.15">
      <c r="A24" s="54" t="s">
        <v>120</v>
      </c>
      <c r="B24" s="55">
        <v>44408</v>
      </c>
      <c r="C24" s="56">
        <v>2.38</v>
      </c>
      <c r="D24" s="57" t="s">
        <v>180</v>
      </c>
      <c r="E24" s="66">
        <v>2</v>
      </c>
      <c r="F24" s="57" t="s">
        <v>35</v>
      </c>
      <c r="G24" s="60" t="s">
        <v>7</v>
      </c>
      <c r="H24" s="55">
        <v>44408</v>
      </c>
      <c r="I24" s="57">
        <f t="shared" si="0"/>
        <v>0</v>
      </c>
    </row>
    <row r="25" spans="1:9" ht="19.5" customHeight="1" x14ac:dyDescent="0.15">
      <c r="A25" s="54" t="s">
        <v>32</v>
      </c>
      <c r="B25" s="55">
        <v>44409</v>
      </c>
      <c r="C25" s="56">
        <v>1.25</v>
      </c>
      <c r="D25" s="57" t="s">
        <v>181</v>
      </c>
      <c r="E25" s="66">
        <v>2</v>
      </c>
      <c r="F25" s="57" t="s">
        <v>35</v>
      </c>
      <c r="G25" s="60" t="s">
        <v>7</v>
      </c>
      <c r="H25" s="55">
        <v>44412</v>
      </c>
      <c r="I25" s="57">
        <f t="shared" si="0"/>
        <v>3</v>
      </c>
    </row>
    <row r="26" spans="1:9" ht="19.5" customHeight="1" x14ac:dyDescent="0.15">
      <c r="A26" s="54" t="s">
        <v>32</v>
      </c>
      <c r="B26" s="55">
        <v>44409</v>
      </c>
      <c r="C26" s="56">
        <v>0.99</v>
      </c>
      <c r="D26" s="57" t="s">
        <v>182</v>
      </c>
      <c r="E26" s="66">
        <v>1</v>
      </c>
      <c r="F26" s="57" t="s">
        <v>35</v>
      </c>
      <c r="G26" s="60" t="s">
        <v>7</v>
      </c>
      <c r="H26" s="55">
        <v>44409</v>
      </c>
      <c r="I26" s="57">
        <f t="shared" si="0"/>
        <v>0</v>
      </c>
    </row>
    <row r="27" spans="1:9" ht="19.5" customHeight="1" x14ac:dyDescent="0.15">
      <c r="A27" s="54" t="s">
        <v>32</v>
      </c>
      <c r="B27" s="55">
        <v>44409</v>
      </c>
      <c r="C27" s="56">
        <v>0.99</v>
      </c>
      <c r="D27" s="57" t="s">
        <v>183</v>
      </c>
      <c r="E27" s="66">
        <v>1</v>
      </c>
      <c r="F27" s="57" t="s">
        <v>35</v>
      </c>
      <c r="G27" s="60" t="s">
        <v>7</v>
      </c>
      <c r="H27" s="55">
        <v>44453</v>
      </c>
      <c r="I27" s="57">
        <f t="shared" si="0"/>
        <v>44</v>
      </c>
    </row>
    <row r="28" spans="1:9" ht="19.5" customHeight="1" x14ac:dyDescent="0.15">
      <c r="A28" s="54" t="s">
        <v>32</v>
      </c>
      <c r="B28" s="55">
        <v>44409</v>
      </c>
      <c r="C28" s="56">
        <v>1.39</v>
      </c>
      <c r="D28" s="57" t="s">
        <v>184</v>
      </c>
      <c r="E28" s="66">
        <v>1</v>
      </c>
      <c r="F28" s="66" t="s">
        <v>35</v>
      </c>
      <c r="G28" s="60" t="s">
        <v>7</v>
      </c>
      <c r="H28" s="55">
        <v>44409</v>
      </c>
      <c r="I28" s="57">
        <f t="shared" si="0"/>
        <v>0</v>
      </c>
    </row>
    <row r="29" spans="1:9" ht="19.5" customHeight="1" x14ac:dyDescent="0.15">
      <c r="A29" s="54" t="s">
        <v>32</v>
      </c>
      <c r="B29" s="55">
        <v>44409</v>
      </c>
      <c r="C29" s="56">
        <v>0.46</v>
      </c>
      <c r="D29" s="57" t="s">
        <v>185</v>
      </c>
      <c r="E29" s="66">
        <v>1</v>
      </c>
      <c r="F29" s="66" t="s">
        <v>35</v>
      </c>
      <c r="G29" s="60" t="s">
        <v>7</v>
      </c>
      <c r="H29" s="55">
        <v>44424</v>
      </c>
      <c r="I29" s="57">
        <f t="shared" si="0"/>
        <v>15</v>
      </c>
    </row>
    <row r="30" spans="1:9" ht="19.5" customHeight="1" x14ac:dyDescent="0.15">
      <c r="A30" s="54" t="s">
        <v>120</v>
      </c>
      <c r="B30" s="55">
        <v>44411</v>
      </c>
      <c r="C30" s="56">
        <v>3.15</v>
      </c>
      <c r="D30" s="57" t="s">
        <v>186</v>
      </c>
      <c r="E30" s="66" t="s">
        <v>50</v>
      </c>
      <c r="F30" s="66" t="s">
        <v>50</v>
      </c>
      <c r="G30" s="60" t="s">
        <v>10</v>
      </c>
      <c r="H30" s="55"/>
      <c r="I30" s="57">
        <f t="shared" si="0"/>
        <v>-44411</v>
      </c>
    </row>
    <row r="31" spans="1:9" ht="19.5" customHeight="1" x14ac:dyDescent="0.15">
      <c r="A31" s="54" t="s">
        <v>120</v>
      </c>
      <c r="B31" s="55">
        <v>44413</v>
      </c>
      <c r="C31" s="56">
        <v>0.75</v>
      </c>
      <c r="D31" s="57" t="s">
        <v>187</v>
      </c>
      <c r="E31" s="66">
        <v>1</v>
      </c>
      <c r="F31" s="66" t="s">
        <v>119</v>
      </c>
      <c r="G31" s="60" t="s">
        <v>10</v>
      </c>
      <c r="H31" s="55"/>
      <c r="I31" s="57">
        <f t="shared" si="0"/>
        <v>-44413</v>
      </c>
    </row>
    <row r="32" spans="1:9" ht="19.5" customHeight="1" x14ac:dyDescent="0.15">
      <c r="A32" s="54" t="s">
        <v>120</v>
      </c>
      <c r="B32" s="55">
        <v>44413</v>
      </c>
      <c r="C32" s="56">
        <v>3</v>
      </c>
      <c r="D32" s="57" t="s">
        <v>188</v>
      </c>
      <c r="E32" s="66">
        <v>1</v>
      </c>
      <c r="F32" s="66" t="s">
        <v>119</v>
      </c>
      <c r="G32" s="60" t="s">
        <v>12</v>
      </c>
      <c r="H32" s="55"/>
      <c r="I32" s="57">
        <f t="shared" si="0"/>
        <v>-44413</v>
      </c>
    </row>
    <row r="33" spans="1:9" ht="19.5" customHeight="1" x14ac:dyDescent="0.15">
      <c r="A33" s="54" t="s">
        <v>120</v>
      </c>
      <c r="B33" s="55">
        <v>44413</v>
      </c>
      <c r="C33" s="56">
        <v>0.95</v>
      </c>
      <c r="D33" s="57" t="s">
        <v>189</v>
      </c>
      <c r="E33" s="66">
        <v>1</v>
      </c>
      <c r="F33" s="66" t="s">
        <v>119</v>
      </c>
      <c r="G33" s="60" t="s">
        <v>9</v>
      </c>
      <c r="H33" s="55"/>
      <c r="I33" s="57">
        <f t="shared" si="0"/>
        <v>-44413</v>
      </c>
    </row>
    <row r="34" spans="1:9" ht="19.5" customHeight="1" x14ac:dyDescent="0.15">
      <c r="A34" s="54" t="s">
        <v>120</v>
      </c>
      <c r="B34" s="55">
        <v>44413</v>
      </c>
      <c r="C34" s="56">
        <v>0.69</v>
      </c>
      <c r="D34" s="57" t="s">
        <v>48</v>
      </c>
      <c r="E34" s="57" t="s">
        <v>178</v>
      </c>
      <c r="F34" s="66" t="s">
        <v>35</v>
      </c>
      <c r="G34" s="60" t="s">
        <v>7</v>
      </c>
      <c r="H34" s="55">
        <v>44413</v>
      </c>
      <c r="I34" s="57">
        <f t="shared" si="0"/>
        <v>0</v>
      </c>
    </row>
    <row r="35" spans="1:9" ht="19.5" customHeight="1" x14ac:dyDescent="0.15">
      <c r="A35" s="54" t="s">
        <v>120</v>
      </c>
      <c r="B35" s="55">
        <v>44413</v>
      </c>
      <c r="C35" s="56">
        <v>0.81</v>
      </c>
      <c r="D35" s="57" t="s">
        <v>132</v>
      </c>
      <c r="E35" s="66" t="s">
        <v>190</v>
      </c>
      <c r="F35" s="66" t="s">
        <v>35</v>
      </c>
      <c r="G35" s="60" t="s">
        <v>7</v>
      </c>
      <c r="H35" s="55">
        <v>44463</v>
      </c>
      <c r="I35" s="57">
        <f t="shared" si="0"/>
        <v>50</v>
      </c>
    </row>
    <row r="36" spans="1:9" ht="19.5" customHeight="1" x14ac:dyDescent="0.15">
      <c r="A36" s="54" t="s">
        <v>120</v>
      </c>
      <c r="B36" s="55">
        <v>44413</v>
      </c>
      <c r="C36" s="56">
        <v>1.29</v>
      </c>
      <c r="D36" s="57" t="s">
        <v>191</v>
      </c>
      <c r="E36" s="66" t="s">
        <v>192</v>
      </c>
      <c r="F36" s="66" t="s">
        <v>35</v>
      </c>
      <c r="G36" s="60" t="s">
        <v>7</v>
      </c>
      <c r="H36" s="55">
        <v>44452</v>
      </c>
      <c r="I36" s="57">
        <f t="shared" si="0"/>
        <v>39</v>
      </c>
    </row>
    <row r="37" spans="1:9" ht="19.5" customHeight="1" x14ac:dyDescent="0.15">
      <c r="A37" s="54" t="s">
        <v>120</v>
      </c>
      <c r="B37" s="55">
        <v>44413</v>
      </c>
      <c r="C37" s="56">
        <v>2.99</v>
      </c>
      <c r="D37" s="57" t="s">
        <v>147</v>
      </c>
      <c r="E37" s="66">
        <v>12</v>
      </c>
      <c r="F37" s="66" t="s">
        <v>35</v>
      </c>
      <c r="G37" s="60" t="s">
        <v>7</v>
      </c>
      <c r="H37" s="55">
        <v>44439</v>
      </c>
      <c r="I37" s="57">
        <f t="shared" si="0"/>
        <v>26</v>
      </c>
    </row>
    <row r="38" spans="1:9" ht="19.5" customHeight="1" x14ac:dyDescent="0.15">
      <c r="A38" s="54" t="s">
        <v>120</v>
      </c>
      <c r="B38" s="55">
        <v>44413</v>
      </c>
      <c r="C38" s="56">
        <v>0.89</v>
      </c>
      <c r="D38" s="57" t="s">
        <v>81</v>
      </c>
      <c r="E38" s="66">
        <v>28</v>
      </c>
      <c r="F38" s="66" t="s">
        <v>35</v>
      </c>
      <c r="G38" s="60" t="s">
        <v>7</v>
      </c>
      <c r="H38" s="55">
        <v>44427</v>
      </c>
      <c r="I38" s="57">
        <f t="shared" si="0"/>
        <v>14</v>
      </c>
    </row>
    <row r="39" spans="1:9" ht="19.5" customHeight="1" x14ac:dyDescent="0.15">
      <c r="A39" s="54" t="s">
        <v>120</v>
      </c>
      <c r="B39" s="55">
        <v>44413</v>
      </c>
      <c r="C39" s="56">
        <v>1.25</v>
      </c>
      <c r="D39" s="57" t="s">
        <v>181</v>
      </c>
      <c r="E39" s="66">
        <v>2</v>
      </c>
      <c r="F39" s="66" t="s">
        <v>35</v>
      </c>
      <c r="G39" s="60" t="s">
        <v>7</v>
      </c>
      <c r="H39" s="55">
        <v>44427</v>
      </c>
      <c r="I39" s="57">
        <f t="shared" si="0"/>
        <v>14</v>
      </c>
    </row>
    <row r="40" spans="1:9" ht="19.5" customHeight="1" x14ac:dyDescent="0.15">
      <c r="A40" s="54" t="s">
        <v>120</v>
      </c>
      <c r="B40" s="55">
        <v>44413</v>
      </c>
      <c r="C40" s="56">
        <v>0.75</v>
      </c>
      <c r="D40" s="57" t="s">
        <v>92</v>
      </c>
      <c r="E40" s="66">
        <v>1</v>
      </c>
      <c r="F40" s="66" t="s">
        <v>35</v>
      </c>
      <c r="G40" s="60" t="s">
        <v>7</v>
      </c>
      <c r="H40" s="55">
        <v>44434</v>
      </c>
      <c r="I40" s="57">
        <f t="shared" si="0"/>
        <v>21</v>
      </c>
    </row>
    <row r="41" spans="1:9" ht="19.5" customHeight="1" x14ac:dyDescent="0.15">
      <c r="A41" s="54" t="s">
        <v>120</v>
      </c>
      <c r="B41" s="55">
        <v>44413</v>
      </c>
      <c r="C41" s="56">
        <v>0.75</v>
      </c>
      <c r="D41" s="57" t="s">
        <v>193</v>
      </c>
      <c r="E41" s="66">
        <v>1</v>
      </c>
      <c r="F41" s="66" t="s">
        <v>35</v>
      </c>
      <c r="G41" s="60" t="s">
        <v>7</v>
      </c>
      <c r="H41" s="55">
        <v>44422</v>
      </c>
      <c r="I41" s="57">
        <f t="shared" si="0"/>
        <v>9</v>
      </c>
    </row>
    <row r="42" spans="1:9" ht="19.5" customHeight="1" x14ac:dyDescent="0.15">
      <c r="A42" s="54" t="s">
        <v>120</v>
      </c>
      <c r="B42" s="55">
        <v>44413</v>
      </c>
      <c r="C42" s="56">
        <v>0.95</v>
      </c>
      <c r="D42" s="57" t="s">
        <v>194</v>
      </c>
      <c r="E42" s="66">
        <v>1</v>
      </c>
      <c r="F42" s="66" t="s">
        <v>35</v>
      </c>
      <c r="G42" s="60" t="s">
        <v>7</v>
      </c>
      <c r="H42" s="55">
        <v>44421</v>
      </c>
      <c r="I42" s="57">
        <f t="shared" si="0"/>
        <v>8</v>
      </c>
    </row>
    <row r="43" spans="1:9" ht="19.5" customHeight="1" x14ac:dyDescent="0.15">
      <c r="A43" s="21" t="s">
        <v>120</v>
      </c>
      <c r="B43" s="61">
        <v>44413</v>
      </c>
      <c r="C43" s="62">
        <v>0.95</v>
      </c>
      <c r="D43" s="63" t="s">
        <v>195</v>
      </c>
      <c r="E43" s="67">
        <v>10</v>
      </c>
      <c r="F43" s="67" t="s">
        <v>35</v>
      </c>
      <c r="G43" s="64" t="s">
        <v>9</v>
      </c>
      <c r="H43" s="61">
        <v>44413</v>
      </c>
      <c r="I43" s="63">
        <f t="shared" si="0"/>
        <v>0</v>
      </c>
    </row>
    <row r="44" spans="1:9" ht="19.5" customHeight="1" x14ac:dyDescent="0.15">
      <c r="A44" s="54" t="s">
        <v>120</v>
      </c>
      <c r="B44" s="55">
        <v>44413</v>
      </c>
      <c r="C44" s="56">
        <v>1.34</v>
      </c>
      <c r="D44" s="57" t="s">
        <v>73</v>
      </c>
      <c r="E44" s="66">
        <v>8</v>
      </c>
      <c r="F44" s="66" t="s">
        <v>35</v>
      </c>
      <c r="G44" s="60" t="s">
        <v>7</v>
      </c>
      <c r="H44" s="55">
        <v>44430</v>
      </c>
      <c r="I44" s="57">
        <f t="shared" si="0"/>
        <v>17</v>
      </c>
    </row>
    <row r="45" spans="1:9" ht="19.5" customHeight="1" x14ac:dyDescent="0.15">
      <c r="A45" s="54" t="s">
        <v>120</v>
      </c>
      <c r="B45" s="55">
        <v>44413</v>
      </c>
      <c r="C45" s="56">
        <v>0.75</v>
      </c>
      <c r="D45" s="57" t="s">
        <v>196</v>
      </c>
      <c r="E45" s="66">
        <v>1</v>
      </c>
      <c r="F45" s="66" t="s">
        <v>35</v>
      </c>
      <c r="G45" s="60" t="s">
        <v>7</v>
      </c>
      <c r="H45" s="55">
        <v>44431</v>
      </c>
      <c r="I45" s="57">
        <f t="shared" si="0"/>
        <v>18</v>
      </c>
    </row>
    <row r="46" spans="1:9" ht="19.5" customHeight="1" x14ac:dyDescent="0.15">
      <c r="A46" s="54" t="s">
        <v>120</v>
      </c>
      <c r="B46" s="55">
        <v>44413</v>
      </c>
      <c r="C46" s="56">
        <v>1.29</v>
      </c>
      <c r="D46" s="57" t="s">
        <v>197</v>
      </c>
      <c r="E46" s="66">
        <v>2</v>
      </c>
      <c r="F46" s="66" t="s">
        <v>35</v>
      </c>
      <c r="G46" s="60" t="s">
        <v>9</v>
      </c>
      <c r="H46" s="55">
        <v>44413</v>
      </c>
      <c r="I46" s="57">
        <f t="shared" si="0"/>
        <v>0</v>
      </c>
    </row>
    <row r="47" spans="1:9" ht="19.5" customHeight="1" x14ac:dyDescent="0.15">
      <c r="A47" s="21" t="s">
        <v>120</v>
      </c>
      <c r="B47" s="61">
        <v>44413</v>
      </c>
      <c r="C47" s="62">
        <v>0.95</v>
      </c>
      <c r="D47" s="63" t="s">
        <v>195</v>
      </c>
      <c r="E47" s="67">
        <v>10</v>
      </c>
      <c r="F47" s="67" t="s">
        <v>35</v>
      </c>
      <c r="G47" s="64" t="s">
        <v>9</v>
      </c>
      <c r="H47" s="61">
        <v>44413</v>
      </c>
      <c r="I47" s="63">
        <f t="shared" si="0"/>
        <v>0</v>
      </c>
    </row>
    <row r="48" spans="1:9" ht="19.5" customHeight="1" x14ac:dyDescent="0.15">
      <c r="A48" s="54" t="s">
        <v>120</v>
      </c>
      <c r="B48" s="55">
        <v>44413</v>
      </c>
      <c r="C48" s="56">
        <v>1.9</v>
      </c>
      <c r="D48" s="57" t="s">
        <v>198</v>
      </c>
      <c r="E48" s="66">
        <v>2</v>
      </c>
      <c r="F48" s="66" t="s">
        <v>35</v>
      </c>
      <c r="G48" s="60" t="s">
        <v>7</v>
      </c>
      <c r="H48" s="55">
        <v>44413</v>
      </c>
      <c r="I48" s="57">
        <f t="shared" si="0"/>
        <v>0</v>
      </c>
    </row>
    <row r="49" spans="1:9" ht="19.5" customHeight="1" x14ac:dyDescent="0.15">
      <c r="A49" s="54" t="s">
        <v>120</v>
      </c>
      <c r="B49" s="55">
        <v>44413</v>
      </c>
      <c r="C49" s="56">
        <v>1.19</v>
      </c>
      <c r="D49" s="57" t="s">
        <v>116</v>
      </c>
      <c r="E49" s="66">
        <v>1</v>
      </c>
      <c r="F49" s="66" t="s">
        <v>35</v>
      </c>
      <c r="G49" s="60" t="s">
        <v>7</v>
      </c>
      <c r="H49" s="55">
        <v>44436</v>
      </c>
      <c r="I49" s="57">
        <f t="shared" si="0"/>
        <v>23</v>
      </c>
    </row>
    <row r="50" spans="1:9" ht="19.5" customHeight="1" x14ac:dyDescent="0.15">
      <c r="A50" s="21" t="s">
        <v>120</v>
      </c>
      <c r="B50" s="61">
        <v>44413</v>
      </c>
      <c r="C50" s="62">
        <v>1.69</v>
      </c>
      <c r="D50" s="63" t="s">
        <v>199</v>
      </c>
      <c r="E50" s="67">
        <v>1</v>
      </c>
      <c r="F50" s="67" t="s">
        <v>35</v>
      </c>
      <c r="G50" s="64" t="s">
        <v>9</v>
      </c>
      <c r="H50" s="61">
        <v>44413</v>
      </c>
      <c r="I50" s="63">
        <f t="shared" si="0"/>
        <v>0</v>
      </c>
    </row>
    <row r="51" spans="1:9" ht="19.5" customHeight="1" x14ac:dyDescent="0.15">
      <c r="A51" s="54" t="s">
        <v>120</v>
      </c>
      <c r="B51" s="55">
        <v>44413</v>
      </c>
      <c r="C51" s="56">
        <v>3.99</v>
      </c>
      <c r="D51" s="57" t="s">
        <v>200</v>
      </c>
      <c r="E51" s="66" t="s">
        <v>201</v>
      </c>
      <c r="F51" s="66" t="s">
        <v>35</v>
      </c>
      <c r="G51" s="60" t="s">
        <v>9</v>
      </c>
      <c r="H51" s="55">
        <v>44556</v>
      </c>
      <c r="I51" s="57">
        <f t="shared" si="0"/>
        <v>143</v>
      </c>
    </row>
    <row r="52" spans="1:9" ht="19.5" customHeight="1" x14ac:dyDescent="0.15">
      <c r="A52" s="54" t="s">
        <v>120</v>
      </c>
      <c r="B52" s="55">
        <v>44415</v>
      </c>
      <c r="C52" s="56">
        <v>0.95</v>
      </c>
      <c r="D52" s="57" t="s">
        <v>202</v>
      </c>
      <c r="E52" s="66">
        <v>1</v>
      </c>
      <c r="F52" s="66" t="s">
        <v>35</v>
      </c>
      <c r="G52" s="60" t="s">
        <v>9</v>
      </c>
      <c r="H52" s="55">
        <v>44483</v>
      </c>
      <c r="I52" s="57">
        <f t="shared" si="0"/>
        <v>68</v>
      </c>
    </row>
    <row r="53" spans="1:9" ht="19.5" customHeight="1" x14ac:dyDescent="0.15">
      <c r="A53" s="54" t="s">
        <v>120</v>
      </c>
      <c r="B53" s="55">
        <v>44415</v>
      </c>
      <c r="C53" s="56">
        <v>0.89</v>
      </c>
      <c r="D53" s="57" t="s">
        <v>203</v>
      </c>
      <c r="E53" s="66">
        <v>1</v>
      </c>
      <c r="F53" s="66" t="s">
        <v>35</v>
      </c>
      <c r="G53" s="60" t="s">
        <v>7</v>
      </c>
      <c r="H53" s="55">
        <v>44413</v>
      </c>
      <c r="I53" s="57">
        <f t="shared" si="0"/>
        <v>-2</v>
      </c>
    </row>
    <row r="54" spans="1:9" ht="19.5" customHeight="1" x14ac:dyDescent="0.15">
      <c r="A54" s="54" t="s">
        <v>120</v>
      </c>
      <c r="B54" s="55">
        <v>44415</v>
      </c>
      <c r="C54" s="56">
        <v>1</v>
      </c>
      <c r="D54" s="57" t="s">
        <v>204</v>
      </c>
      <c r="E54" s="66">
        <v>1</v>
      </c>
      <c r="F54" s="66" t="s">
        <v>35</v>
      </c>
      <c r="G54" s="60" t="s">
        <v>7</v>
      </c>
      <c r="H54" s="55">
        <v>44413</v>
      </c>
      <c r="I54" s="57">
        <f t="shared" si="0"/>
        <v>-2</v>
      </c>
    </row>
    <row r="55" spans="1:9" ht="19.5" customHeight="1" x14ac:dyDescent="0.15">
      <c r="A55" s="54" t="s">
        <v>120</v>
      </c>
      <c r="B55" s="55">
        <v>44415</v>
      </c>
      <c r="C55" s="56">
        <v>1</v>
      </c>
      <c r="D55" s="57" t="s">
        <v>204</v>
      </c>
      <c r="E55" s="66">
        <v>1</v>
      </c>
      <c r="F55" s="66" t="s">
        <v>35</v>
      </c>
      <c r="G55" s="60" t="s">
        <v>7</v>
      </c>
      <c r="H55" s="55">
        <v>44413</v>
      </c>
      <c r="I55" s="57">
        <f t="shared" si="0"/>
        <v>-2</v>
      </c>
    </row>
    <row r="56" spans="1:9" ht="19.5" customHeight="1" x14ac:dyDescent="0.15">
      <c r="A56" s="54" t="s">
        <v>120</v>
      </c>
      <c r="B56" s="55">
        <v>44418</v>
      </c>
      <c r="C56" s="56">
        <v>1.35</v>
      </c>
      <c r="D56" s="57" t="s">
        <v>106</v>
      </c>
      <c r="E56" s="66" t="s">
        <v>205</v>
      </c>
      <c r="F56" s="66" t="s">
        <v>35</v>
      </c>
      <c r="G56" s="60" t="s">
        <v>7</v>
      </c>
      <c r="H56" s="55">
        <v>44418</v>
      </c>
      <c r="I56" s="57">
        <f t="shared" si="0"/>
        <v>0</v>
      </c>
    </row>
    <row r="57" spans="1:9" ht="19.5" customHeight="1" x14ac:dyDescent="0.15">
      <c r="A57" s="54" t="s">
        <v>32</v>
      </c>
      <c r="B57" s="55">
        <v>44419</v>
      </c>
      <c r="C57" s="56">
        <v>0.64</v>
      </c>
      <c r="D57" s="57" t="s">
        <v>206</v>
      </c>
      <c r="E57" s="66" t="s">
        <v>207</v>
      </c>
      <c r="F57" s="66" t="s">
        <v>35</v>
      </c>
      <c r="G57" s="60" t="s">
        <v>7</v>
      </c>
      <c r="H57" s="55">
        <v>44420</v>
      </c>
      <c r="I57" s="57">
        <f t="shared" si="0"/>
        <v>1</v>
      </c>
    </row>
    <row r="58" spans="1:9" ht="19.5" customHeight="1" x14ac:dyDescent="0.15">
      <c r="A58" s="54" t="s">
        <v>32</v>
      </c>
      <c r="B58" s="55">
        <v>44419</v>
      </c>
      <c r="C58" s="56">
        <v>1.9</v>
      </c>
      <c r="D58" s="57" t="s">
        <v>90</v>
      </c>
      <c r="E58" s="66" t="s">
        <v>208</v>
      </c>
      <c r="F58" s="66" t="s">
        <v>35</v>
      </c>
      <c r="G58" s="60" t="s">
        <v>7</v>
      </c>
      <c r="H58" s="55">
        <v>44427</v>
      </c>
      <c r="I58" s="57">
        <f t="shared" si="0"/>
        <v>8</v>
      </c>
    </row>
    <row r="59" spans="1:9" ht="19.5" customHeight="1" x14ac:dyDescent="0.15">
      <c r="A59" s="54" t="s">
        <v>32</v>
      </c>
      <c r="B59" s="55">
        <v>44419</v>
      </c>
      <c r="C59" s="56">
        <v>0.26</v>
      </c>
      <c r="D59" s="57" t="s">
        <v>209</v>
      </c>
      <c r="E59" s="66">
        <v>1</v>
      </c>
      <c r="F59" s="66" t="s">
        <v>35</v>
      </c>
      <c r="G59" s="60" t="s">
        <v>7</v>
      </c>
      <c r="H59" s="55">
        <v>44420</v>
      </c>
      <c r="I59" s="57">
        <f t="shared" si="0"/>
        <v>1</v>
      </c>
    </row>
    <row r="60" spans="1:9" ht="19.5" customHeight="1" x14ac:dyDescent="0.15">
      <c r="A60" s="54" t="s">
        <v>32</v>
      </c>
      <c r="B60" s="55">
        <v>44419</v>
      </c>
      <c r="C60" s="56">
        <v>0.5</v>
      </c>
      <c r="D60" s="57" t="s">
        <v>210</v>
      </c>
      <c r="E60" s="66">
        <v>1</v>
      </c>
      <c r="F60" s="66" t="s">
        <v>35</v>
      </c>
      <c r="G60" s="60" t="s">
        <v>7</v>
      </c>
      <c r="H60" s="55">
        <v>44420</v>
      </c>
      <c r="I60" s="57">
        <f t="shared" si="0"/>
        <v>1</v>
      </c>
    </row>
    <row r="61" spans="1:9" ht="19.5" customHeight="1" x14ac:dyDescent="0.15">
      <c r="A61" s="54" t="s">
        <v>32</v>
      </c>
      <c r="B61" s="55">
        <v>44419</v>
      </c>
      <c r="C61" s="56">
        <v>3.42</v>
      </c>
      <c r="D61" s="57" t="s">
        <v>77</v>
      </c>
      <c r="E61" s="66">
        <v>6</v>
      </c>
      <c r="F61" s="66" t="s">
        <v>35</v>
      </c>
      <c r="G61" s="60" t="s">
        <v>7</v>
      </c>
      <c r="H61" s="55">
        <v>44419</v>
      </c>
      <c r="I61" s="57">
        <f t="shared" si="0"/>
        <v>0</v>
      </c>
    </row>
    <row r="62" spans="1:9" ht="19.5" customHeight="1" x14ac:dyDescent="0.15">
      <c r="A62" s="54" t="s">
        <v>120</v>
      </c>
      <c r="B62" s="55">
        <v>44421</v>
      </c>
      <c r="C62" s="56">
        <v>0.6</v>
      </c>
      <c r="D62" s="57" t="s">
        <v>175</v>
      </c>
      <c r="E62" s="66">
        <v>1</v>
      </c>
      <c r="F62" s="66" t="s">
        <v>114</v>
      </c>
      <c r="G62" s="60" t="s">
        <v>7</v>
      </c>
      <c r="H62" s="55">
        <v>44454</v>
      </c>
      <c r="I62" s="57">
        <f t="shared" si="0"/>
        <v>33</v>
      </c>
    </row>
    <row r="63" spans="1:9" ht="19.5" customHeight="1" x14ac:dyDescent="0.15">
      <c r="A63" s="54" t="s">
        <v>120</v>
      </c>
      <c r="B63" s="55">
        <v>44421</v>
      </c>
      <c r="C63" s="56">
        <v>1.2</v>
      </c>
      <c r="D63" s="57" t="s">
        <v>59</v>
      </c>
      <c r="E63" s="66">
        <v>3</v>
      </c>
      <c r="F63" s="66" t="s">
        <v>114</v>
      </c>
      <c r="G63" s="60" t="s">
        <v>7</v>
      </c>
      <c r="H63" s="55"/>
      <c r="I63" s="57">
        <f t="shared" si="0"/>
        <v>-44421</v>
      </c>
    </row>
    <row r="64" spans="1:9" ht="19.5" customHeight="1" x14ac:dyDescent="0.15">
      <c r="A64" s="54" t="s">
        <v>120</v>
      </c>
      <c r="B64" s="55">
        <v>44421</v>
      </c>
      <c r="C64" s="56">
        <v>1.5</v>
      </c>
      <c r="D64" s="57" t="s">
        <v>160</v>
      </c>
      <c r="E64" s="66">
        <v>10</v>
      </c>
      <c r="F64" s="66" t="s">
        <v>114</v>
      </c>
      <c r="G64" s="60" t="s">
        <v>7</v>
      </c>
      <c r="H64" s="55"/>
      <c r="I64" s="57">
        <f t="shared" si="0"/>
        <v>-44421</v>
      </c>
    </row>
    <row r="65" spans="1:9" ht="19.5" customHeight="1" x14ac:dyDescent="0.15">
      <c r="A65" s="21" t="s">
        <v>120</v>
      </c>
      <c r="B65" s="61">
        <v>44421</v>
      </c>
      <c r="C65" s="62">
        <v>2</v>
      </c>
      <c r="D65" s="63" t="s">
        <v>211</v>
      </c>
      <c r="E65" s="67">
        <v>1</v>
      </c>
      <c r="F65" s="67" t="s">
        <v>114</v>
      </c>
      <c r="G65" s="64" t="s">
        <v>9</v>
      </c>
      <c r="H65" s="61"/>
      <c r="I65" s="63">
        <f t="shared" si="0"/>
        <v>-44421</v>
      </c>
    </row>
    <row r="66" spans="1:9" ht="19.5" customHeight="1" x14ac:dyDescent="0.15">
      <c r="A66" s="78" t="s">
        <v>120</v>
      </c>
      <c r="B66" s="79">
        <v>44421</v>
      </c>
      <c r="C66" s="80">
        <v>3.6</v>
      </c>
      <c r="D66" s="81" t="s">
        <v>212</v>
      </c>
      <c r="E66" s="82"/>
      <c r="F66" s="82" t="s">
        <v>119</v>
      </c>
      <c r="G66" s="83" t="s">
        <v>10</v>
      </c>
      <c r="H66" s="79"/>
      <c r="I66" s="81">
        <f t="shared" si="0"/>
        <v>-44421</v>
      </c>
    </row>
    <row r="67" spans="1:9" ht="19.5" customHeight="1" x14ac:dyDescent="0.15">
      <c r="A67" s="54" t="s">
        <v>32</v>
      </c>
      <c r="B67" s="55">
        <v>44422</v>
      </c>
      <c r="C67" s="56">
        <v>4.5599999999999996</v>
      </c>
      <c r="D67" s="57" t="s">
        <v>210</v>
      </c>
      <c r="E67" s="66">
        <v>8</v>
      </c>
      <c r="F67" s="66" t="s">
        <v>35</v>
      </c>
      <c r="G67" s="60" t="s">
        <v>7</v>
      </c>
      <c r="H67" s="55">
        <v>44430</v>
      </c>
      <c r="I67" s="57">
        <f t="shared" si="0"/>
        <v>8</v>
      </c>
    </row>
    <row r="68" spans="1:9" ht="19.5" customHeight="1" x14ac:dyDescent="0.15">
      <c r="A68" s="21" t="s">
        <v>32</v>
      </c>
      <c r="B68" s="61">
        <v>44422</v>
      </c>
      <c r="C68" s="62">
        <v>2.89</v>
      </c>
      <c r="D68" s="63" t="s">
        <v>213</v>
      </c>
      <c r="E68" s="67">
        <v>1</v>
      </c>
      <c r="F68" s="67" t="s">
        <v>35</v>
      </c>
      <c r="G68" s="64" t="s">
        <v>9</v>
      </c>
      <c r="H68" s="61"/>
      <c r="I68" s="63">
        <f t="shared" si="0"/>
        <v>-44422</v>
      </c>
    </row>
    <row r="69" spans="1:9" ht="19.5" customHeight="1" x14ac:dyDescent="0.15">
      <c r="A69" s="54" t="s">
        <v>120</v>
      </c>
      <c r="B69" s="55">
        <v>44422</v>
      </c>
      <c r="C69" s="56">
        <v>3.99</v>
      </c>
      <c r="D69" s="57" t="s">
        <v>214</v>
      </c>
      <c r="E69" s="66">
        <v>7</v>
      </c>
      <c r="F69" s="66" t="s">
        <v>215</v>
      </c>
      <c r="G69" s="60" t="s">
        <v>7</v>
      </c>
      <c r="H69" s="55"/>
      <c r="I69" s="57">
        <f t="shared" si="0"/>
        <v>-44422</v>
      </c>
    </row>
    <row r="70" spans="1:9" ht="19.5" customHeight="1" x14ac:dyDescent="0.15">
      <c r="A70" s="54" t="s">
        <v>120</v>
      </c>
      <c r="B70" s="55">
        <v>44424</v>
      </c>
      <c r="C70" s="56">
        <v>1.35</v>
      </c>
      <c r="D70" s="57" t="s">
        <v>216</v>
      </c>
      <c r="E70" s="66">
        <v>1</v>
      </c>
      <c r="F70" s="66" t="s">
        <v>217</v>
      </c>
      <c r="G70" s="60" t="s">
        <v>9</v>
      </c>
      <c r="H70" s="55">
        <v>44440</v>
      </c>
      <c r="I70" s="57">
        <f t="shared" si="0"/>
        <v>16</v>
      </c>
    </row>
    <row r="71" spans="1:9" ht="19.5" customHeight="1" x14ac:dyDescent="0.15">
      <c r="A71" s="78" t="s">
        <v>120</v>
      </c>
      <c r="B71" s="79">
        <v>44424</v>
      </c>
      <c r="C71" s="80">
        <v>1.19</v>
      </c>
      <c r="D71" s="81" t="s">
        <v>218</v>
      </c>
      <c r="E71" s="82"/>
      <c r="F71" s="82" t="s">
        <v>217</v>
      </c>
      <c r="G71" s="83" t="s">
        <v>10</v>
      </c>
      <c r="H71" s="79"/>
      <c r="I71" s="81">
        <f t="shared" si="0"/>
        <v>-44424</v>
      </c>
    </row>
    <row r="72" spans="1:9" ht="19.5" customHeight="1" x14ac:dyDescent="0.15">
      <c r="A72" s="54" t="s">
        <v>120</v>
      </c>
      <c r="B72" s="55">
        <v>44424</v>
      </c>
      <c r="C72" s="56">
        <v>0.49</v>
      </c>
      <c r="D72" s="57" t="s">
        <v>219</v>
      </c>
      <c r="E72" s="66">
        <v>1</v>
      </c>
      <c r="F72" s="66" t="s">
        <v>217</v>
      </c>
      <c r="G72" s="60" t="s">
        <v>7</v>
      </c>
      <c r="H72" s="55">
        <v>44439</v>
      </c>
      <c r="I72" s="57">
        <f t="shared" si="0"/>
        <v>15</v>
      </c>
    </row>
    <row r="73" spans="1:9" ht="19.5" customHeight="1" x14ac:dyDescent="0.15">
      <c r="A73" s="54" t="s">
        <v>120</v>
      </c>
      <c r="B73" s="55">
        <v>44424</v>
      </c>
      <c r="C73" s="56">
        <v>1.89</v>
      </c>
      <c r="D73" s="57" t="s">
        <v>177</v>
      </c>
      <c r="E73" s="66"/>
      <c r="F73" s="66" t="s">
        <v>35</v>
      </c>
      <c r="G73" s="60" t="s">
        <v>7</v>
      </c>
      <c r="H73" s="55"/>
      <c r="I73" s="57">
        <f t="shared" si="0"/>
        <v>-44424</v>
      </c>
    </row>
    <row r="74" spans="1:9" ht="19.5" customHeight="1" x14ac:dyDescent="0.15">
      <c r="A74" s="78" t="s">
        <v>120</v>
      </c>
      <c r="B74" s="79">
        <v>44424</v>
      </c>
      <c r="C74" s="80">
        <v>8</v>
      </c>
      <c r="D74" s="81" t="s">
        <v>220</v>
      </c>
      <c r="E74" s="82">
        <v>1</v>
      </c>
      <c r="F74" s="82" t="s">
        <v>221</v>
      </c>
      <c r="G74" s="83" t="s">
        <v>10</v>
      </c>
      <c r="H74" s="79"/>
      <c r="I74" s="81">
        <f t="shared" si="0"/>
        <v>-44424</v>
      </c>
    </row>
    <row r="75" spans="1:9" ht="19.5" customHeight="1" x14ac:dyDescent="0.15">
      <c r="A75" s="78" t="s">
        <v>120</v>
      </c>
      <c r="B75" s="79">
        <v>44424</v>
      </c>
      <c r="C75" s="80">
        <v>4.4000000000000004</v>
      </c>
      <c r="D75" s="81" t="s">
        <v>222</v>
      </c>
      <c r="E75" s="82">
        <v>1</v>
      </c>
      <c r="F75" s="82" t="s">
        <v>221</v>
      </c>
      <c r="G75" s="83" t="s">
        <v>10</v>
      </c>
      <c r="H75" s="79"/>
      <c r="I75" s="81">
        <f t="shared" si="0"/>
        <v>-44424</v>
      </c>
    </row>
    <row r="76" spans="1:9" ht="19.5" customHeight="1" x14ac:dyDescent="0.15">
      <c r="A76" s="54" t="s">
        <v>120</v>
      </c>
      <c r="B76" s="55">
        <v>44424</v>
      </c>
      <c r="C76" s="56">
        <v>0.89</v>
      </c>
      <c r="D76" s="57" t="s">
        <v>81</v>
      </c>
      <c r="E76" s="66">
        <v>1</v>
      </c>
      <c r="F76" s="66" t="s">
        <v>35</v>
      </c>
      <c r="G76" s="60" t="s">
        <v>7</v>
      </c>
      <c r="H76" s="55">
        <v>44434</v>
      </c>
      <c r="I76" s="57">
        <f t="shared" si="0"/>
        <v>10</v>
      </c>
    </row>
    <row r="77" spans="1:9" ht="19.5" customHeight="1" x14ac:dyDescent="0.15">
      <c r="A77" s="54" t="s">
        <v>120</v>
      </c>
      <c r="B77" s="55">
        <v>44424</v>
      </c>
      <c r="C77" s="56">
        <v>0.65</v>
      </c>
      <c r="D77" s="57" t="s">
        <v>100</v>
      </c>
      <c r="E77" s="66">
        <v>1</v>
      </c>
      <c r="F77" s="66" t="s">
        <v>217</v>
      </c>
      <c r="G77" s="60" t="s">
        <v>7</v>
      </c>
      <c r="H77" s="55"/>
      <c r="I77" s="57">
        <f t="shared" si="0"/>
        <v>-44424</v>
      </c>
    </row>
    <row r="78" spans="1:9" ht="19.5" customHeight="1" x14ac:dyDescent="0.15">
      <c r="A78" s="54" t="s">
        <v>120</v>
      </c>
      <c r="B78" s="55">
        <v>44424</v>
      </c>
      <c r="C78" s="56">
        <v>0.59</v>
      </c>
      <c r="D78" s="57" t="s">
        <v>80</v>
      </c>
      <c r="E78" s="66">
        <v>1</v>
      </c>
      <c r="F78" s="66" t="s">
        <v>217</v>
      </c>
      <c r="G78" s="60" t="s">
        <v>7</v>
      </c>
      <c r="H78" s="55"/>
      <c r="I78" s="57">
        <f t="shared" si="0"/>
        <v>-44424</v>
      </c>
    </row>
    <row r="79" spans="1:9" ht="19.5" customHeight="1" x14ac:dyDescent="0.15">
      <c r="A79" s="54" t="s">
        <v>120</v>
      </c>
      <c r="B79" s="55">
        <v>44424</v>
      </c>
      <c r="C79" s="56">
        <v>0.82</v>
      </c>
      <c r="D79" s="57" t="s">
        <v>223</v>
      </c>
      <c r="E79" s="66">
        <v>8</v>
      </c>
      <c r="F79" s="66" t="s">
        <v>217</v>
      </c>
      <c r="G79" s="60" t="s">
        <v>7</v>
      </c>
      <c r="H79" s="55">
        <v>44427</v>
      </c>
      <c r="I79" s="57">
        <f t="shared" si="0"/>
        <v>3</v>
      </c>
    </row>
    <row r="80" spans="1:9" ht="19.5" customHeight="1" x14ac:dyDescent="0.15">
      <c r="A80" s="54" t="s">
        <v>120</v>
      </c>
      <c r="B80" s="55">
        <v>44424</v>
      </c>
      <c r="C80" s="56">
        <v>0.56000000000000005</v>
      </c>
      <c r="D80" s="57" t="s">
        <v>224</v>
      </c>
      <c r="E80" s="66">
        <v>1</v>
      </c>
      <c r="F80" s="66" t="s">
        <v>217</v>
      </c>
      <c r="G80" s="60" t="s">
        <v>7</v>
      </c>
      <c r="H80" s="55"/>
      <c r="I80" s="57">
        <f t="shared" si="0"/>
        <v>-44424</v>
      </c>
    </row>
    <row r="81" spans="1:9" ht="19.5" customHeight="1" x14ac:dyDescent="0.15">
      <c r="A81" s="54" t="s">
        <v>120</v>
      </c>
      <c r="B81" s="55">
        <v>44424</v>
      </c>
      <c r="C81" s="56">
        <v>0.56999999999999995</v>
      </c>
      <c r="D81" s="57" t="s">
        <v>225</v>
      </c>
      <c r="E81" s="66">
        <v>1</v>
      </c>
      <c r="F81" s="66" t="s">
        <v>217</v>
      </c>
      <c r="G81" s="60" t="s">
        <v>7</v>
      </c>
      <c r="H81" s="55"/>
      <c r="I81" s="57">
        <f t="shared" si="0"/>
        <v>-44424</v>
      </c>
    </row>
    <row r="82" spans="1:9" ht="19.5" customHeight="1" x14ac:dyDescent="0.15">
      <c r="A82" s="54" t="s">
        <v>120</v>
      </c>
      <c r="B82" s="55">
        <v>44424</v>
      </c>
      <c r="C82" s="56">
        <v>3.19</v>
      </c>
      <c r="D82" s="57" t="s">
        <v>226</v>
      </c>
      <c r="E82" s="66">
        <v>6</v>
      </c>
      <c r="F82" s="66" t="s">
        <v>217</v>
      </c>
      <c r="G82" s="60" t="s">
        <v>7</v>
      </c>
      <c r="H82" s="55"/>
      <c r="I82" s="57">
        <f t="shared" si="0"/>
        <v>-44424</v>
      </c>
    </row>
    <row r="83" spans="1:9" ht="19.5" customHeight="1" x14ac:dyDescent="0.15">
      <c r="A83" s="54" t="s">
        <v>120</v>
      </c>
      <c r="B83" s="55">
        <v>44427</v>
      </c>
      <c r="C83" s="56"/>
      <c r="D83" s="57" t="s">
        <v>227</v>
      </c>
      <c r="E83" s="66"/>
      <c r="F83" s="66" t="s">
        <v>228</v>
      </c>
      <c r="G83" s="60" t="s">
        <v>7</v>
      </c>
      <c r="H83" s="55">
        <v>44427</v>
      </c>
      <c r="I83" s="57">
        <f t="shared" si="0"/>
        <v>0</v>
      </c>
    </row>
    <row r="84" spans="1:9" ht="19.5" customHeight="1" x14ac:dyDescent="0.15">
      <c r="A84" s="78" t="s">
        <v>32</v>
      </c>
      <c r="B84" s="79">
        <v>44426</v>
      </c>
      <c r="C84" s="80">
        <v>19.899999999999999</v>
      </c>
      <c r="D84" s="81" t="s">
        <v>229</v>
      </c>
      <c r="E84" s="82"/>
      <c r="F84" s="82" t="s">
        <v>230</v>
      </c>
      <c r="G84" s="83" t="s">
        <v>10</v>
      </c>
      <c r="H84" s="79"/>
      <c r="I84" s="81">
        <f t="shared" si="0"/>
        <v>-44426</v>
      </c>
    </row>
    <row r="85" spans="1:9" ht="19.5" customHeight="1" x14ac:dyDescent="0.15">
      <c r="A85" s="78" t="s">
        <v>32</v>
      </c>
      <c r="B85" s="79">
        <v>44426</v>
      </c>
      <c r="C85" s="80">
        <v>11.5</v>
      </c>
      <c r="D85" s="81" t="s">
        <v>231</v>
      </c>
      <c r="E85" s="82"/>
      <c r="F85" s="82" t="s">
        <v>232</v>
      </c>
      <c r="G85" s="83" t="s">
        <v>10</v>
      </c>
      <c r="H85" s="79"/>
      <c r="I85" s="81">
        <f t="shared" si="0"/>
        <v>-44426</v>
      </c>
    </row>
    <row r="86" spans="1:9" ht="19.5" customHeight="1" x14ac:dyDescent="0.15">
      <c r="A86" s="21" t="s">
        <v>32</v>
      </c>
      <c r="B86" s="61">
        <v>44426</v>
      </c>
      <c r="C86" s="62">
        <v>4.4000000000000004</v>
      </c>
      <c r="D86" s="63" t="s">
        <v>233</v>
      </c>
      <c r="E86" s="67"/>
      <c r="F86" s="67" t="s">
        <v>230</v>
      </c>
      <c r="G86" s="64" t="s">
        <v>9</v>
      </c>
      <c r="H86" s="61"/>
      <c r="I86" s="63">
        <f t="shared" si="0"/>
        <v>-44426</v>
      </c>
    </row>
    <row r="87" spans="1:9" ht="19.5" customHeight="1" x14ac:dyDescent="0.15">
      <c r="A87" s="78" t="s">
        <v>120</v>
      </c>
      <c r="B87" s="79">
        <v>44428</v>
      </c>
      <c r="C87" s="80">
        <v>1.75</v>
      </c>
      <c r="D87" s="81" t="s">
        <v>234</v>
      </c>
      <c r="E87" s="82"/>
      <c r="F87" s="82" t="s">
        <v>235</v>
      </c>
      <c r="G87" s="83" t="s">
        <v>10</v>
      </c>
      <c r="H87" s="79"/>
      <c r="I87" s="81">
        <f t="shared" si="0"/>
        <v>-44428</v>
      </c>
    </row>
    <row r="88" spans="1:9" ht="19.5" customHeight="1" x14ac:dyDescent="0.15">
      <c r="A88" s="54" t="s">
        <v>120</v>
      </c>
      <c r="B88" s="55">
        <v>44427</v>
      </c>
      <c r="C88" s="56">
        <v>1.47</v>
      </c>
      <c r="D88" s="57" t="s">
        <v>236</v>
      </c>
      <c r="E88" s="66">
        <v>3</v>
      </c>
      <c r="F88" s="66" t="s">
        <v>35</v>
      </c>
      <c r="G88" s="60" t="s">
        <v>7</v>
      </c>
      <c r="H88" s="55">
        <v>44427</v>
      </c>
      <c r="I88" s="57">
        <f t="shared" si="0"/>
        <v>0</v>
      </c>
    </row>
    <row r="89" spans="1:9" ht="19.5" customHeight="1" x14ac:dyDescent="0.15">
      <c r="A89" s="54" t="s">
        <v>120</v>
      </c>
      <c r="B89" s="55">
        <v>44427</v>
      </c>
      <c r="C89" s="56">
        <v>1.9</v>
      </c>
      <c r="D89" s="57" t="s">
        <v>237</v>
      </c>
      <c r="E89" s="66">
        <v>2</v>
      </c>
      <c r="F89" s="66" t="s">
        <v>217</v>
      </c>
      <c r="G89" s="60" t="s">
        <v>7</v>
      </c>
      <c r="H89" s="55">
        <v>44439</v>
      </c>
      <c r="I89" s="57">
        <f t="shared" si="0"/>
        <v>12</v>
      </c>
    </row>
    <row r="90" spans="1:9" ht="19.5" customHeight="1" x14ac:dyDescent="0.15">
      <c r="A90" s="54" t="s">
        <v>120</v>
      </c>
      <c r="B90" s="55">
        <v>44427</v>
      </c>
      <c r="C90" s="56">
        <v>2.79</v>
      </c>
      <c r="D90" s="57" t="s">
        <v>238</v>
      </c>
      <c r="E90" s="66">
        <v>2</v>
      </c>
      <c r="F90" s="66" t="s">
        <v>217</v>
      </c>
      <c r="G90" s="60" t="s">
        <v>7</v>
      </c>
      <c r="H90" s="55"/>
      <c r="I90" s="57">
        <f t="shared" si="0"/>
        <v>-44427</v>
      </c>
    </row>
    <row r="91" spans="1:9" ht="19.5" customHeight="1" x14ac:dyDescent="0.15">
      <c r="A91" s="54" t="s">
        <v>120</v>
      </c>
      <c r="B91" s="76">
        <v>44427</v>
      </c>
      <c r="C91" s="56">
        <v>1.1499999999999999</v>
      </c>
      <c r="D91" s="57" t="s">
        <v>239</v>
      </c>
      <c r="E91" s="66">
        <v>1</v>
      </c>
      <c r="F91" s="66" t="s">
        <v>217</v>
      </c>
      <c r="G91" s="60" t="s">
        <v>7</v>
      </c>
      <c r="H91" s="55">
        <v>44427</v>
      </c>
      <c r="I91" s="57">
        <f t="shared" si="0"/>
        <v>0</v>
      </c>
    </row>
    <row r="92" spans="1:9" ht="19.5" customHeight="1" x14ac:dyDescent="0.15">
      <c r="A92" s="78" t="s">
        <v>120</v>
      </c>
      <c r="B92" s="84">
        <v>44427</v>
      </c>
      <c r="C92" s="80">
        <v>29.8</v>
      </c>
      <c r="D92" s="81" t="s">
        <v>240</v>
      </c>
      <c r="E92" s="82"/>
      <c r="F92" s="82" t="s">
        <v>241</v>
      </c>
      <c r="G92" s="83" t="s">
        <v>10</v>
      </c>
      <c r="H92" s="79"/>
      <c r="I92" s="81">
        <f t="shared" si="0"/>
        <v>-44427</v>
      </c>
    </row>
    <row r="93" spans="1:9" ht="19.5" customHeight="1" x14ac:dyDescent="0.15">
      <c r="A93" s="54" t="s">
        <v>32</v>
      </c>
      <c r="B93" s="55">
        <v>44428</v>
      </c>
      <c r="C93" s="56">
        <v>1.29</v>
      </c>
      <c r="D93" s="57" t="s">
        <v>53</v>
      </c>
      <c r="E93" s="66">
        <v>1</v>
      </c>
      <c r="F93" s="66" t="s">
        <v>217</v>
      </c>
      <c r="G93" s="60" t="s">
        <v>9</v>
      </c>
      <c r="H93" s="55">
        <v>44541</v>
      </c>
      <c r="I93" s="57">
        <f t="shared" si="0"/>
        <v>113</v>
      </c>
    </row>
    <row r="94" spans="1:9" ht="19.5" customHeight="1" x14ac:dyDescent="0.15">
      <c r="A94" s="54" t="s">
        <v>32</v>
      </c>
      <c r="B94" s="55">
        <v>44428</v>
      </c>
      <c r="C94" s="56">
        <v>1.35</v>
      </c>
      <c r="D94" s="57" t="s">
        <v>106</v>
      </c>
      <c r="E94" s="66" t="s">
        <v>205</v>
      </c>
      <c r="F94" s="66" t="s">
        <v>217</v>
      </c>
      <c r="G94" s="60" t="s">
        <v>7</v>
      </c>
      <c r="H94" s="55"/>
      <c r="I94" s="57">
        <f t="shared" si="0"/>
        <v>-44428</v>
      </c>
    </row>
    <row r="95" spans="1:9" ht="19.5" customHeight="1" x14ac:dyDescent="0.15">
      <c r="A95" s="54" t="s">
        <v>120</v>
      </c>
      <c r="B95" s="55">
        <v>44429</v>
      </c>
      <c r="C95" s="56">
        <v>1.39</v>
      </c>
      <c r="D95" s="57" t="s">
        <v>242</v>
      </c>
      <c r="E95" s="66">
        <v>2</v>
      </c>
      <c r="F95" s="66" t="s">
        <v>217</v>
      </c>
      <c r="G95" s="60" t="s">
        <v>7</v>
      </c>
      <c r="H95" s="55">
        <v>44437</v>
      </c>
      <c r="I95" s="57">
        <f t="shared" si="0"/>
        <v>8</v>
      </c>
    </row>
    <row r="96" spans="1:9" ht="19.5" customHeight="1" x14ac:dyDescent="0.15">
      <c r="A96" s="54" t="s">
        <v>120</v>
      </c>
      <c r="B96" s="55">
        <v>44429</v>
      </c>
      <c r="C96" s="56">
        <v>1.69</v>
      </c>
      <c r="D96" s="57" t="s">
        <v>243</v>
      </c>
      <c r="E96" s="66">
        <v>1</v>
      </c>
      <c r="F96" s="66" t="s">
        <v>217</v>
      </c>
      <c r="G96" s="60" t="s">
        <v>7</v>
      </c>
      <c r="H96" s="55">
        <v>44437</v>
      </c>
      <c r="I96" s="57">
        <f t="shared" si="0"/>
        <v>8</v>
      </c>
    </row>
    <row r="97" spans="1:9" ht="19.5" customHeight="1" x14ac:dyDescent="0.15">
      <c r="A97" s="54" t="s">
        <v>32</v>
      </c>
      <c r="B97" s="55">
        <v>44431</v>
      </c>
      <c r="C97" s="56">
        <v>1.24</v>
      </c>
      <c r="D97" s="57" t="s">
        <v>244</v>
      </c>
      <c r="E97" s="66">
        <v>1</v>
      </c>
      <c r="F97" s="66" t="s">
        <v>228</v>
      </c>
      <c r="G97" s="60" t="s">
        <v>7</v>
      </c>
      <c r="H97" s="55"/>
      <c r="I97" s="57">
        <f t="shared" si="0"/>
        <v>-44431</v>
      </c>
    </row>
    <row r="98" spans="1:9" ht="13" x14ac:dyDescent="0.15">
      <c r="A98" s="54" t="s">
        <v>32</v>
      </c>
      <c r="B98" s="76">
        <v>44431</v>
      </c>
      <c r="C98" s="56">
        <v>1.25</v>
      </c>
      <c r="D98" s="57" t="s">
        <v>245</v>
      </c>
      <c r="E98" s="66">
        <v>2</v>
      </c>
      <c r="F98" s="66" t="s">
        <v>217</v>
      </c>
      <c r="G98" s="60" t="s">
        <v>7</v>
      </c>
      <c r="H98" s="55"/>
      <c r="I98" s="57">
        <f t="shared" si="0"/>
        <v>-44431</v>
      </c>
    </row>
    <row r="99" spans="1:9" ht="13" x14ac:dyDescent="0.15">
      <c r="A99" s="54" t="s">
        <v>32</v>
      </c>
      <c r="B99" s="55">
        <v>44431</v>
      </c>
      <c r="C99" s="56">
        <v>3.42</v>
      </c>
      <c r="D99" s="57" t="s">
        <v>77</v>
      </c>
      <c r="E99" s="66">
        <v>6</v>
      </c>
      <c r="F99" s="66" t="s">
        <v>217</v>
      </c>
      <c r="G99" s="60" t="s">
        <v>7</v>
      </c>
      <c r="H99" s="55"/>
      <c r="I99" s="57">
        <f t="shared" si="0"/>
        <v>-44431</v>
      </c>
    </row>
    <row r="100" spans="1:9" ht="13" x14ac:dyDescent="0.15">
      <c r="A100" s="54" t="s">
        <v>32</v>
      </c>
      <c r="B100" s="55">
        <v>44431</v>
      </c>
      <c r="C100" s="56">
        <v>2.75</v>
      </c>
      <c r="D100" s="57" t="s">
        <v>97</v>
      </c>
      <c r="E100" s="66">
        <v>3</v>
      </c>
      <c r="F100" s="66" t="s">
        <v>217</v>
      </c>
      <c r="G100" s="60" t="s">
        <v>7</v>
      </c>
      <c r="H100" s="55"/>
      <c r="I100" s="57">
        <f t="shared" si="0"/>
        <v>-44431</v>
      </c>
    </row>
    <row r="101" spans="1:9" ht="13" x14ac:dyDescent="0.15">
      <c r="A101" s="54" t="s">
        <v>32</v>
      </c>
      <c r="B101" s="55">
        <v>44431</v>
      </c>
      <c r="C101" s="56">
        <v>0.99</v>
      </c>
      <c r="D101" s="57" t="s">
        <v>74</v>
      </c>
      <c r="E101" s="66">
        <v>6</v>
      </c>
      <c r="F101" s="66" t="s">
        <v>217</v>
      </c>
      <c r="G101" s="60" t="s">
        <v>7</v>
      </c>
      <c r="H101" s="55">
        <v>44434</v>
      </c>
      <c r="I101" s="57">
        <f t="shared" si="0"/>
        <v>3</v>
      </c>
    </row>
    <row r="102" spans="1:9" ht="19.5" customHeight="1" x14ac:dyDescent="0.15">
      <c r="A102" s="54" t="s">
        <v>32</v>
      </c>
      <c r="B102" s="55">
        <v>44431</v>
      </c>
      <c r="C102" s="56">
        <v>0.69</v>
      </c>
      <c r="D102" s="57" t="s">
        <v>246</v>
      </c>
      <c r="E102" s="66">
        <v>1</v>
      </c>
      <c r="F102" s="66" t="s">
        <v>217</v>
      </c>
      <c r="G102" s="60" t="s">
        <v>7</v>
      </c>
      <c r="H102" s="55">
        <v>44437</v>
      </c>
      <c r="I102" s="57">
        <f t="shared" si="0"/>
        <v>6</v>
      </c>
    </row>
    <row r="103" spans="1:9" ht="19.5" customHeight="1" x14ac:dyDescent="0.15">
      <c r="A103" s="21" t="s">
        <v>32</v>
      </c>
      <c r="B103" s="61">
        <v>44431</v>
      </c>
      <c r="C103" s="62">
        <v>13.93</v>
      </c>
      <c r="D103" s="63" t="s">
        <v>247</v>
      </c>
      <c r="E103" s="67">
        <v>2</v>
      </c>
      <c r="F103" s="67" t="s">
        <v>248</v>
      </c>
      <c r="G103" s="64" t="s">
        <v>9</v>
      </c>
      <c r="H103" s="61"/>
      <c r="I103" s="63">
        <f t="shared" si="0"/>
        <v>-44431</v>
      </c>
    </row>
    <row r="104" spans="1:9" ht="19.5" customHeight="1" x14ac:dyDescent="0.15">
      <c r="A104" s="54" t="s">
        <v>32</v>
      </c>
      <c r="B104" s="55">
        <v>44433</v>
      </c>
      <c r="C104" s="56">
        <v>4.4800000000000004</v>
      </c>
      <c r="D104" s="57" t="s">
        <v>249</v>
      </c>
      <c r="E104" s="66">
        <v>8</v>
      </c>
      <c r="F104" s="66" t="s">
        <v>217</v>
      </c>
      <c r="G104" s="60" t="s">
        <v>7</v>
      </c>
      <c r="H104" s="55"/>
      <c r="I104" s="57">
        <f t="shared" si="0"/>
        <v>-44433</v>
      </c>
    </row>
    <row r="105" spans="1:9" ht="19.5" customHeight="1" x14ac:dyDescent="0.15">
      <c r="A105" s="54" t="s">
        <v>32</v>
      </c>
      <c r="B105" s="55">
        <v>44433</v>
      </c>
      <c r="C105" s="56">
        <v>4.5599999999999996</v>
      </c>
      <c r="D105" s="57" t="s">
        <v>250</v>
      </c>
      <c r="E105" s="66">
        <v>8</v>
      </c>
      <c r="F105" s="66" t="s">
        <v>217</v>
      </c>
      <c r="G105" s="60" t="s">
        <v>7</v>
      </c>
      <c r="H105" s="55">
        <v>44451</v>
      </c>
      <c r="I105" s="57">
        <f t="shared" si="0"/>
        <v>18</v>
      </c>
    </row>
    <row r="106" spans="1:9" ht="19.5" customHeight="1" x14ac:dyDescent="0.15">
      <c r="A106" s="54" t="s">
        <v>32</v>
      </c>
      <c r="B106" s="55">
        <v>44433</v>
      </c>
      <c r="C106" s="56">
        <v>0.89</v>
      </c>
      <c r="D106" s="57" t="s">
        <v>81</v>
      </c>
      <c r="E106" s="66">
        <v>1</v>
      </c>
      <c r="F106" s="66" t="s">
        <v>217</v>
      </c>
      <c r="G106" s="60" t="s">
        <v>7</v>
      </c>
      <c r="H106" s="55">
        <v>44452</v>
      </c>
      <c r="I106" s="57">
        <f t="shared" si="0"/>
        <v>19</v>
      </c>
    </row>
    <row r="107" spans="1:9" ht="19.5" customHeight="1" x14ac:dyDescent="0.15">
      <c r="A107" s="54" t="s">
        <v>32</v>
      </c>
      <c r="B107" s="55">
        <v>44433</v>
      </c>
      <c r="C107" s="56">
        <v>0.37</v>
      </c>
      <c r="D107" s="57" t="s">
        <v>251</v>
      </c>
      <c r="E107" s="66">
        <v>1</v>
      </c>
      <c r="F107" s="66" t="s">
        <v>217</v>
      </c>
      <c r="G107" s="60" t="s">
        <v>7</v>
      </c>
      <c r="H107" s="55">
        <v>44492</v>
      </c>
      <c r="I107" s="57">
        <f t="shared" si="0"/>
        <v>59</v>
      </c>
    </row>
    <row r="108" spans="1:9" ht="19.5" customHeight="1" x14ac:dyDescent="0.15">
      <c r="A108" s="54" t="s">
        <v>32</v>
      </c>
      <c r="B108" s="55">
        <v>44433</v>
      </c>
      <c r="C108" s="56">
        <v>0.59</v>
      </c>
      <c r="D108" s="57" t="s">
        <v>252</v>
      </c>
      <c r="E108" s="66">
        <v>1</v>
      </c>
      <c r="F108" s="66" t="s">
        <v>217</v>
      </c>
      <c r="G108" s="60" t="s">
        <v>7</v>
      </c>
      <c r="H108" s="55"/>
      <c r="I108" s="57">
        <f t="shared" si="0"/>
        <v>-44433</v>
      </c>
    </row>
    <row r="109" spans="1:9" ht="19.5" customHeight="1" x14ac:dyDescent="0.15">
      <c r="A109" s="54" t="s">
        <v>32</v>
      </c>
      <c r="B109" s="55">
        <v>44433</v>
      </c>
      <c r="C109" s="56">
        <v>0.99</v>
      </c>
      <c r="D109" s="57" t="s">
        <v>74</v>
      </c>
      <c r="E109" s="66">
        <v>6</v>
      </c>
      <c r="F109" s="66" t="s">
        <v>217</v>
      </c>
      <c r="G109" s="60" t="s">
        <v>7</v>
      </c>
      <c r="H109" s="55"/>
      <c r="I109" s="57">
        <f t="shared" si="0"/>
        <v>-44433</v>
      </c>
    </row>
    <row r="110" spans="1:9" ht="19.5" customHeight="1" x14ac:dyDescent="0.15">
      <c r="A110" s="54" t="s">
        <v>120</v>
      </c>
      <c r="B110" s="55">
        <v>44435</v>
      </c>
      <c r="C110" s="56">
        <v>2.99</v>
      </c>
      <c r="D110" s="57" t="s">
        <v>253</v>
      </c>
      <c r="E110" s="66">
        <v>1</v>
      </c>
      <c r="F110" s="66" t="s">
        <v>254</v>
      </c>
      <c r="G110" s="60" t="s">
        <v>7</v>
      </c>
      <c r="H110" s="55"/>
      <c r="I110" s="57">
        <f t="shared" si="0"/>
        <v>-44435</v>
      </c>
    </row>
    <row r="111" spans="1:9" ht="19.5" customHeight="1" x14ac:dyDescent="0.15">
      <c r="A111" s="54" t="s">
        <v>120</v>
      </c>
      <c r="B111" s="55">
        <v>44436</v>
      </c>
      <c r="C111" s="56">
        <v>0.72</v>
      </c>
      <c r="D111" s="57" t="s">
        <v>255</v>
      </c>
      <c r="E111" s="66">
        <v>1</v>
      </c>
      <c r="F111" s="66" t="s">
        <v>217</v>
      </c>
      <c r="G111" s="60" t="s">
        <v>7</v>
      </c>
      <c r="H111" s="55"/>
      <c r="I111" s="57">
        <f t="shared" si="0"/>
        <v>-44436</v>
      </c>
    </row>
    <row r="112" spans="1:9" ht="19.5" customHeight="1" x14ac:dyDescent="0.15">
      <c r="A112" s="54" t="s">
        <v>120</v>
      </c>
      <c r="B112" s="76">
        <v>44436</v>
      </c>
      <c r="C112" s="56">
        <v>1.56</v>
      </c>
      <c r="D112" s="57" t="s">
        <v>256</v>
      </c>
      <c r="E112" s="66">
        <v>4</v>
      </c>
      <c r="F112" s="66" t="s">
        <v>217</v>
      </c>
      <c r="G112" s="60" t="s">
        <v>7</v>
      </c>
      <c r="H112" s="55"/>
      <c r="I112" s="57">
        <f t="shared" si="0"/>
        <v>-44436</v>
      </c>
    </row>
    <row r="113" spans="1:9" ht="19.5" customHeight="1" x14ac:dyDescent="0.15">
      <c r="A113" s="54" t="s">
        <v>120</v>
      </c>
      <c r="B113" s="55">
        <v>44436</v>
      </c>
      <c r="C113" s="56">
        <v>0.55000000000000004</v>
      </c>
      <c r="D113" s="57" t="s">
        <v>257</v>
      </c>
      <c r="E113" s="66">
        <v>1</v>
      </c>
      <c r="F113" s="66" t="s">
        <v>217</v>
      </c>
      <c r="G113" s="60" t="s">
        <v>7</v>
      </c>
      <c r="H113" s="55"/>
      <c r="I113" s="57">
        <f t="shared" si="0"/>
        <v>-44436</v>
      </c>
    </row>
    <row r="114" spans="1:9" ht="19.5" customHeight="1" x14ac:dyDescent="0.15">
      <c r="A114" s="54" t="s">
        <v>120</v>
      </c>
      <c r="B114" s="55">
        <v>44436</v>
      </c>
      <c r="C114" s="56">
        <v>4.05</v>
      </c>
      <c r="D114" s="57" t="s">
        <v>258</v>
      </c>
      <c r="E114" s="66">
        <v>3</v>
      </c>
      <c r="F114" s="66" t="s">
        <v>217</v>
      </c>
      <c r="G114" s="60" t="s">
        <v>9</v>
      </c>
      <c r="H114" s="55">
        <v>44482</v>
      </c>
      <c r="I114" s="57">
        <f t="shared" si="0"/>
        <v>46</v>
      </c>
    </row>
    <row r="115" spans="1:9" ht="19.5" customHeight="1" x14ac:dyDescent="0.15">
      <c r="A115" s="54" t="s">
        <v>120</v>
      </c>
      <c r="B115" s="55">
        <v>44436</v>
      </c>
      <c r="C115" s="56">
        <v>1.19</v>
      </c>
      <c r="D115" s="57" t="s">
        <v>116</v>
      </c>
      <c r="E115" s="66">
        <v>1</v>
      </c>
      <c r="F115" s="66" t="s">
        <v>217</v>
      </c>
      <c r="G115" s="60" t="s">
        <v>7</v>
      </c>
      <c r="H115" s="55"/>
      <c r="I115" s="57">
        <f t="shared" si="0"/>
        <v>-44436</v>
      </c>
    </row>
    <row r="116" spans="1:9" ht="19.5" customHeight="1" x14ac:dyDescent="0.15">
      <c r="A116" s="54" t="s">
        <v>120</v>
      </c>
      <c r="B116" s="55">
        <v>44436</v>
      </c>
      <c r="C116" s="56">
        <v>2.1</v>
      </c>
      <c r="D116" s="57" t="s">
        <v>259</v>
      </c>
      <c r="E116" s="66">
        <v>2</v>
      </c>
      <c r="F116" s="66" t="s">
        <v>217</v>
      </c>
      <c r="G116" s="60" t="s">
        <v>7</v>
      </c>
      <c r="H116" s="55">
        <v>44452</v>
      </c>
      <c r="I116" s="57">
        <f t="shared" si="0"/>
        <v>16</v>
      </c>
    </row>
    <row r="117" spans="1:9" ht="19.5" customHeight="1" x14ac:dyDescent="0.15">
      <c r="A117" s="54" t="s">
        <v>120</v>
      </c>
      <c r="B117" s="55">
        <v>44436</v>
      </c>
      <c r="C117" s="56">
        <v>0.59</v>
      </c>
      <c r="D117" s="57" t="s">
        <v>92</v>
      </c>
      <c r="E117" s="66">
        <v>1</v>
      </c>
      <c r="F117" s="66" t="s">
        <v>217</v>
      </c>
      <c r="G117" s="60" t="s">
        <v>7</v>
      </c>
      <c r="H117" s="55">
        <v>44454</v>
      </c>
      <c r="I117" s="57">
        <f t="shared" si="0"/>
        <v>18</v>
      </c>
    </row>
    <row r="118" spans="1:9" ht="19.5" customHeight="1" x14ac:dyDescent="0.15">
      <c r="A118" s="54" t="s">
        <v>32</v>
      </c>
      <c r="B118" s="55">
        <v>44436</v>
      </c>
      <c r="C118" s="56">
        <v>4.74</v>
      </c>
      <c r="D118" s="57" t="s">
        <v>260</v>
      </c>
      <c r="E118" s="66">
        <v>6</v>
      </c>
      <c r="F118" s="66" t="s">
        <v>228</v>
      </c>
      <c r="G118" s="60" t="s">
        <v>7</v>
      </c>
      <c r="H118" s="55"/>
      <c r="I118" s="57">
        <f t="shared" si="0"/>
        <v>-44436</v>
      </c>
    </row>
    <row r="119" spans="1:9" ht="19.5" customHeight="1" x14ac:dyDescent="0.15">
      <c r="A119" s="54" t="s">
        <v>32</v>
      </c>
      <c r="B119" s="55">
        <v>44436</v>
      </c>
      <c r="C119" s="56">
        <v>12</v>
      </c>
      <c r="D119" s="57" t="s">
        <v>261</v>
      </c>
      <c r="E119" s="66">
        <v>2</v>
      </c>
      <c r="F119" s="66" t="s">
        <v>262</v>
      </c>
      <c r="G119" s="60" t="s">
        <v>8</v>
      </c>
      <c r="H119" s="55">
        <v>44437</v>
      </c>
      <c r="I119" s="57">
        <f t="shared" si="0"/>
        <v>1</v>
      </c>
    </row>
    <row r="120" spans="1:9" ht="19.5" customHeight="1" x14ac:dyDescent="0.15">
      <c r="A120" s="21" t="s">
        <v>120</v>
      </c>
      <c r="B120" s="61">
        <v>44438</v>
      </c>
      <c r="C120" s="62">
        <v>1.85</v>
      </c>
      <c r="D120" s="63" t="s">
        <v>263</v>
      </c>
      <c r="E120" s="67">
        <v>1</v>
      </c>
      <c r="F120" s="67" t="s">
        <v>114</v>
      </c>
      <c r="G120" s="85" t="s">
        <v>9</v>
      </c>
      <c r="H120" s="61"/>
      <c r="I120" s="63">
        <f t="shared" si="0"/>
        <v>-44438</v>
      </c>
    </row>
  </sheetData>
  <mergeCells count="1">
    <mergeCell ref="B1:I1"/>
  </mergeCells>
  <conditionalFormatting sqref="E6 D6:D120 I6:I120">
    <cfRule type="expression" dxfId="2" priority="1">
      <formula>I6&gt;0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Resumen!$B$3:$C$20</xm:f>
          </x14:formula1>
          <xm:sqref>G6:G120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J125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8.6640625" customWidth="1"/>
    <col min="5" max="5" width="9" customWidth="1"/>
    <col min="6" max="6" width="11.33203125" customWidth="1"/>
    <col min="7" max="7" width="16.6640625" customWidth="1"/>
    <col min="8" max="8" width="14" customWidth="1"/>
    <col min="9" max="9" width="8.5" customWidth="1"/>
    <col min="10" max="10" width="10.6640625" customWidth="1"/>
  </cols>
  <sheetData>
    <row r="1" spans="1:10" ht="13" x14ac:dyDescent="0.15">
      <c r="A1" s="36"/>
      <c r="B1" s="124"/>
      <c r="C1" s="125"/>
      <c r="D1" s="125"/>
      <c r="E1" s="125"/>
      <c r="F1" s="125"/>
      <c r="G1" s="125"/>
      <c r="H1" s="125"/>
      <c r="I1" s="125"/>
      <c r="J1" s="125"/>
    </row>
    <row r="2" spans="1:10" ht="22" x14ac:dyDescent="0.25">
      <c r="A2" s="37"/>
      <c r="B2" s="38" t="s">
        <v>22</v>
      </c>
      <c r="C2" s="39"/>
      <c r="D2" s="37"/>
      <c r="E2" s="37"/>
      <c r="F2" s="40"/>
      <c r="G2" s="40"/>
      <c r="H2" s="38" t="s">
        <v>23</v>
      </c>
      <c r="I2" s="39"/>
      <c r="J2" s="37"/>
    </row>
    <row r="3" spans="1:10" ht="12" customHeight="1" x14ac:dyDescent="0.15">
      <c r="A3" s="41"/>
      <c r="B3" s="42"/>
      <c r="C3" s="43"/>
      <c r="D3" s="42"/>
      <c r="E3" s="42"/>
      <c r="F3" s="44"/>
      <c r="G3" s="44"/>
      <c r="H3" s="42"/>
      <c r="I3" s="43"/>
      <c r="J3" s="42"/>
    </row>
    <row r="4" spans="1:10" ht="24" customHeight="1" x14ac:dyDescent="0.15">
      <c r="A4" s="21"/>
      <c r="B4" s="46" t="s">
        <v>24</v>
      </c>
      <c r="C4" s="86">
        <f>SUM(C6:C138)</f>
        <v>325.21000000000009</v>
      </c>
      <c r="D4" s="46"/>
      <c r="E4" s="47">
        <f>C4-C36-C38-C40-C48-C47-C46-C50-C123-C91-C89-C84-C76-C74-C73-C72-C67-C63-C58-C10-C21-C23-C22-C29-C31-C92-C125</f>
        <v>165.2300000000001</v>
      </c>
      <c r="F4" s="46"/>
      <c r="G4" s="46" t="s">
        <v>264</v>
      </c>
      <c r="H4" s="47">
        <f>C4/2</f>
        <v>162.60500000000005</v>
      </c>
      <c r="I4" s="49"/>
      <c r="J4" s="46"/>
    </row>
    <row r="5" spans="1:10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1" t="s">
        <v>30</v>
      </c>
      <c r="H5" s="51" t="s">
        <v>25</v>
      </c>
      <c r="I5" s="52" t="s">
        <v>31</v>
      </c>
      <c r="J5" s="51"/>
    </row>
    <row r="6" spans="1:10" ht="19.5" customHeight="1" x14ac:dyDescent="0.15">
      <c r="A6" s="54" t="s">
        <v>120</v>
      </c>
      <c r="B6" s="55">
        <v>44438</v>
      </c>
      <c r="C6" s="56">
        <v>4</v>
      </c>
      <c r="D6" s="57" t="s">
        <v>265</v>
      </c>
      <c r="E6" s="57" t="s">
        <v>67</v>
      </c>
      <c r="F6" s="57" t="s">
        <v>64</v>
      </c>
      <c r="G6" s="57" t="s">
        <v>7</v>
      </c>
      <c r="H6" s="55">
        <v>44459</v>
      </c>
      <c r="I6" s="57">
        <f t="shared" ref="I6:I49" si="0">H6-B6</f>
        <v>21</v>
      </c>
      <c r="J6" s="87"/>
    </row>
    <row r="7" spans="1:10" ht="19.5" customHeight="1" x14ac:dyDescent="0.15">
      <c r="A7" s="54" t="s">
        <v>120</v>
      </c>
      <c r="B7" s="55">
        <v>44438</v>
      </c>
      <c r="C7" s="56">
        <v>2.8</v>
      </c>
      <c r="D7" s="57" t="s">
        <v>70</v>
      </c>
      <c r="E7" s="57" t="s">
        <v>172</v>
      </c>
      <c r="F7" s="57" t="s">
        <v>64</v>
      </c>
      <c r="G7" s="66" t="s">
        <v>7</v>
      </c>
      <c r="H7" s="55">
        <v>44457</v>
      </c>
      <c r="I7" s="57">
        <f t="shared" si="0"/>
        <v>19</v>
      </c>
      <c r="J7" s="57"/>
    </row>
    <row r="8" spans="1:10" ht="19.5" customHeight="1" x14ac:dyDescent="0.15">
      <c r="A8" s="54" t="s">
        <v>120</v>
      </c>
      <c r="B8" s="55">
        <v>44438</v>
      </c>
      <c r="C8" s="56">
        <v>7.49</v>
      </c>
      <c r="D8" s="57" t="s">
        <v>173</v>
      </c>
      <c r="E8" s="57" t="s">
        <v>67</v>
      </c>
      <c r="F8" s="57" t="s">
        <v>64</v>
      </c>
      <c r="G8" s="66" t="s">
        <v>7</v>
      </c>
      <c r="H8" s="55">
        <v>44466</v>
      </c>
      <c r="I8" s="57">
        <f t="shared" si="0"/>
        <v>28</v>
      </c>
      <c r="J8" s="57"/>
    </row>
    <row r="9" spans="1:10" ht="19.5" customHeight="1" x14ac:dyDescent="0.15">
      <c r="A9" s="54" t="s">
        <v>120</v>
      </c>
      <c r="B9" s="55">
        <v>44438</v>
      </c>
      <c r="C9" s="56">
        <v>1.29</v>
      </c>
      <c r="D9" s="57" t="s">
        <v>266</v>
      </c>
      <c r="E9" s="57">
        <v>1</v>
      </c>
      <c r="F9" s="57" t="s">
        <v>64</v>
      </c>
      <c r="G9" s="66" t="s">
        <v>7</v>
      </c>
      <c r="H9" s="55">
        <v>44438</v>
      </c>
      <c r="I9" s="57">
        <f t="shared" si="0"/>
        <v>0</v>
      </c>
      <c r="J9" s="57"/>
    </row>
    <row r="10" spans="1:10" ht="19.5" customHeight="1" x14ac:dyDescent="0.15">
      <c r="A10" s="54" t="s">
        <v>120</v>
      </c>
      <c r="B10" s="55">
        <v>44440</v>
      </c>
      <c r="C10" s="56">
        <v>1.6</v>
      </c>
      <c r="D10" s="57" t="s">
        <v>267</v>
      </c>
      <c r="E10" s="57">
        <v>3</v>
      </c>
      <c r="F10" s="57" t="s">
        <v>114</v>
      </c>
      <c r="G10" s="66" t="s">
        <v>9</v>
      </c>
      <c r="H10" s="55"/>
      <c r="I10" s="57">
        <f t="shared" si="0"/>
        <v>-44440</v>
      </c>
      <c r="J10" s="57"/>
    </row>
    <row r="11" spans="1:10" ht="19.5" customHeight="1" x14ac:dyDescent="0.15">
      <c r="A11" s="54" t="s">
        <v>120</v>
      </c>
      <c r="B11" s="55">
        <v>44440</v>
      </c>
      <c r="C11" s="56">
        <v>0.69</v>
      </c>
      <c r="D11" s="57" t="s">
        <v>268</v>
      </c>
      <c r="E11" s="57" t="s">
        <v>205</v>
      </c>
      <c r="F11" s="57" t="s">
        <v>217</v>
      </c>
      <c r="G11" s="66" t="s">
        <v>7</v>
      </c>
      <c r="H11" s="55">
        <v>44504</v>
      </c>
      <c r="I11" s="57">
        <f t="shared" si="0"/>
        <v>64</v>
      </c>
      <c r="J11" s="57"/>
    </row>
    <row r="12" spans="1:10" ht="19.5" customHeight="1" x14ac:dyDescent="0.15">
      <c r="A12" s="54" t="s">
        <v>120</v>
      </c>
      <c r="B12" s="55">
        <v>44440</v>
      </c>
      <c r="C12" s="56">
        <v>0.99</v>
      </c>
      <c r="D12" s="57" t="s">
        <v>256</v>
      </c>
      <c r="E12" s="57">
        <v>1</v>
      </c>
      <c r="F12" s="57" t="s">
        <v>217</v>
      </c>
      <c r="G12" s="66" t="s">
        <v>7</v>
      </c>
      <c r="H12" s="55"/>
      <c r="I12" s="57">
        <f t="shared" si="0"/>
        <v>-44440</v>
      </c>
      <c r="J12" s="57"/>
    </row>
    <row r="13" spans="1:10" ht="19.5" customHeight="1" x14ac:dyDescent="0.15">
      <c r="A13" s="54" t="s">
        <v>120</v>
      </c>
      <c r="B13" s="55">
        <v>44440</v>
      </c>
      <c r="C13" s="56">
        <v>0.91</v>
      </c>
      <c r="D13" s="57" t="s">
        <v>269</v>
      </c>
      <c r="E13" s="57">
        <v>1</v>
      </c>
      <c r="F13" s="57" t="s">
        <v>217</v>
      </c>
      <c r="G13" s="66" t="s">
        <v>7</v>
      </c>
      <c r="H13" s="55"/>
      <c r="I13" s="57">
        <f t="shared" si="0"/>
        <v>-44440</v>
      </c>
      <c r="J13" s="57"/>
    </row>
    <row r="14" spans="1:10" ht="19.5" customHeight="1" x14ac:dyDescent="0.15">
      <c r="A14" s="54" t="s">
        <v>120</v>
      </c>
      <c r="B14" s="55">
        <v>44440</v>
      </c>
      <c r="C14" s="56">
        <v>0.99</v>
      </c>
      <c r="D14" s="57" t="s">
        <v>74</v>
      </c>
      <c r="E14" s="57">
        <v>6</v>
      </c>
      <c r="F14" s="57" t="s">
        <v>217</v>
      </c>
      <c r="G14" s="66" t="s">
        <v>7</v>
      </c>
      <c r="H14" s="55">
        <v>44447</v>
      </c>
      <c r="I14" s="57">
        <f t="shared" si="0"/>
        <v>7</v>
      </c>
      <c r="J14" s="57"/>
    </row>
    <row r="15" spans="1:10" ht="19.5" customHeight="1" x14ac:dyDescent="0.15">
      <c r="A15" s="54" t="s">
        <v>120</v>
      </c>
      <c r="B15" s="55">
        <v>44440</v>
      </c>
      <c r="C15" s="56">
        <v>0.85</v>
      </c>
      <c r="D15" s="57" t="s">
        <v>270</v>
      </c>
      <c r="E15" s="57">
        <v>3</v>
      </c>
      <c r="F15" s="57" t="s">
        <v>217</v>
      </c>
      <c r="G15" s="66" t="s">
        <v>7</v>
      </c>
      <c r="H15" s="55">
        <v>44469</v>
      </c>
      <c r="I15" s="57">
        <f t="shared" si="0"/>
        <v>29</v>
      </c>
      <c r="J15" s="57"/>
    </row>
    <row r="16" spans="1:10" ht="19.5" customHeight="1" x14ac:dyDescent="0.15">
      <c r="A16" s="54" t="s">
        <v>120</v>
      </c>
      <c r="B16" s="55">
        <v>44440</v>
      </c>
      <c r="C16" s="56">
        <v>0.72</v>
      </c>
      <c r="D16" s="57" t="s">
        <v>271</v>
      </c>
      <c r="E16" s="57">
        <v>6</v>
      </c>
      <c r="F16" s="57" t="s">
        <v>217</v>
      </c>
      <c r="G16" s="66" t="s">
        <v>7</v>
      </c>
      <c r="H16" s="55">
        <v>44441</v>
      </c>
      <c r="I16" s="57">
        <f t="shared" si="0"/>
        <v>1</v>
      </c>
      <c r="J16" s="57"/>
    </row>
    <row r="17" spans="1:10" ht="19.5" customHeight="1" x14ac:dyDescent="0.15">
      <c r="A17" s="54" t="s">
        <v>120</v>
      </c>
      <c r="B17" s="55">
        <v>44440</v>
      </c>
      <c r="C17" s="56">
        <v>1.1499999999999999</v>
      </c>
      <c r="D17" s="57" t="s">
        <v>272</v>
      </c>
      <c r="E17" s="57">
        <v>1</v>
      </c>
      <c r="F17" s="57" t="s">
        <v>217</v>
      </c>
      <c r="G17" s="66" t="s">
        <v>7</v>
      </c>
      <c r="H17" s="55">
        <v>44458</v>
      </c>
      <c r="I17" s="57">
        <f t="shared" si="0"/>
        <v>18</v>
      </c>
      <c r="J17" s="57"/>
    </row>
    <row r="18" spans="1:10" ht="19.5" customHeight="1" x14ac:dyDescent="0.15">
      <c r="A18" s="54" t="s">
        <v>120</v>
      </c>
      <c r="B18" s="55">
        <v>44440</v>
      </c>
      <c r="C18" s="56">
        <v>1.79</v>
      </c>
      <c r="D18" s="57" t="s">
        <v>273</v>
      </c>
      <c r="E18" s="57">
        <v>1</v>
      </c>
      <c r="F18" s="57" t="s">
        <v>217</v>
      </c>
      <c r="G18" s="66" t="s">
        <v>7</v>
      </c>
      <c r="H18" s="55"/>
      <c r="I18" s="57">
        <f t="shared" si="0"/>
        <v>-44440</v>
      </c>
      <c r="J18" s="57"/>
    </row>
    <row r="19" spans="1:10" ht="19.5" customHeight="1" x14ac:dyDescent="0.15">
      <c r="A19" s="54" t="s">
        <v>120</v>
      </c>
      <c r="B19" s="55">
        <v>44440</v>
      </c>
      <c r="C19" s="56">
        <v>3.49</v>
      </c>
      <c r="D19" s="57" t="s">
        <v>274</v>
      </c>
      <c r="E19" s="57">
        <v>1</v>
      </c>
      <c r="F19" s="57" t="s">
        <v>217</v>
      </c>
      <c r="G19" s="66" t="s">
        <v>7</v>
      </c>
      <c r="H19" s="55"/>
      <c r="I19" s="57">
        <f t="shared" si="0"/>
        <v>-44440</v>
      </c>
      <c r="J19" s="57" t="s">
        <v>275</v>
      </c>
    </row>
    <row r="20" spans="1:10" ht="19.5" customHeight="1" x14ac:dyDescent="0.15">
      <c r="A20" s="54" t="s">
        <v>120</v>
      </c>
      <c r="B20" s="55">
        <v>44440</v>
      </c>
      <c r="C20" s="56">
        <v>1.35</v>
      </c>
      <c r="D20" s="57" t="s">
        <v>106</v>
      </c>
      <c r="E20" s="57" t="s">
        <v>205</v>
      </c>
      <c r="F20" s="57" t="s">
        <v>217</v>
      </c>
      <c r="G20" s="66" t="s">
        <v>7</v>
      </c>
      <c r="H20" s="55">
        <v>44448</v>
      </c>
      <c r="I20" s="57">
        <f t="shared" si="0"/>
        <v>8</v>
      </c>
      <c r="J20" s="57"/>
    </row>
    <row r="21" spans="1:10" ht="19.5" customHeight="1" x14ac:dyDescent="0.15">
      <c r="A21" s="54" t="s">
        <v>32</v>
      </c>
      <c r="B21" s="55">
        <v>44444</v>
      </c>
      <c r="C21" s="56">
        <v>9.1999999999999993</v>
      </c>
      <c r="D21" s="57" t="s">
        <v>276</v>
      </c>
      <c r="E21" s="57" t="s">
        <v>50</v>
      </c>
      <c r="F21" s="57"/>
      <c r="G21" s="66" t="s">
        <v>11</v>
      </c>
      <c r="H21" s="55">
        <v>44445</v>
      </c>
      <c r="I21" s="57">
        <f t="shared" si="0"/>
        <v>1</v>
      </c>
      <c r="J21" s="57"/>
    </row>
    <row r="22" spans="1:10" ht="19.5" customHeight="1" x14ac:dyDescent="0.15">
      <c r="A22" s="54" t="s">
        <v>32</v>
      </c>
      <c r="B22" s="55">
        <v>44444</v>
      </c>
      <c r="C22" s="56">
        <v>4.46</v>
      </c>
      <c r="D22" s="57" t="s">
        <v>277</v>
      </c>
      <c r="E22" s="57" t="s">
        <v>50</v>
      </c>
      <c r="F22" s="57"/>
      <c r="G22" s="66" t="s">
        <v>7</v>
      </c>
      <c r="H22" s="55">
        <v>44445</v>
      </c>
      <c r="I22" s="57">
        <f t="shared" si="0"/>
        <v>1</v>
      </c>
      <c r="J22" s="57"/>
    </row>
    <row r="23" spans="1:10" ht="19.5" customHeight="1" x14ac:dyDescent="0.15">
      <c r="A23" s="54" t="s">
        <v>32</v>
      </c>
      <c r="B23" s="55">
        <v>44444</v>
      </c>
      <c r="C23" s="56">
        <v>10</v>
      </c>
      <c r="D23" s="57" t="s">
        <v>278</v>
      </c>
      <c r="E23" s="66" t="s">
        <v>50</v>
      </c>
      <c r="F23" s="57"/>
      <c r="G23" s="66" t="s">
        <v>8</v>
      </c>
      <c r="H23" s="55">
        <v>44445</v>
      </c>
      <c r="I23" s="57">
        <f t="shared" si="0"/>
        <v>1</v>
      </c>
      <c r="J23" s="57"/>
    </row>
    <row r="24" spans="1:10" ht="19.5" customHeight="1" x14ac:dyDescent="0.15">
      <c r="A24" s="54" t="s">
        <v>120</v>
      </c>
      <c r="B24" s="55">
        <v>44445</v>
      </c>
      <c r="C24" s="56">
        <v>0.31</v>
      </c>
      <c r="D24" s="57" t="s">
        <v>137</v>
      </c>
      <c r="E24" s="66">
        <v>1</v>
      </c>
      <c r="F24" s="57" t="s">
        <v>35</v>
      </c>
      <c r="G24" s="66" t="s">
        <v>7</v>
      </c>
      <c r="H24" s="55">
        <v>44445</v>
      </c>
      <c r="I24" s="57">
        <f t="shared" si="0"/>
        <v>0</v>
      </c>
      <c r="J24" s="57"/>
    </row>
    <row r="25" spans="1:10" ht="19.5" customHeight="1" x14ac:dyDescent="0.15">
      <c r="A25" s="54" t="s">
        <v>120</v>
      </c>
      <c r="B25" s="55">
        <v>44445</v>
      </c>
      <c r="C25" s="56">
        <v>1.9</v>
      </c>
      <c r="D25" s="57" t="s">
        <v>279</v>
      </c>
      <c r="E25" s="66">
        <v>2</v>
      </c>
      <c r="F25" s="57" t="s">
        <v>35</v>
      </c>
      <c r="G25" s="66" t="s">
        <v>7</v>
      </c>
      <c r="H25" s="55">
        <v>44445</v>
      </c>
      <c r="I25" s="57">
        <f t="shared" si="0"/>
        <v>0</v>
      </c>
      <c r="J25" s="57"/>
    </row>
    <row r="26" spans="1:10" ht="19.5" customHeight="1" x14ac:dyDescent="0.15">
      <c r="A26" s="54" t="s">
        <v>120</v>
      </c>
      <c r="B26" s="55">
        <v>44445</v>
      </c>
      <c r="C26" s="56">
        <v>2.79</v>
      </c>
      <c r="D26" s="57" t="s">
        <v>238</v>
      </c>
      <c r="E26" s="66">
        <v>2</v>
      </c>
      <c r="F26" s="57" t="s">
        <v>35</v>
      </c>
      <c r="G26" s="66" t="s">
        <v>7</v>
      </c>
      <c r="H26" s="55">
        <v>44463</v>
      </c>
      <c r="I26" s="57">
        <f t="shared" si="0"/>
        <v>18</v>
      </c>
      <c r="J26" s="57"/>
    </row>
    <row r="27" spans="1:10" ht="19.5" customHeight="1" x14ac:dyDescent="0.15">
      <c r="A27" s="54" t="s">
        <v>120</v>
      </c>
      <c r="B27" s="55">
        <v>44445</v>
      </c>
      <c r="C27" s="56">
        <v>0.89</v>
      </c>
      <c r="D27" s="57" t="s">
        <v>280</v>
      </c>
      <c r="E27" s="66">
        <v>1</v>
      </c>
      <c r="F27" s="57" t="s">
        <v>35</v>
      </c>
      <c r="G27" s="66" t="s">
        <v>7</v>
      </c>
      <c r="H27" s="55">
        <v>44445</v>
      </c>
      <c r="I27" s="57">
        <f t="shared" si="0"/>
        <v>0</v>
      </c>
      <c r="J27" s="57"/>
    </row>
    <row r="28" spans="1:10" ht="19.5" customHeight="1" x14ac:dyDescent="0.15">
      <c r="A28" s="54" t="s">
        <v>32</v>
      </c>
      <c r="B28" s="55">
        <v>44446</v>
      </c>
      <c r="C28" s="56">
        <v>3.6</v>
      </c>
      <c r="D28" s="57" t="s">
        <v>77</v>
      </c>
      <c r="E28" s="66">
        <v>6</v>
      </c>
      <c r="F28" s="66" t="s">
        <v>35</v>
      </c>
      <c r="G28" s="66" t="s">
        <v>7</v>
      </c>
      <c r="H28" s="55">
        <v>44463</v>
      </c>
      <c r="I28" s="57">
        <f t="shared" si="0"/>
        <v>17</v>
      </c>
      <c r="J28" s="57"/>
    </row>
    <row r="29" spans="1:10" ht="19.5" customHeight="1" x14ac:dyDescent="0.15">
      <c r="A29" s="54" t="s">
        <v>32</v>
      </c>
      <c r="B29" s="55">
        <v>44448</v>
      </c>
      <c r="C29" s="56">
        <v>2.15</v>
      </c>
      <c r="D29" s="57" t="s">
        <v>142</v>
      </c>
      <c r="E29" s="66">
        <v>12</v>
      </c>
      <c r="F29" s="66" t="s">
        <v>114</v>
      </c>
      <c r="G29" s="66" t="s">
        <v>9</v>
      </c>
      <c r="H29" s="55">
        <v>44497</v>
      </c>
      <c r="I29" s="57">
        <f t="shared" si="0"/>
        <v>49</v>
      </c>
      <c r="J29" s="57"/>
    </row>
    <row r="30" spans="1:10" ht="19.5" customHeight="1" x14ac:dyDescent="0.15">
      <c r="A30" s="54" t="s">
        <v>32</v>
      </c>
      <c r="B30" s="55">
        <v>44448</v>
      </c>
      <c r="C30" s="56">
        <v>0.95</v>
      </c>
      <c r="D30" s="57" t="s">
        <v>74</v>
      </c>
      <c r="E30" s="66">
        <v>6</v>
      </c>
      <c r="F30" s="66" t="s">
        <v>114</v>
      </c>
      <c r="G30" s="66" t="s">
        <v>7</v>
      </c>
      <c r="H30" s="55">
        <v>44452</v>
      </c>
      <c r="I30" s="57">
        <f t="shared" si="0"/>
        <v>4</v>
      </c>
      <c r="J30" s="57"/>
    </row>
    <row r="31" spans="1:10" ht="19.5" customHeight="1" x14ac:dyDescent="0.15">
      <c r="A31" s="54" t="s">
        <v>32</v>
      </c>
      <c r="B31" s="55">
        <v>44448</v>
      </c>
      <c r="C31" s="56">
        <v>1.85</v>
      </c>
      <c r="D31" s="57" t="s">
        <v>45</v>
      </c>
      <c r="E31" s="66" t="s">
        <v>50</v>
      </c>
      <c r="F31" s="66" t="s">
        <v>114</v>
      </c>
      <c r="G31" s="66" t="s">
        <v>9</v>
      </c>
      <c r="H31" s="55">
        <v>44516</v>
      </c>
      <c r="I31" s="57">
        <f t="shared" si="0"/>
        <v>68</v>
      </c>
      <c r="J31" s="57"/>
    </row>
    <row r="32" spans="1:10" ht="19.5" customHeight="1" x14ac:dyDescent="0.15">
      <c r="A32" s="54" t="s">
        <v>32</v>
      </c>
      <c r="B32" s="55">
        <v>44449</v>
      </c>
      <c r="C32" s="56">
        <v>1.25</v>
      </c>
      <c r="D32" s="57" t="s">
        <v>78</v>
      </c>
      <c r="E32" s="66"/>
      <c r="F32" s="66" t="s">
        <v>35</v>
      </c>
      <c r="G32" s="66" t="s">
        <v>7</v>
      </c>
      <c r="H32" s="55">
        <v>44458</v>
      </c>
      <c r="I32" s="57">
        <f t="shared" si="0"/>
        <v>9</v>
      </c>
      <c r="J32" s="57"/>
    </row>
    <row r="33" spans="1:10" ht="19.5" customHeight="1" x14ac:dyDescent="0.15">
      <c r="A33" s="54" t="s">
        <v>32</v>
      </c>
      <c r="B33" s="55">
        <v>44449</v>
      </c>
      <c r="C33" s="56">
        <v>1.85</v>
      </c>
      <c r="D33" s="57" t="s">
        <v>177</v>
      </c>
      <c r="E33" s="66"/>
      <c r="F33" s="66" t="s">
        <v>35</v>
      </c>
      <c r="G33" s="66" t="s">
        <v>7</v>
      </c>
      <c r="H33" s="55">
        <v>44449</v>
      </c>
      <c r="I33" s="57">
        <f t="shared" si="0"/>
        <v>0</v>
      </c>
      <c r="J33" s="57"/>
    </row>
    <row r="34" spans="1:10" ht="19.5" customHeight="1" x14ac:dyDescent="0.15">
      <c r="A34" s="54" t="s">
        <v>32</v>
      </c>
      <c r="B34" s="55">
        <v>44449</v>
      </c>
      <c r="C34" s="56">
        <v>1.35</v>
      </c>
      <c r="D34" s="57" t="s">
        <v>106</v>
      </c>
      <c r="E34" s="57" t="s">
        <v>67</v>
      </c>
      <c r="F34" s="66" t="s">
        <v>35</v>
      </c>
      <c r="G34" s="66" t="s">
        <v>7</v>
      </c>
      <c r="H34" s="55">
        <v>44454</v>
      </c>
      <c r="I34" s="57">
        <f t="shared" si="0"/>
        <v>5</v>
      </c>
      <c r="J34" s="66"/>
    </row>
    <row r="35" spans="1:10" ht="19.5" customHeight="1" x14ac:dyDescent="0.15">
      <c r="A35" s="54" t="s">
        <v>32</v>
      </c>
      <c r="B35" s="55">
        <v>44449</v>
      </c>
      <c r="C35" s="56">
        <v>1.95</v>
      </c>
      <c r="D35" s="57" t="s">
        <v>86</v>
      </c>
      <c r="E35" s="66"/>
      <c r="F35" s="66" t="s">
        <v>35</v>
      </c>
      <c r="G35" s="66" t="s">
        <v>7</v>
      </c>
      <c r="H35" s="55">
        <v>44449</v>
      </c>
      <c r="I35" s="57">
        <f t="shared" si="0"/>
        <v>0</v>
      </c>
      <c r="J35" s="66"/>
    </row>
    <row r="36" spans="1:10" ht="19.5" customHeight="1" x14ac:dyDescent="0.15">
      <c r="A36" s="54" t="s">
        <v>32</v>
      </c>
      <c r="B36" s="55">
        <v>44448</v>
      </c>
      <c r="C36" s="56">
        <v>13</v>
      </c>
      <c r="D36" s="57" t="s">
        <v>281</v>
      </c>
      <c r="E36" s="66"/>
      <c r="F36" s="66" t="s">
        <v>282</v>
      </c>
      <c r="G36" s="66" t="s">
        <v>7</v>
      </c>
      <c r="H36" s="55">
        <v>44448</v>
      </c>
      <c r="I36" s="57">
        <f t="shared" si="0"/>
        <v>0</v>
      </c>
      <c r="J36" s="66"/>
    </row>
    <row r="37" spans="1:10" ht="19.5" customHeight="1" x14ac:dyDescent="0.15">
      <c r="A37" s="54" t="s">
        <v>120</v>
      </c>
      <c r="B37" s="55">
        <v>44449</v>
      </c>
      <c r="C37" s="56">
        <v>3.99</v>
      </c>
      <c r="D37" s="57" t="s">
        <v>253</v>
      </c>
      <c r="E37" s="66">
        <v>1</v>
      </c>
      <c r="F37" s="66" t="s">
        <v>215</v>
      </c>
      <c r="G37" s="66" t="s">
        <v>7</v>
      </c>
      <c r="H37" s="55">
        <v>44451</v>
      </c>
      <c r="I37" s="57">
        <f t="shared" si="0"/>
        <v>2</v>
      </c>
      <c r="J37" s="66"/>
    </row>
    <row r="38" spans="1:10" ht="19.5" customHeight="1" x14ac:dyDescent="0.15">
      <c r="A38" s="54" t="s">
        <v>32</v>
      </c>
      <c r="B38" s="55">
        <v>44450</v>
      </c>
      <c r="C38" s="56">
        <v>10.3</v>
      </c>
      <c r="D38" s="57" t="s">
        <v>283</v>
      </c>
      <c r="E38" s="66">
        <v>1</v>
      </c>
      <c r="F38" s="66" t="s">
        <v>284</v>
      </c>
      <c r="G38" s="66" t="s">
        <v>11</v>
      </c>
      <c r="H38" s="55"/>
      <c r="I38" s="57">
        <f t="shared" si="0"/>
        <v>-44450</v>
      </c>
      <c r="J38" s="66" t="s">
        <v>275</v>
      </c>
    </row>
    <row r="39" spans="1:10" ht="19.5" customHeight="1" x14ac:dyDescent="0.15">
      <c r="A39" s="54" t="s">
        <v>32</v>
      </c>
      <c r="B39" s="55">
        <v>44449</v>
      </c>
      <c r="C39" s="56">
        <v>4.12</v>
      </c>
      <c r="D39" s="57" t="s">
        <v>97</v>
      </c>
      <c r="E39" s="66">
        <v>6</v>
      </c>
      <c r="F39" s="66" t="s">
        <v>217</v>
      </c>
      <c r="G39" s="66" t="s">
        <v>7</v>
      </c>
      <c r="H39" s="55">
        <v>44464</v>
      </c>
      <c r="I39" s="57">
        <f t="shared" si="0"/>
        <v>15</v>
      </c>
      <c r="J39" s="66"/>
    </row>
    <row r="40" spans="1:10" ht="19.5" customHeight="1" x14ac:dyDescent="0.15">
      <c r="A40" s="54" t="s">
        <v>32</v>
      </c>
      <c r="B40" s="55">
        <v>44449</v>
      </c>
      <c r="C40" s="56">
        <v>9.99</v>
      </c>
      <c r="D40" s="57" t="s">
        <v>285</v>
      </c>
      <c r="E40" s="66">
        <v>1</v>
      </c>
      <c r="F40" s="66" t="s">
        <v>217</v>
      </c>
      <c r="G40" s="66" t="s">
        <v>10</v>
      </c>
      <c r="H40" s="55"/>
      <c r="I40" s="57">
        <f t="shared" si="0"/>
        <v>-44449</v>
      </c>
      <c r="J40" s="66"/>
    </row>
    <row r="41" spans="1:10" ht="19.5" customHeight="1" x14ac:dyDescent="0.15">
      <c r="A41" s="54" t="s">
        <v>32</v>
      </c>
      <c r="B41" s="55">
        <v>44450</v>
      </c>
      <c r="C41" s="56">
        <v>1.39</v>
      </c>
      <c r="D41" s="57" t="s">
        <v>286</v>
      </c>
      <c r="E41" s="66">
        <v>1</v>
      </c>
      <c r="F41" s="66" t="s">
        <v>217</v>
      </c>
      <c r="G41" s="66" t="s">
        <v>7</v>
      </c>
      <c r="H41" s="55"/>
      <c r="I41" s="57">
        <f t="shared" si="0"/>
        <v>-44450</v>
      </c>
      <c r="J41" s="66"/>
    </row>
    <row r="42" spans="1:10" ht="19.5" customHeight="1" x14ac:dyDescent="0.15">
      <c r="A42" s="54" t="s">
        <v>32</v>
      </c>
      <c r="B42" s="55">
        <v>44450</v>
      </c>
      <c r="C42" s="56">
        <v>1.1499999999999999</v>
      </c>
      <c r="D42" s="57" t="s">
        <v>287</v>
      </c>
      <c r="E42" s="66">
        <v>2</v>
      </c>
      <c r="F42" s="66" t="s">
        <v>217</v>
      </c>
      <c r="G42" s="66" t="s">
        <v>7</v>
      </c>
      <c r="H42" s="55">
        <v>44463</v>
      </c>
      <c r="I42" s="57">
        <f t="shared" si="0"/>
        <v>13</v>
      </c>
      <c r="J42" s="66"/>
    </row>
    <row r="43" spans="1:10" ht="19.5" customHeight="1" x14ac:dyDescent="0.15">
      <c r="A43" s="54" t="s">
        <v>32</v>
      </c>
      <c r="B43" s="55">
        <v>44450</v>
      </c>
      <c r="C43" s="56">
        <v>1.89</v>
      </c>
      <c r="D43" s="57" t="s">
        <v>288</v>
      </c>
      <c r="E43" s="66">
        <v>1</v>
      </c>
      <c r="F43" s="66" t="s">
        <v>217</v>
      </c>
      <c r="G43" s="66" t="s">
        <v>7</v>
      </c>
      <c r="H43" s="55">
        <v>44454</v>
      </c>
      <c r="I43" s="57">
        <f t="shared" si="0"/>
        <v>4</v>
      </c>
      <c r="J43" s="66"/>
    </row>
    <row r="44" spans="1:10" ht="19.5" customHeight="1" x14ac:dyDescent="0.15">
      <c r="A44" s="54" t="s">
        <v>32</v>
      </c>
      <c r="B44" s="55">
        <v>44450</v>
      </c>
      <c r="C44" s="56">
        <v>0.53</v>
      </c>
      <c r="D44" s="57" t="s">
        <v>289</v>
      </c>
      <c r="E44" s="66">
        <v>1</v>
      </c>
      <c r="F44" s="66" t="s">
        <v>217</v>
      </c>
      <c r="G44" s="66" t="s">
        <v>7</v>
      </c>
      <c r="H44" s="55">
        <v>44451</v>
      </c>
      <c r="I44" s="57">
        <f t="shared" si="0"/>
        <v>1</v>
      </c>
      <c r="J44" s="66"/>
    </row>
    <row r="45" spans="1:10" ht="19.5" customHeight="1" x14ac:dyDescent="0.15">
      <c r="A45" s="54" t="s">
        <v>32</v>
      </c>
      <c r="B45" s="55">
        <v>44450</v>
      </c>
      <c r="C45" s="56">
        <v>1.65</v>
      </c>
      <c r="D45" s="57" t="s">
        <v>74</v>
      </c>
      <c r="E45" s="66">
        <v>12</v>
      </c>
      <c r="F45" s="66" t="s">
        <v>290</v>
      </c>
      <c r="G45" s="66" t="s">
        <v>7</v>
      </c>
      <c r="H45" s="55">
        <v>44459</v>
      </c>
      <c r="I45" s="57">
        <f t="shared" si="0"/>
        <v>9</v>
      </c>
      <c r="J45" s="66"/>
    </row>
    <row r="46" spans="1:10" ht="19.5" customHeight="1" x14ac:dyDescent="0.15">
      <c r="A46" s="54" t="s">
        <v>32</v>
      </c>
      <c r="B46" s="55">
        <v>44450</v>
      </c>
      <c r="C46" s="56">
        <v>0.7</v>
      </c>
      <c r="D46" s="57" t="s">
        <v>49</v>
      </c>
      <c r="E46" s="66">
        <v>1</v>
      </c>
      <c r="F46" s="66" t="s">
        <v>290</v>
      </c>
      <c r="G46" s="66" t="s">
        <v>9</v>
      </c>
      <c r="H46" s="55"/>
      <c r="I46" s="57">
        <f t="shared" si="0"/>
        <v>-44450</v>
      </c>
      <c r="J46" s="66"/>
    </row>
    <row r="47" spans="1:10" ht="19.5" customHeight="1" x14ac:dyDescent="0.15">
      <c r="A47" s="54" t="s">
        <v>32</v>
      </c>
      <c r="B47" s="55">
        <v>44450</v>
      </c>
      <c r="C47" s="56">
        <v>0.7</v>
      </c>
      <c r="D47" s="57" t="s">
        <v>49</v>
      </c>
      <c r="E47" s="66">
        <v>1</v>
      </c>
      <c r="F47" s="66" t="s">
        <v>290</v>
      </c>
      <c r="G47" s="66" t="s">
        <v>9</v>
      </c>
      <c r="H47" s="55"/>
      <c r="I47" s="57">
        <f t="shared" si="0"/>
        <v>-44450</v>
      </c>
      <c r="J47" s="66"/>
    </row>
    <row r="48" spans="1:10" ht="19.5" customHeight="1" x14ac:dyDescent="0.15">
      <c r="A48" s="54" t="s">
        <v>32</v>
      </c>
      <c r="B48" s="55">
        <v>44452</v>
      </c>
      <c r="C48" s="56">
        <v>7</v>
      </c>
      <c r="D48" s="57" t="s">
        <v>291</v>
      </c>
      <c r="E48" s="66"/>
      <c r="F48" s="66"/>
      <c r="G48" s="66" t="s">
        <v>8</v>
      </c>
      <c r="H48" s="55"/>
      <c r="I48" s="57">
        <f t="shared" si="0"/>
        <v>-44452</v>
      </c>
      <c r="J48" s="66"/>
    </row>
    <row r="49" spans="1:10" ht="19.5" customHeight="1" x14ac:dyDescent="0.15">
      <c r="A49" s="54" t="s">
        <v>32</v>
      </c>
      <c r="B49" s="55">
        <v>44451</v>
      </c>
      <c r="C49" s="56">
        <v>2.4</v>
      </c>
      <c r="D49" s="57" t="s">
        <v>292</v>
      </c>
      <c r="E49" s="66"/>
      <c r="F49" s="66"/>
      <c r="G49" s="66" t="s">
        <v>7</v>
      </c>
      <c r="H49" s="55"/>
      <c r="I49" s="57">
        <f t="shared" si="0"/>
        <v>-44451</v>
      </c>
      <c r="J49" s="88"/>
    </row>
    <row r="50" spans="1:10" ht="19.5" customHeight="1" x14ac:dyDescent="0.15">
      <c r="A50" s="54" t="s">
        <v>120</v>
      </c>
      <c r="B50" s="55">
        <v>44451</v>
      </c>
      <c r="C50" s="56">
        <v>7.44</v>
      </c>
      <c r="D50" s="57" t="s">
        <v>293</v>
      </c>
      <c r="E50" s="66"/>
      <c r="F50" s="66"/>
      <c r="G50" s="66" t="s">
        <v>11</v>
      </c>
      <c r="H50" s="55"/>
      <c r="I50" s="57"/>
      <c r="J50" s="88"/>
    </row>
    <row r="51" spans="1:10" ht="19.5" customHeight="1" x14ac:dyDescent="0.15">
      <c r="A51" s="54" t="s">
        <v>32</v>
      </c>
      <c r="B51" s="55">
        <v>44452</v>
      </c>
      <c r="C51" s="56">
        <v>0.72</v>
      </c>
      <c r="D51" s="57" t="s">
        <v>294</v>
      </c>
      <c r="E51" s="66" t="s">
        <v>205</v>
      </c>
      <c r="F51" s="66" t="s">
        <v>217</v>
      </c>
      <c r="G51" s="66" t="s">
        <v>7</v>
      </c>
      <c r="H51" s="55">
        <v>44463</v>
      </c>
      <c r="I51" s="57">
        <f t="shared" ref="I51:I125" si="1">H51-B51</f>
        <v>11</v>
      </c>
      <c r="J51" s="88"/>
    </row>
    <row r="52" spans="1:10" ht="19.5" customHeight="1" x14ac:dyDescent="0.15">
      <c r="A52" s="54" t="s">
        <v>32</v>
      </c>
      <c r="B52" s="55">
        <v>44452</v>
      </c>
      <c r="C52" s="56">
        <v>0.32</v>
      </c>
      <c r="D52" s="57" t="s">
        <v>295</v>
      </c>
      <c r="E52" s="66">
        <v>1</v>
      </c>
      <c r="F52" s="66" t="s">
        <v>217</v>
      </c>
      <c r="G52" s="66" t="s">
        <v>7</v>
      </c>
      <c r="H52" s="55">
        <v>44458</v>
      </c>
      <c r="I52" s="57">
        <f t="shared" si="1"/>
        <v>6</v>
      </c>
      <c r="J52" s="88"/>
    </row>
    <row r="53" spans="1:10" ht="19.5" customHeight="1" x14ac:dyDescent="0.15">
      <c r="A53" s="54" t="s">
        <v>32</v>
      </c>
      <c r="B53" s="55">
        <v>44452</v>
      </c>
      <c r="C53" s="56">
        <v>0.89</v>
      </c>
      <c r="D53" s="57" t="s">
        <v>296</v>
      </c>
      <c r="E53" s="66">
        <v>1</v>
      </c>
      <c r="F53" s="66" t="s">
        <v>217</v>
      </c>
      <c r="G53" s="66" t="s">
        <v>7</v>
      </c>
      <c r="H53" s="55">
        <v>44468</v>
      </c>
      <c r="I53" s="57">
        <f t="shared" si="1"/>
        <v>16</v>
      </c>
      <c r="J53" s="89"/>
    </row>
    <row r="54" spans="1:10" ht="19.5" customHeight="1" x14ac:dyDescent="0.15">
      <c r="A54" s="54" t="s">
        <v>32</v>
      </c>
      <c r="B54" s="55">
        <v>44452</v>
      </c>
      <c r="C54" s="56">
        <v>4.5599999999999996</v>
      </c>
      <c r="D54" s="57" t="s">
        <v>297</v>
      </c>
      <c r="E54" s="66">
        <v>8</v>
      </c>
      <c r="F54" s="66" t="s">
        <v>217</v>
      </c>
      <c r="G54" s="66" t="s">
        <v>7</v>
      </c>
      <c r="H54" s="55"/>
      <c r="I54" s="57">
        <f t="shared" si="1"/>
        <v>-44452</v>
      </c>
      <c r="J54" s="89"/>
    </row>
    <row r="55" spans="1:10" ht="19.5" customHeight="1" x14ac:dyDescent="0.15">
      <c r="A55" s="54" t="s">
        <v>32</v>
      </c>
      <c r="B55" s="55">
        <v>44452</v>
      </c>
      <c r="C55" s="56">
        <v>0.73</v>
      </c>
      <c r="D55" s="57" t="s">
        <v>298</v>
      </c>
      <c r="E55" s="66">
        <v>1</v>
      </c>
      <c r="F55" s="66" t="s">
        <v>217</v>
      </c>
      <c r="G55" s="66" t="s">
        <v>7</v>
      </c>
      <c r="H55" s="55"/>
      <c r="I55" s="57">
        <f t="shared" si="1"/>
        <v>-44452</v>
      </c>
      <c r="J55" s="89"/>
    </row>
    <row r="56" spans="1:10" ht="19.5" customHeight="1" x14ac:dyDescent="0.15">
      <c r="A56" s="54" t="s">
        <v>32</v>
      </c>
      <c r="B56" s="55">
        <v>44452</v>
      </c>
      <c r="C56" s="56">
        <v>0.75</v>
      </c>
      <c r="D56" s="57" t="s">
        <v>299</v>
      </c>
      <c r="E56" s="66">
        <v>1</v>
      </c>
      <c r="F56" s="66" t="s">
        <v>217</v>
      </c>
      <c r="G56" s="66" t="s">
        <v>7</v>
      </c>
      <c r="H56" s="55"/>
      <c r="I56" s="57">
        <f t="shared" si="1"/>
        <v>-44452</v>
      </c>
      <c r="J56" s="89"/>
    </row>
    <row r="57" spans="1:10" ht="19.5" customHeight="1" x14ac:dyDescent="0.15">
      <c r="A57" s="54" t="s">
        <v>32</v>
      </c>
      <c r="B57" s="55">
        <v>44452</v>
      </c>
      <c r="C57" s="56">
        <v>0.36</v>
      </c>
      <c r="D57" s="57" t="s">
        <v>137</v>
      </c>
      <c r="E57" s="66">
        <v>1</v>
      </c>
      <c r="F57" s="66" t="s">
        <v>217</v>
      </c>
      <c r="G57" s="66" t="s">
        <v>7</v>
      </c>
      <c r="H57" s="55"/>
      <c r="I57" s="57">
        <f t="shared" si="1"/>
        <v>-44452</v>
      </c>
      <c r="J57" s="89"/>
    </row>
    <row r="58" spans="1:10" ht="19.5" customHeight="1" x14ac:dyDescent="0.15">
      <c r="A58" s="54" t="s">
        <v>32</v>
      </c>
      <c r="B58" s="55">
        <v>44453</v>
      </c>
      <c r="C58" s="56">
        <v>0.7</v>
      </c>
      <c r="D58" s="57" t="s">
        <v>49</v>
      </c>
      <c r="E58" s="66">
        <v>1</v>
      </c>
      <c r="F58" s="66" t="s">
        <v>290</v>
      </c>
      <c r="G58" s="66" t="s">
        <v>9</v>
      </c>
      <c r="H58" s="55"/>
      <c r="I58" s="57">
        <f t="shared" si="1"/>
        <v>-44453</v>
      </c>
      <c r="J58" s="89"/>
    </row>
    <row r="59" spans="1:10" ht="19.5" customHeight="1" x14ac:dyDescent="0.15">
      <c r="A59" s="54" t="s">
        <v>32</v>
      </c>
      <c r="B59" s="55">
        <v>44453</v>
      </c>
      <c r="C59" s="56">
        <v>1.32</v>
      </c>
      <c r="D59" s="57" t="s">
        <v>300</v>
      </c>
      <c r="E59" s="66" t="s">
        <v>301</v>
      </c>
      <c r="F59" s="66" t="s">
        <v>302</v>
      </c>
      <c r="G59" s="66" t="s">
        <v>7</v>
      </c>
      <c r="H59" s="55">
        <v>44458</v>
      </c>
      <c r="I59" s="57">
        <f t="shared" si="1"/>
        <v>5</v>
      </c>
      <c r="J59" s="89"/>
    </row>
    <row r="60" spans="1:10" ht="19.5" customHeight="1" x14ac:dyDescent="0.15">
      <c r="A60" s="54" t="s">
        <v>32</v>
      </c>
      <c r="B60" s="55">
        <v>44453</v>
      </c>
      <c r="C60" s="56">
        <v>1.75</v>
      </c>
      <c r="D60" s="57" t="s">
        <v>303</v>
      </c>
      <c r="E60" s="66">
        <v>1</v>
      </c>
      <c r="F60" s="66" t="s">
        <v>302</v>
      </c>
      <c r="G60" s="66" t="s">
        <v>7</v>
      </c>
      <c r="H60" s="55"/>
      <c r="I60" s="57">
        <f t="shared" si="1"/>
        <v>-44453</v>
      </c>
      <c r="J60" s="89"/>
    </row>
    <row r="61" spans="1:10" ht="19.5" customHeight="1" x14ac:dyDescent="0.15">
      <c r="A61" s="54" t="s">
        <v>32</v>
      </c>
      <c r="B61" s="55">
        <v>44453</v>
      </c>
      <c r="C61" s="56">
        <v>1.75</v>
      </c>
      <c r="D61" s="57" t="s">
        <v>304</v>
      </c>
      <c r="E61" s="66">
        <v>1</v>
      </c>
      <c r="F61" s="66" t="s">
        <v>302</v>
      </c>
      <c r="G61" s="66" t="s">
        <v>7</v>
      </c>
      <c r="H61" s="55"/>
      <c r="I61" s="57">
        <f t="shared" si="1"/>
        <v>-44453</v>
      </c>
      <c r="J61" s="89"/>
    </row>
    <row r="62" spans="1:10" ht="19.5" customHeight="1" x14ac:dyDescent="0.15">
      <c r="A62" s="54" t="s">
        <v>32</v>
      </c>
      <c r="B62" s="55">
        <v>44453</v>
      </c>
      <c r="C62" s="56">
        <v>1.75</v>
      </c>
      <c r="D62" s="57" t="s">
        <v>304</v>
      </c>
      <c r="E62" s="66">
        <v>1</v>
      </c>
      <c r="F62" s="66" t="s">
        <v>302</v>
      </c>
      <c r="G62" s="66" t="s">
        <v>7</v>
      </c>
      <c r="H62" s="55"/>
      <c r="I62" s="57">
        <f t="shared" si="1"/>
        <v>-44453</v>
      </c>
      <c r="J62" s="89"/>
    </row>
    <row r="63" spans="1:10" ht="19.5" customHeight="1" x14ac:dyDescent="0.15">
      <c r="A63" s="54" t="s">
        <v>32</v>
      </c>
      <c r="B63" s="55">
        <v>44453</v>
      </c>
      <c r="C63" s="56">
        <v>1.35</v>
      </c>
      <c r="D63" s="57" t="s">
        <v>305</v>
      </c>
      <c r="E63" s="66">
        <v>1</v>
      </c>
      <c r="F63" s="66" t="s">
        <v>302</v>
      </c>
      <c r="G63" s="66" t="s">
        <v>9</v>
      </c>
      <c r="H63" s="55"/>
      <c r="I63" s="57">
        <f t="shared" si="1"/>
        <v>-44453</v>
      </c>
      <c r="J63" s="89"/>
    </row>
    <row r="64" spans="1:10" ht="19.5" customHeight="1" x14ac:dyDescent="0.15">
      <c r="A64" s="54" t="s">
        <v>32</v>
      </c>
      <c r="B64" s="55">
        <v>44453</v>
      </c>
      <c r="C64" s="56">
        <v>0.6</v>
      </c>
      <c r="D64" s="57" t="s">
        <v>306</v>
      </c>
      <c r="E64" s="66">
        <v>1</v>
      </c>
      <c r="F64" s="66" t="s">
        <v>302</v>
      </c>
      <c r="G64" s="66" t="s">
        <v>7</v>
      </c>
      <c r="H64" s="55">
        <v>44465</v>
      </c>
      <c r="I64" s="57">
        <f t="shared" si="1"/>
        <v>12</v>
      </c>
      <c r="J64" s="89"/>
    </row>
    <row r="65" spans="1:10" ht="19.5" customHeight="1" x14ac:dyDescent="0.15">
      <c r="A65" s="54" t="s">
        <v>32</v>
      </c>
      <c r="B65" s="55">
        <v>44454</v>
      </c>
      <c r="C65" s="56">
        <v>2.59</v>
      </c>
      <c r="D65" s="57" t="s">
        <v>106</v>
      </c>
      <c r="E65" s="66" t="s">
        <v>307</v>
      </c>
      <c r="F65" s="66" t="s">
        <v>217</v>
      </c>
      <c r="G65" s="66" t="s">
        <v>7</v>
      </c>
      <c r="H65" s="55"/>
      <c r="I65" s="57">
        <f t="shared" si="1"/>
        <v>-44454</v>
      </c>
      <c r="J65" s="89"/>
    </row>
    <row r="66" spans="1:10" ht="19.5" customHeight="1" x14ac:dyDescent="0.15">
      <c r="A66" s="54" t="s">
        <v>32</v>
      </c>
      <c r="B66" s="55">
        <v>44454</v>
      </c>
      <c r="C66" s="56">
        <v>0.79</v>
      </c>
      <c r="D66" s="57" t="s">
        <v>308</v>
      </c>
      <c r="E66" s="66">
        <v>1</v>
      </c>
      <c r="F66" s="66" t="s">
        <v>217</v>
      </c>
      <c r="G66" s="66" t="s">
        <v>7</v>
      </c>
      <c r="H66" s="55">
        <v>44465</v>
      </c>
      <c r="I66" s="57">
        <f t="shared" si="1"/>
        <v>11</v>
      </c>
      <c r="J66" s="89"/>
    </row>
    <row r="67" spans="1:10" ht="19.5" customHeight="1" x14ac:dyDescent="0.15">
      <c r="A67" s="54" t="s">
        <v>32</v>
      </c>
      <c r="B67" s="55">
        <v>44454</v>
      </c>
      <c r="C67" s="56">
        <v>7.99</v>
      </c>
      <c r="D67" s="57" t="s">
        <v>309</v>
      </c>
      <c r="E67" s="66">
        <v>1</v>
      </c>
      <c r="F67" s="66" t="s">
        <v>217</v>
      </c>
      <c r="G67" s="66" t="s">
        <v>10</v>
      </c>
      <c r="H67" s="55">
        <v>44454</v>
      </c>
      <c r="I67" s="57">
        <f t="shared" si="1"/>
        <v>0</v>
      </c>
      <c r="J67" s="89"/>
    </row>
    <row r="68" spans="1:10" ht="19.5" customHeight="1" x14ac:dyDescent="0.15">
      <c r="A68" s="54" t="s">
        <v>32</v>
      </c>
      <c r="B68" s="55">
        <v>44454</v>
      </c>
      <c r="C68" s="56">
        <v>1.04</v>
      </c>
      <c r="D68" s="57" t="s">
        <v>162</v>
      </c>
      <c r="E68" s="66">
        <v>2</v>
      </c>
      <c r="F68" s="66" t="s">
        <v>217</v>
      </c>
      <c r="G68" s="66" t="s">
        <v>7</v>
      </c>
      <c r="H68" s="55"/>
      <c r="I68" s="57">
        <f t="shared" si="1"/>
        <v>-44454</v>
      </c>
      <c r="J68" s="89"/>
    </row>
    <row r="69" spans="1:10" ht="19.5" customHeight="1" x14ac:dyDescent="0.15">
      <c r="A69" s="54" t="s">
        <v>32</v>
      </c>
      <c r="B69" s="55">
        <v>44454</v>
      </c>
      <c r="C69" s="56">
        <v>0.45</v>
      </c>
      <c r="D69" s="57" t="s">
        <v>310</v>
      </c>
      <c r="E69" s="66">
        <v>4</v>
      </c>
      <c r="F69" s="66" t="s">
        <v>217</v>
      </c>
      <c r="G69" s="66" t="s">
        <v>7</v>
      </c>
      <c r="H69" s="55">
        <v>44455</v>
      </c>
      <c r="I69" s="57">
        <f t="shared" si="1"/>
        <v>1</v>
      </c>
      <c r="J69" s="89"/>
    </row>
    <row r="70" spans="1:10" ht="19.5" customHeight="1" x14ac:dyDescent="0.15">
      <c r="A70" s="54" t="s">
        <v>32</v>
      </c>
      <c r="B70" s="55">
        <v>44454</v>
      </c>
      <c r="C70" s="56">
        <v>1.99</v>
      </c>
      <c r="D70" s="57" t="s">
        <v>72</v>
      </c>
      <c r="E70" s="66">
        <v>8</v>
      </c>
      <c r="F70" s="66" t="s">
        <v>217</v>
      </c>
      <c r="G70" s="66" t="s">
        <v>7</v>
      </c>
      <c r="H70" s="55">
        <v>44455</v>
      </c>
      <c r="I70" s="57">
        <f t="shared" si="1"/>
        <v>1</v>
      </c>
      <c r="J70" s="89"/>
    </row>
    <row r="71" spans="1:10" ht="19.5" customHeight="1" x14ac:dyDescent="0.15">
      <c r="A71" s="54" t="s">
        <v>120</v>
      </c>
      <c r="B71" s="55">
        <v>44456</v>
      </c>
      <c r="C71" s="56">
        <v>3.99</v>
      </c>
      <c r="D71" s="57" t="s">
        <v>253</v>
      </c>
      <c r="E71" s="66">
        <v>1</v>
      </c>
      <c r="F71" s="66" t="s">
        <v>254</v>
      </c>
      <c r="G71" s="66" t="s">
        <v>7</v>
      </c>
      <c r="H71" s="55"/>
      <c r="I71" s="57">
        <f t="shared" si="1"/>
        <v>-44456</v>
      </c>
      <c r="J71" s="89"/>
    </row>
    <row r="72" spans="1:10" ht="19.5" customHeight="1" x14ac:dyDescent="0.15">
      <c r="A72" s="54" t="s">
        <v>120</v>
      </c>
      <c r="B72" s="55">
        <v>44456</v>
      </c>
      <c r="C72" s="56">
        <v>13</v>
      </c>
      <c r="D72" s="57" t="s">
        <v>311</v>
      </c>
      <c r="E72" s="66"/>
      <c r="F72" s="66" t="s">
        <v>312</v>
      </c>
      <c r="G72" s="66" t="s">
        <v>8</v>
      </c>
      <c r="H72" s="55">
        <v>44456</v>
      </c>
      <c r="I72" s="57">
        <f t="shared" si="1"/>
        <v>0</v>
      </c>
      <c r="J72" s="89"/>
    </row>
    <row r="73" spans="1:10" ht="19.5" customHeight="1" x14ac:dyDescent="0.15">
      <c r="A73" s="54" t="s">
        <v>32</v>
      </c>
      <c r="B73" s="55">
        <v>44457</v>
      </c>
      <c r="C73" s="56">
        <v>16.8</v>
      </c>
      <c r="D73" s="57" t="s">
        <v>281</v>
      </c>
      <c r="E73" s="66"/>
      <c r="F73" s="66"/>
      <c r="G73" s="66" t="s">
        <v>8</v>
      </c>
      <c r="H73" s="55"/>
      <c r="I73" s="57">
        <f t="shared" si="1"/>
        <v>-44457</v>
      </c>
      <c r="J73" s="89"/>
    </row>
    <row r="74" spans="1:10" ht="19.5" customHeight="1" x14ac:dyDescent="0.15">
      <c r="A74" s="54" t="s">
        <v>32</v>
      </c>
      <c r="B74" s="55">
        <v>44457</v>
      </c>
      <c r="C74" s="56">
        <v>11.4</v>
      </c>
      <c r="D74" s="57" t="s">
        <v>313</v>
      </c>
      <c r="E74" s="66"/>
      <c r="F74" s="66"/>
      <c r="G74" s="66" t="s">
        <v>8</v>
      </c>
      <c r="H74" s="55"/>
      <c r="I74" s="57">
        <f t="shared" si="1"/>
        <v>-44457</v>
      </c>
      <c r="J74" s="89"/>
    </row>
    <row r="75" spans="1:10" ht="19.5" customHeight="1" x14ac:dyDescent="0.15">
      <c r="A75" s="54" t="s">
        <v>120</v>
      </c>
      <c r="B75" s="55">
        <v>44457</v>
      </c>
      <c r="C75" s="56">
        <v>2</v>
      </c>
      <c r="D75" s="57" t="s">
        <v>90</v>
      </c>
      <c r="E75" s="66">
        <v>2</v>
      </c>
      <c r="F75" s="66" t="s">
        <v>290</v>
      </c>
      <c r="G75" s="66" t="s">
        <v>7</v>
      </c>
      <c r="H75" s="55"/>
      <c r="I75" s="57">
        <f t="shared" si="1"/>
        <v>-44457</v>
      </c>
      <c r="J75" s="89"/>
    </row>
    <row r="76" spans="1:10" ht="19.5" customHeight="1" x14ac:dyDescent="0.15">
      <c r="A76" s="21" t="s">
        <v>32</v>
      </c>
      <c r="B76" s="61">
        <v>44459</v>
      </c>
      <c r="C76" s="62">
        <v>1.6</v>
      </c>
      <c r="D76" s="63" t="s">
        <v>314</v>
      </c>
      <c r="E76" s="67">
        <v>1</v>
      </c>
      <c r="F76" s="67" t="s">
        <v>290</v>
      </c>
      <c r="G76" s="67" t="s">
        <v>9</v>
      </c>
      <c r="H76" s="61"/>
      <c r="I76" s="63">
        <f t="shared" si="1"/>
        <v>-44459</v>
      </c>
      <c r="J76" s="90"/>
    </row>
    <row r="77" spans="1:10" ht="19.5" customHeight="1" x14ac:dyDescent="0.15">
      <c r="A77" s="54" t="s">
        <v>32</v>
      </c>
      <c r="B77" s="55">
        <v>44459</v>
      </c>
      <c r="C77" s="56">
        <v>1.75</v>
      </c>
      <c r="D77" s="57" t="s">
        <v>315</v>
      </c>
      <c r="E77" s="66">
        <v>1</v>
      </c>
      <c r="F77" s="66" t="s">
        <v>290</v>
      </c>
      <c r="G77" s="66" t="s">
        <v>7</v>
      </c>
      <c r="H77" s="55"/>
      <c r="I77" s="57">
        <f t="shared" si="1"/>
        <v>-44459</v>
      </c>
      <c r="J77" s="89"/>
    </row>
    <row r="78" spans="1:10" ht="19.5" customHeight="1" x14ac:dyDescent="0.15">
      <c r="A78" s="54" t="s">
        <v>32</v>
      </c>
      <c r="B78" s="55">
        <v>44459</v>
      </c>
      <c r="C78" s="56">
        <v>2.99</v>
      </c>
      <c r="D78" s="57" t="s">
        <v>316</v>
      </c>
      <c r="E78" s="66">
        <v>1</v>
      </c>
      <c r="F78" s="66" t="s">
        <v>290</v>
      </c>
      <c r="G78" s="66" t="s">
        <v>7</v>
      </c>
      <c r="H78" s="55"/>
      <c r="I78" s="57">
        <f t="shared" si="1"/>
        <v>-44459</v>
      </c>
      <c r="J78" s="89"/>
    </row>
    <row r="79" spans="1:10" ht="19.5" customHeight="1" x14ac:dyDescent="0.15">
      <c r="A79" s="54" t="s">
        <v>32</v>
      </c>
      <c r="B79" s="55">
        <v>44460</v>
      </c>
      <c r="C79" s="56">
        <v>1.65</v>
      </c>
      <c r="D79" s="57" t="s">
        <v>74</v>
      </c>
      <c r="E79" s="66">
        <v>12</v>
      </c>
      <c r="F79" s="66" t="s">
        <v>317</v>
      </c>
      <c r="G79" s="66" t="s">
        <v>7</v>
      </c>
      <c r="H79" s="55"/>
      <c r="I79" s="57">
        <f t="shared" si="1"/>
        <v>-44460</v>
      </c>
      <c r="J79" s="89"/>
    </row>
    <row r="80" spans="1:10" ht="19.5" customHeight="1" x14ac:dyDescent="0.15">
      <c r="A80" s="54" t="s">
        <v>32</v>
      </c>
      <c r="B80" s="55">
        <v>44461</v>
      </c>
      <c r="C80" s="56">
        <v>1.55</v>
      </c>
      <c r="D80" s="57" t="s">
        <v>318</v>
      </c>
      <c r="E80" s="66">
        <v>3</v>
      </c>
      <c r="F80" s="66" t="s">
        <v>290</v>
      </c>
      <c r="G80" s="66" t="s">
        <v>7</v>
      </c>
      <c r="H80" s="55"/>
      <c r="I80" s="57">
        <f t="shared" si="1"/>
        <v>-44461</v>
      </c>
      <c r="J80" s="89"/>
    </row>
    <row r="81" spans="1:10" ht="19.5" customHeight="1" x14ac:dyDescent="0.15">
      <c r="A81" s="54" t="s">
        <v>32</v>
      </c>
      <c r="B81" s="55">
        <v>44461</v>
      </c>
      <c r="C81" s="56">
        <v>1.59</v>
      </c>
      <c r="D81" s="57" t="s">
        <v>319</v>
      </c>
      <c r="E81" s="66">
        <v>1</v>
      </c>
      <c r="F81" s="66" t="s">
        <v>290</v>
      </c>
      <c r="G81" s="66" t="s">
        <v>7</v>
      </c>
      <c r="H81" s="55"/>
      <c r="I81" s="57">
        <f t="shared" si="1"/>
        <v>-44461</v>
      </c>
      <c r="J81" s="89"/>
    </row>
    <row r="82" spans="1:10" ht="19.5" customHeight="1" x14ac:dyDescent="0.15">
      <c r="A82" s="54" t="s">
        <v>32</v>
      </c>
      <c r="B82" s="55">
        <v>44461</v>
      </c>
      <c r="C82" s="56">
        <v>1.59</v>
      </c>
      <c r="D82" s="57" t="s">
        <v>320</v>
      </c>
      <c r="E82" s="66">
        <v>1</v>
      </c>
      <c r="F82" s="66" t="s">
        <v>290</v>
      </c>
      <c r="G82" s="66" t="s">
        <v>7</v>
      </c>
      <c r="H82" s="55"/>
      <c r="I82" s="57">
        <f t="shared" si="1"/>
        <v>-44461</v>
      </c>
      <c r="J82" s="89"/>
    </row>
    <row r="83" spans="1:10" ht="19.5" customHeight="1" x14ac:dyDescent="0.15">
      <c r="A83" s="54" t="s">
        <v>32</v>
      </c>
      <c r="B83" s="55">
        <v>44461</v>
      </c>
      <c r="C83" s="56">
        <v>0.9</v>
      </c>
      <c r="D83" s="57" t="s">
        <v>321</v>
      </c>
      <c r="E83" s="66"/>
      <c r="F83" s="66" t="s">
        <v>290</v>
      </c>
      <c r="G83" s="66" t="s">
        <v>7</v>
      </c>
      <c r="H83" s="55">
        <v>44464</v>
      </c>
      <c r="I83" s="57">
        <f t="shared" si="1"/>
        <v>3</v>
      </c>
      <c r="J83" s="89"/>
    </row>
    <row r="84" spans="1:10" ht="19.5" customHeight="1" x14ac:dyDescent="0.15">
      <c r="A84" s="54" t="s">
        <v>32</v>
      </c>
      <c r="B84" s="55">
        <v>44460</v>
      </c>
      <c r="C84" s="56">
        <v>15</v>
      </c>
      <c r="D84" s="57" t="s">
        <v>322</v>
      </c>
      <c r="E84" s="66"/>
      <c r="F84" s="66"/>
      <c r="G84" s="66" t="s">
        <v>8</v>
      </c>
      <c r="H84" s="55"/>
      <c r="I84" s="57">
        <f t="shared" si="1"/>
        <v>-44460</v>
      </c>
      <c r="J84" s="89"/>
    </row>
    <row r="85" spans="1:10" ht="19.5" customHeight="1" x14ac:dyDescent="0.15">
      <c r="A85" s="54" t="s">
        <v>120</v>
      </c>
      <c r="B85" s="55">
        <v>44462</v>
      </c>
      <c r="C85" s="56">
        <v>0.79</v>
      </c>
      <c r="D85" s="57" t="s">
        <v>132</v>
      </c>
      <c r="E85" s="66" t="s">
        <v>205</v>
      </c>
      <c r="F85" s="66" t="s">
        <v>323</v>
      </c>
      <c r="G85" s="66" t="s">
        <v>7</v>
      </c>
      <c r="H85" s="55">
        <v>44491</v>
      </c>
      <c r="I85" s="57">
        <f t="shared" si="1"/>
        <v>29</v>
      </c>
      <c r="J85" s="89"/>
    </row>
    <row r="86" spans="1:10" ht="19.5" customHeight="1" x14ac:dyDescent="0.15">
      <c r="A86" s="54" t="s">
        <v>120</v>
      </c>
      <c r="B86" s="55">
        <v>44462</v>
      </c>
      <c r="C86" s="56">
        <v>1.25</v>
      </c>
      <c r="D86" s="57" t="s">
        <v>324</v>
      </c>
      <c r="E86" s="66">
        <v>1</v>
      </c>
      <c r="F86" s="66" t="s">
        <v>325</v>
      </c>
      <c r="G86" s="66" t="s">
        <v>7</v>
      </c>
      <c r="H86" s="55"/>
      <c r="I86" s="57">
        <f t="shared" si="1"/>
        <v>-44462</v>
      </c>
      <c r="J86" s="89"/>
    </row>
    <row r="87" spans="1:10" ht="19.5" customHeight="1" x14ac:dyDescent="0.15">
      <c r="A87" s="54" t="s">
        <v>32</v>
      </c>
      <c r="B87" s="55">
        <v>44462</v>
      </c>
      <c r="C87" s="56">
        <v>3.6</v>
      </c>
      <c r="D87" s="57" t="s">
        <v>77</v>
      </c>
      <c r="E87" s="66">
        <v>6</v>
      </c>
      <c r="F87" s="66" t="s">
        <v>217</v>
      </c>
      <c r="G87" s="66" t="s">
        <v>7</v>
      </c>
      <c r="H87" s="55"/>
      <c r="I87" s="57">
        <f t="shared" si="1"/>
        <v>-44462</v>
      </c>
      <c r="J87" s="89"/>
    </row>
    <row r="88" spans="1:10" ht="19.5" customHeight="1" x14ac:dyDescent="0.15">
      <c r="A88" s="54" t="s">
        <v>32</v>
      </c>
      <c r="B88" s="55">
        <v>44462</v>
      </c>
      <c r="C88" s="56">
        <v>1.79</v>
      </c>
      <c r="D88" s="57" t="s">
        <v>326</v>
      </c>
      <c r="E88" s="66">
        <v>3</v>
      </c>
      <c r="F88" s="66" t="s">
        <v>217</v>
      </c>
      <c r="G88" s="66" t="s">
        <v>7</v>
      </c>
      <c r="H88" s="55"/>
      <c r="I88" s="57">
        <f t="shared" si="1"/>
        <v>-44462</v>
      </c>
      <c r="J88" s="89"/>
    </row>
    <row r="89" spans="1:10" ht="19.5" customHeight="1" x14ac:dyDescent="0.15">
      <c r="A89" s="54" t="s">
        <v>120</v>
      </c>
      <c r="B89" s="55">
        <v>44462</v>
      </c>
      <c r="C89" s="56">
        <v>10</v>
      </c>
      <c r="D89" s="57" t="s">
        <v>327</v>
      </c>
      <c r="E89" s="66"/>
      <c r="F89" s="66"/>
      <c r="G89" s="66" t="s">
        <v>12</v>
      </c>
      <c r="H89" s="55"/>
      <c r="I89" s="57">
        <f t="shared" si="1"/>
        <v>-44462</v>
      </c>
      <c r="J89" s="89"/>
    </row>
    <row r="90" spans="1:10" ht="19.5" customHeight="1" x14ac:dyDescent="0.15">
      <c r="A90" s="54" t="s">
        <v>32</v>
      </c>
      <c r="B90" s="55">
        <v>44464</v>
      </c>
      <c r="C90" s="56">
        <v>3.99</v>
      </c>
      <c r="D90" s="57" t="s">
        <v>328</v>
      </c>
      <c r="E90" s="66"/>
      <c r="F90" s="66" t="s">
        <v>329</v>
      </c>
      <c r="G90" s="66" t="s">
        <v>7</v>
      </c>
      <c r="H90" s="55"/>
      <c r="I90" s="57">
        <f t="shared" si="1"/>
        <v>-44464</v>
      </c>
      <c r="J90" s="89"/>
    </row>
    <row r="91" spans="1:10" ht="19.5" customHeight="1" x14ac:dyDescent="0.15">
      <c r="A91" s="54" t="s">
        <v>32</v>
      </c>
      <c r="B91" s="55">
        <v>44464</v>
      </c>
      <c r="C91" s="56">
        <v>1</v>
      </c>
      <c r="D91" s="57" t="s">
        <v>187</v>
      </c>
      <c r="E91" s="66"/>
      <c r="F91" s="66" t="s">
        <v>330</v>
      </c>
      <c r="G91" s="66" t="s">
        <v>10</v>
      </c>
      <c r="H91" s="55"/>
      <c r="I91" s="57">
        <f t="shared" si="1"/>
        <v>-44464</v>
      </c>
      <c r="J91" s="89"/>
    </row>
    <row r="92" spans="1:10" ht="19.5" customHeight="1" x14ac:dyDescent="0.15">
      <c r="A92" s="54" t="s">
        <v>32</v>
      </c>
      <c r="B92" s="76">
        <v>44464</v>
      </c>
      <c r="C92" s="56">
        <v>1</v>
      </c>
      <c r="D92" s="57" t="s">
        <v>331</v>
      </c>
      <c r="E92" s="66"/>
      <c r="F92" s="66" t="s">
        <v>330</v>
      </c>
      <c r="G92" s="66" t="s">
        <v>7</v>
      </c>
      <c r="H92" s="55"/>
      <c r="I92" s="57">
        <f t="shared" si="1"/>
        <v>-44464</v>
      </c>
      <c r="J92" s="89"/>
    </row>
    <row r="93" spans="1:10" ht="19.5" customHeight="1" x14ac:dyDescent="0.15">
      <c r="A93" s="54" t="s">
        <v>32</v>
      </c>
      <c r="B93" s="76">
        <v>44464</v>
      </c>
      <c r="C93" s="56">
        <v>1.4</v>
      </c>
      <c r="D93" s="57" t="s">
        <v>74</v>
      </c>
      <c r="E93" s="66">
        <v>12</v>
      </c>
      <c r="F93" s="66" t="s">
        <v>290</v>
      </c>
      <c r="G93" s="66" t="s">
        <v>7</v>
      </c>
      <c r="H93" s="55">
        <v>44469</v>
      </c>
      <c r="I93" s="57">
        <f t="shared" si="1"/>
        <v>5</v>
      </c>
      <c r="J93" s="89"/>
    </row>
    <row r="94" spans="1:10" ht="19.5" customHeight="1" x14ac:dyDescent="0.15">
      <c r="A94" s="54" t="s">
        <v>32</v>
      </c>
      <c r="B94" s="55">
        <v>44464</v>
      </c>
      <c r="C94" s="56">
        <v>0.6</v>
      </c>
      <c r="D94" s="57" t="s">
        <v>332</v>
      </c>
      <c r="E94" s="66">
        <v>3</v>
      </c>
      <c r="F94" s="66" t="s">
        <v>290</v>
      </c>
      <c r="G94" s="66" t="s">
        <v>7</v>
      </c>
      <c r="H94" s="55"/>
      <c r="I94" s="57">
        <f t="shared" si="1"/>
        <v>-44464</v>
      </c>
      <c r="J94" s="89"/>
    </row>
    <row r="95" spans="1:10" ht="19.5" customHeight="1" x14ac:dyDescent="0.15">
      <c r="A95" s="54" t="s">
        <v>32</v>
      </c>
      <c r="B95" s="55">
        <v>44464</v>
      </c>
      <c r="C95" s="56">
        <v>0.6</v>
      </c>
      <c r="D95" s="57" t="s">
        <v>333</v>
      </c>
      <c r="E95" s="66">
        <v>1</v>
      </c>
      <c r="F95" s="66" t="s">
        <v>290</v>
      </c>
      <c r="G95" s="66" t="s">
        <v>7</v>
      </c>
      <c r="H95" s="55"/>
      <c r="I95" s="57">
        <f t="shared" si="1"/>
        <v>-44464</v>
      </c>
      <c r="J95" s="89"/>
    </row>
    <row r="96" spans="1:10" ht="19.5" customHeight="1" x14ac:dyDescent="0.15">
      <c r="A96" s="54" t="s">
        <v>32</v>
      </c>
      <c r="B96" s="55">
        <v>44464</v>
      </c>
      <c r="C96" s="56">
        <v>1.05</v>
      </c>
      <c r="D96" s="57" t="s">
        <v>334</v>
      </c>
      <c r="E96" s="66">
        <v>1</v>
      </c>
      <c r="F96" s="66" t="s">
        <v>290</v>
      </c>
      <c r="G96" s="66" t="s">
        <v>7</v>
      </c>
      <c r="H96" s="55"/>
      <c r="I96" s="57">
        <f t="shared" si="1"/>
        <v>-44464</v>
      </c>
      <c r="J96" s="89"/>
    </row>
    <row r="97" spans="1:10" ht="19.5" customHeight="1" x14ac:dyDescent="0.15">
      <c r="A97" s="54" t="s">
        <v>32</v>
      </c>
      <c r="B97" s="55">
        <v>44464</v>
      </c>
      <c r="C97" s="56">
        <v>1.29</v>
      </c>
      <c r="D97" s="57" t="s">
        <v>335</v>
      </c>
      <c r="E97" s="66">
        <v>1</v>
      </c>
      <c r="F97" s="66" t="s">
        <v>290</v>
      </c>
      <c r="G97" s="66" t="s">
        <v>7</v>
      </c>
      <c r="H97" s="55"/>
      <c r="I97" s="57">
        <f t="shared" si="1"/>
        <v>-44464</v>
      </c>
      <c r="J97" s="89"/>
    </row>
    <row r="98" spans="1:10" ht="19.5" customHeight="1" x14ac:dyDescent="0.15">
      <c r="A98" s="54" t="s">
        <v>32</v>
      </c>
      <c r="B98" s="55">
        <v>44464</v>
      </c>
      <c r="C98" s="56">
        <v>2</v>
      </c>
      <c r="D98" s="57" t="s">
        <v>90</v>
      </c>
      <c r="E98" s="66">
        <v>20</v>
      </c>
      <c r="F98" s="66" t="s">
        <v>290</v>
      </c>
      <c r="G98" s="66" t="s">
        <v>7</v>
      </c>
      <c r="H98" s="55">
        <v>44469</v>
      </c>
      <c r="I98" s="57">
        <f t="shared" si="1"/>
        <v>5</v>
      </c>
      <c r="J98" s="89"/>
    </row>
    <row r="99" spans="1:10" ht="19.5" customHeight="1" x14ac:dyDescent="0.15">
      <c r="A99" s="54" t="s">
        <v>32</v>
      </c>
      <c r="B99" s="76">
        <v>44463</v>
      </c>
      <c r="C99" s="56">
        <v>0.72</v>
      </c>
      <c r="D99" s="57" t="s">
        <v>336</v>
      </c>
      <c r="E99" s="66" t="s">
        <v>67</v>
      </c>
      <c r="F99" s="66" t="s">
        <v>35</v>
      </c>
      <c r="G99" s="66" t="s">
        <v>7</v>
      </c>
      <c r="H99" s="55">
        <v>44475</v>
      </c>
      <c r="I99" s="57">
        <f t="shared" si="1"/>
        <v>12</v>
      </c>
      <c r="J99" s="89"/>
    </row>
    <row r="100" spans="1:10" ht="19.5" customHeight="1" x14ac:dyDescent="0.15">
      <c r="A100" s="54" t="s">
        <v>32</v>
      </c>
      <c r="B100" s="55">
        <v>44463</v>
      </c>
      <c r="C100" s="56">
        <v>2.79</v>
      </c>
      <c r="D100" s="57" t="s">
        <v>337</v>
      </c>
      <c r="E100" s="66"/>
      <c r="F100" s="66"/>
      <c r="G100" s="66" t="s">
        <v>7</v>
      </c>
      <c r="H100" s="55">
        <v>44475</v>
      </c>
      <c r="I100" s="57">
        <f t="shared" si="1"/>
        <v>12</v>
      </c>
      <c r="J100" s="89"/>
    </row>
    <row r="101" spans="1:10" ht="19.5" customHeight="1" x14ac:dyDescent="0.15">
      <c r="A101" s="54" t="s">
        <v>32</v>
      </c>
      <c r="B101" s="55">
        <v>44463</v>
      </c>
      <c r="C101" s="56">
        <v>1.49</v>
      </c>
      <c r="D101" s="57" t="s">
        <v>338</v>
      </c>
      <c r="E101" s="66"/>
      <c r="F101" s="66" t="s">
        <v>339</v>
      </c>
      <c r="G101" s="66" t="s">
        <v>7</v>
      </c>
      <c r="H101" s="55"/>
      <c r="I101" s="57">
        <f t="shared" si="1"/>
        <v>-44463</v>
      </c>
      <c r="J101" s="89"/>
    </row>
    <row r="102" spans="1:10" ht="19.5" customHeight="1" x14ac:dyDescent="0.15">
      <c r="A102" s="54" t="s">
        <v>32</v>
      </c>
      <c r="B102" s="55">
        <v>44463</v>
      </c>
      <c r="C102" s="56">
        <v>6.32</v>
      </c>
      <c r="D102" s="57" t="s">
        <v>340</v>
      </c>
      <c r="E102" s="66">
        <v>8</v>
      </c>
      <c r="F102" s="66" t="s">
        <v>339</v>
      </c>
      <c r="G102" s="66" t="s">
        <v>7</v>
      </c>
      <c r="H102" s="55"/>
      <c r="I102" s="57">
        <f t="shared" si="1"/>
        <v>-44463</v>
      </c>
      <c r="J102" s="89"/>
    </row>
    <row r="103" spans="1:10" ht="19.5" customHeight="1" x14ac:dyDescent="0.15">
      <c r="A103" s="54" t="s">
        <v>32</v>
      </c>
      <c r="B103" s="55">
        <v>44463</v>
      </c>
      <c r="C103" s="56">
        <v>0.95</v>
      </c>
      <c r="D103" s="57" t="s">
        <v>116</v>
      </c>
      <c r="E103" s="66">
        <v>1</v>
      </c>
      <c r="F103" s="66" t="s">
        <v>339</v>
      </c>
      <c r="G103" s="66" t="s">
        <v>7</v>
      </c>
      <c r="H103" s="55"/>
      <c r="I103" s="57">
        <f t="shared" si="1"/>
        <v>-44463</v>
      </c>
      <c r="J103" s="89"/>
    </row>
    <row r="104" spans="1:10" ht="19.5" customHeight="1" x14ac:dyDescent="0.15">
      <c r="A104" s="54" t="s">
        <v>32</v>
      </c>
      <c r="B104" s="55">
        <v>44463</v>
      </c>
      <c r="C104" s="56">
        <v>1.5</v>
      </c>
      <c r="D104" s="57" t="s">
        <v>78</v>
      </c>
      <c r="E104" s="66">
        <v>1</v>
      </c>
      <c r="F104" s="66" t="s">
        <v>339</v>
      </c>
      <c r="G104" s="66" t="s">
        <v>7</v>
      </c>
      <c r="H104" s="55"/>
      <c r="I104" s="57">
        <f t="shared" si="1"/>
        <v>-44463</v>
      </c>
      <c r="J104" s="89"/>
    </row>
    <row r="105" spans="1:10" ht="19.5" customHeight="1" x14ac:dyDescent="0.15">
      <c r="A105" s="54" t="s">
        <v>32</v>
      </c>
      <c r="B105" s="55">
        <v>44466</v>
      </c>
      <c r="C105" s="56">
        <v>2.79</v>
      </c>
      <c r="D105" s="57" t="s">
        <v>341</v>
      </c>
      <c r="E105" s="66">
        <v>4</v>
      </c>
      <c r="F105" s="66" t="s">
        <v>217</v>
      </c>
      <c r="G105" s="66" t="s">
        <v>7</v>
      </c>
      <c r="H105" s="55">
        <v>44467</v>
      </c>
      <c r="I105" s="57">
        <f t="shared" si="1"/>
        <v>1</v>
      </c>
      <c r="J105" s="89"/>
    </row>
    <row r="106" spans="1:10" ht="19.5" customHeight="1" x14ac:dyDescent="0.15">
      <c r="A106" s="54" t="s">
        <v>32</v>
      </c>
      <c r="B106" s="55">
        <v>44466</v>
      </c>
      <c r="C106" s="56">
        <v>0.7</v>
      </c>
      <c r="D106" s="57" t="s">
        <v>342</v>
      </c>
      <c r="E106" s="66">
        <v>2</v>
      </c>
      <c r="F106" s="66" t="s">
        <v>217</v>
      </c>
      <c r="G106" s="66" t="s">
        <v>7</v>
      </c>
      <c r="H106" s="55">
        <v>44467</v>
      </c>
      <c r="I106" s="57">
        <f t="shared" si="1"/>
        <v>1</v>
      </c>
      <c r="J106" s="89"/>
    </row>
    <row r="107" spans="1:10" ht="19.5" customHeight="1" x14ac:dyDescent="0.15">
      <c r="A107" s="54" t="s">
        <v>32</v>
      </c>
      <c r="B107" s="55">
        <v>44466</v>
      </c>
      <c r="C107" s="56">
        <v>1</v>
      </c>
      <c r="D107" s="57" t="s">
        <v>343</v>
      </c>
      <c r="E107" s="66">
        <v>1</v>
      </c>
      <c r="F107" s="66" t="s">
        <v>217</v>
      </c>
      <c r="G107" s="66" t="s">
        <v>7</v>
      </c>
      <c r="H107" s="55"/>
      <c r="I107" s="57">
        <f t="shared" si="1"/>
        <v>-44466</v>
      </c>
      <c r="J107" s="89"/>
    </row>
    <row r="108" spans="1:10" ht="19.5" customHeight="1" x14ac:dyDescent="0.15">
      <c r="A108" s="54" t="s">
        <v>32</v>
      </c>
      <c r="B108" s="55">
        <v>44466</v>
      </c>
      <c r="C108" s="56">
        <v>1</v>
      </c>
      <c r="D108" s="57" t="s">
        <v>344</v>
      </c>
      <c r="E108" s="66">
        <v>1</v>
      </c>
      <c r="F108" s="66" t="s">
        <v>217</v>
      </c>
      <c r="G108" s="66" t="s">
        <v>7</v>
      </c>
      <c r="H108" s="55">
        <v>44529</v>
      </c>
      <c r="I108" s="57">
        <f t="shared" si="1"/>
        <v>63</v>
      </c>
      <c r="J108" s="89"/>
    </row>
    <row r="109" spans="1:10" ht="19.5" customHeight="1" x14ac:dyDescent="0.15">
      <c r="A109" s="54" t="s">
        <v>32</v>
      </c>
      <c r="B109" s="55">
        <v>44466</v>
      </c>
      <c r="C109" s="56">
        <v>1</v>
      </c>
      <c r="D109" s="57" t="s">
        <v>345</v>
      </c>
      <c r="E109" s="66">
        <v>1</v>
      </c>
      <c r="F109" s="66" t="s">
        <v>217</v>
      </c>
      <c r="G109" s="66" t="s">
        <v>7</v>
      </c>
      <c r="H109" s="55">
        <v>44512</v>
      </c>
      <c r="I109" s="57">
        <f t="shared" si="1"/>
        <v>46</v>
      </c>
      <c r="J109" s="89"/>
    </row>
    <row r="110" spans="1:10" ht="19.5" customHeight="1" x14ac:dyDescent="0.15">
      <c r="A110" s="54" t="s">
        <v>32</v>
      </c>
      <c r="B110" s="55">
        <v>44466</v>
      </c>
      <c r="C110" s="56">
        <v>1.89</v>
      </c>
      <c r="D110" s="57" t="s">
        <v>346</v>
      </c>
      <c r="E110" s="66">
        <v>12</v>
      </c>
      <c r="F110" s="66" t="s">
        <v>217</v>
      </c>
      <c r="G110" s="66" t="s">
        <v>7</v>
      </c>
      <c r="H110" s="55">
        <v>44468</v>
      </c>
      <c r="I110" s="57">
        <f t="shared" si="1"/>
        <v>2</v>
      </c>
      <c r="J110" s="89"/>
    </row>
    <row r="111" spans="1:10" ht="19.5" customHeight="1" x14ac:dyDescent="0.15">
      <c r="A111" s="54" t="s">
        <v>32</v>
      </c>
      <c r="B111" s="55">
        <v>44465</v>
      </c>
      <c r="C111" s="56">
        <v>7.2</v>
      </c>
      <c r="D111" s="57" t="s">
        <v>160</v>
      </c>
      <c r="E111" s="66" t="s">
        <v>347</v>
      </c>
      <c r="F111" s="66"/>
      <c r="G111" s="66" t="s">
        <v>7</v>
      </c>
      <c r="H111" s="55"/>
      <c r="I111" s="57">
        <f t="shared" si="1"/>
        <v>-44465</v>
      </c>
      <c r="J111" s="89"/>
    </row>
    <row r="112" spans="1:10" ht="19.5" customHeight="1" x14ac:dyDescent="0.15">
      <c r="A112" s="54" t="s">
        <v>32</v>
      </c>
      <c r="B112" s="55">
        <v>44465</v>
      </c>
      <c r="C112" s="56">
        <v>1.25</v>
      </c>
      <c r="D112" s="57" t="s">
        <v>348</v>
      </c>
      <c r="E112" s="66">
        <v>6</v>
      </c>
      <c r="F112" s="66" t="s">
        <v>339</v>
      </c>
      <c r="G112" s="66" t="s">
        <v>7</v>
      </c>
      <c r="H112" s="55"/>
      <c r="I112" s="57">
        <f t="shared" si="1"/>
        <v>-44465</v>
      </c>
      <c r="J112" s="89"/>
    </row>
    <row r="113" spans="1:10" ht="19.5" customHeight="1" x14ac:dyDescent="0.15">
      <c r="A113" s="54" t="s">
        <v>32</v>
      </c>
      <c r="B113" s="76">
        <v>44465</v>
      </c>
      <c r="C113" s="56">
        <v>1.25</v>
      </c>
      <c r="D113" s="57" t="s">
        <v>349</v>
      </c>
      <c r="E113" s="66">
        <v>4</v>
      </c>
      <c r="F113" s="66" t="s">
        <v>339</v>
      </c>
      <c r="G113" s="66" t="s">
        <v>7</v>
      </c>
      <c r="H113" s="55"/>
      <c r="I113" s="57">
        <f t="shared" si="1"/>
        <v>-44465</v>
      </c>
      <c r="J113" s="89"/>
    </row>
    <row r="114" spans="1:10" ht="19.5" customHeight="1" x14ac:dyDescent="0.15">
      <c r="A114" s="54" t="s">
        <v>32</v>
      </c>
      <c r="B114" s="55">
        <v>44465</v>
      </c>
      <c r="C114" s="56">
        <v>1.55</v>
      </c>
      <c r="D114" s="57" t="s">
        <v>350</v>
      </c>
      <c r="E114" s="66">
        <v>1</v>
      </c>
      <c r="F114" s="66" t="s">
        <v>339</v>
      </c>
      <c r="G114" s="66" t="s">
        <v>7</v>
      </c>
      <c r="H114" s="55">
        <v>44526</v>
      </c>
      <c r="I114" s="57">
        <f t="shared" si="1"/>
        <v>61</v>
      </c>
      <c r="J114" s="89"/>
    </row>
    <row r="115" spans="1:10" ht="19.5" customHeight="1" x14ac:dyDescent="0.15">
      <c r="A115" s="54" t="s">
        <v>32</v>
      </c>
      <c r="B115" s="55">
        <v>44466</v>
      </c>
      <c r="C115" s="56">
        <v>0.99</v>
      </c>
      <c r="D115" s="57" t="s">
        <v>351</v>
      </c>
      <c r="E115" s="66">
        <v>1</v>
      </c>
      <c r="F115" s="66" t="s">
        <v>89</v>
      </c>
      <c r="G115" s="66" t="s">
        <v>7</v>
      </c>
      <c r="H115" s="55"/>
      <c r="I115" s="57">
        <f t="shared" si="1"/>
        <v>-44466</v>
      </c>
      <c r="J115" s="89"/>
    </row>
    <row r="116" spans="1:10" ht="19.5" customHeight="1" x14ac:dyDescent="0.15">
      <c r="A116" s="54" t="s">
        <v>32</v>
      </c>
      <c r="B116" s="55">
        <v>44466</v>
      </c>
      <c r="C116" s="56">
        <v>0.99</v>
      </c>
      <c r="D116" s="57" t="s">
        <v>352</v>
      </c>
      <c r="E116" s="66">
        <v>1</v>
      </c>
      <c r="F116" s="66" t="s">
        <v>353</v>
      </c>
      <c r="G116" s="66" t="s">
        <v>7</v>
      </c>
      <c r="H116" s="55"/>
      <c r="I116" s="57">
        <f t="shared" si="1"/>
        <v>-44466</v>
      </c>
      <c r="J116" s="89"/>
    </row>
    <row r="117" spans="1:10" ht="19.5" customHeight="1" x14ac:dyDescent="0.15">
      <c r="A117" s="54" t="s">
        <v>32</v>
      </c>
      <c r="B117" s="55">
        <v>44466</v>
      </c>
      <c r="C117" s="56">
        <v>2.2999999999999998</v>
      </c>
      <c r="D117" s="57" t="s">
        <v>354</v>
      </c>
      <c r="E117" s="66">
        <v>6</v>
      </c>
      <c r="F117" s="66" t="s">
        <v>353</v>
      </c>
      <c r="G117" s="66" t="s">
        <v>7</v>
      </c>
      <c r="H117" s="55"/>
      <c r="I117" s="57">
        <f t="shared" si="1"/>
        <v>-44466</v>
      </c>
      <c r="J117" s="89"/>
    </row>
    <row r="118" spans="1:10" ht="19.5" customHeight="1" x14ac:dyDescent="0.15">
      <c r="A118" s="54" t="s">
        <v>120</v>
      </c>
      <c r="B118" s="55">
        <v>44469</v>
      </c>
      <c r="C118" s="56">
        <v>0.95</v>
      </c>
      <c r="D118" s="57" t="s">
        <v>355</v>
      </c>
      <c r="E118" s="66"/>
      <c r="F118" s="66" t="s">
        <v>356</v>
      </c>
      <c r="G118" s="66" t="s">
        <v>7</v>
      </c>
      <c r="H118" s="55">
        <v>44493</v>
      </c>
      <c r="I118" s="57">
        <f t="shared" si="1"/>
        <v>24</v>
      </c>
      <c r="J118" s="89"/>
    </row>
    <row r="119" spans="1:10" ht="19.5" customHeight="1" x14ac:dyDescent="0.15">
      <c r="A119" s="54" t="s">
        <v>120</v>
      </c>
      <c r="B119" s="55">
        <v>44469</v>
      </c>
      <c r="C119" s="56">
        <v>1.49</v>
      </c>
      <c r="D119" s="57" t="s">
        <v>357</v>
      </c>
      <c r="E119" s="66"/>
      <c r="F119" s="66" t="s">
        <v>356</v>
      </c>
      <c r="G119" s="66" t="s">
        <v>7</v>
      </c>
      <c r="H119" s="55">
        <v>44474</v>
      </c>
      <c r="I119" s="57">
        <f t="shared" si="1"/>
        <v>5</v>
      </c>
      <c r="J119" s="89"/>
    </row>
    <row r="120" spans="1:10" ht="19.5" customHeight="1" x14ac:dyDescent="0.15">
      <c r="A120" s="54" t="s">
        <v>120</v>
      </c>
      <c r="B120" s="55">
        <v>44469</v>
      </c>
      <c r="C120" s="56">
        <v>1.49</v>
      </c>
      <c r="D120" s="57" t="s">
        <v>357</v>
      </c>
      <c r="E120" s="66"/>
      <c r="F120" s="66" t="s">
        <v>356</v>
      </c>
      <c r="G120" s="66" t="s">
        <v>7</v>
      </c>
      <c r="H120" s="55">
        <v>44476</v>
      </c>
      <c r="I120" s="57">
        <f t="shared" si="1"/>
        <v>7</v>
      </c>
      <c r="J120" s="89"/>
    </row>
    <row r="121" spans="1:10" ht="19.5" customHeight="1" x14ac:dyDescent="0.15">
      <c r="A121" s="54" t="s">
        <v>32</v>
      </c>
      <c r="B121" s="55">
        <v>44469</v>
      </c>
      <c r="C121" s="56">
        <v>1.0900000000000001</v>
      </c>
      <c r="D121" s="57" t="s">
        <v>83</v>
      </c>
      <c r="E121" s="66"/>
      <c r="F121" s="66" t="s">
        <v>356</v>
      </c>
      <c r="G121" s="91" t="s">
        <v>7</v>
      </c>
      <c r="H121" s="55">
        <v>44469</v>
      </c>
      <c r="I121" s="57">
        <f t="shared" si="1"/>
        <v>0</v>
      </c>
      <c r="J121" s="89"/>
    </row>
    <row r="122" spans="1:10" ht="19.5" customHeight="1" x14ac:dyDescent="0.15">
      <c r="A122" s="54" t="s">
        <v>32</v>
      </c>
      <c r="B122" s="55">
        <v>44469</v>
      </c>
      <c r="C122" s="56">
        <v>0.99</v>
      </c>
      <c r="D122" s="57" t="s">
        <v>272</v>
      </c>
      <c r="E122" s="66"/>
      <c r="F122" s="66" t="s">
        <v>356</v>
      </c>
      <c r="G122" s="91" t="s">
        <v>7</v>
      </c>
      <c r="H122" s="55"/>
      <c r="I122" s="57">
        <f t="shared" si="1"/>
        <v>-44469</v>
      </c>
      <c r="J122" s="89"/>
    </row>
    <row r="123" spans="1:10" ht="19.5" customHeight="1" x14ac:dyDescent="0.15">
      <c r="A123" s="78" t="s">
        <v>32</v>
      </c>
      <c r="B123" s="79">
        <v>44469</v>
      </c>
      <c r="C123" s="80">
        <v>1.75</v>
      </c>
      <c r="D123" s="81" t="s">
        <v>358</v>
      </c>
      <c r="E123" s="82"/>
      <c r="F123" s="82" t="s">
        <v>356</v>
      </c>
      <c r="G123" s="92" t="s">
        <v>10</v>
      </c>
      <c r="H123" s="79"/>
      <c r="I123" s="81">
        <f t="shared" si="1"/>
        <v>-44469</v>
      </c>
      <c r="J123" s="93"/>
    </row>
    <row r="124" spans="1:10" ht="19.5" customHeight="1" x14ac:dyDescent="0.15">
      <c r="A124" s="54" t="s">
        <v>32</v>
      </c>
      <c r="B124" s="55">
        <v>44469</v>
      </c>
      <c r="C124" s="56">
        <v>0.34</v>
      </c>
      <c r="D124" s="57" t="s">
        <v>131</v>
      </c>
      <c r="E124" s="66">
        <v>1</v>
      </c>
      <c r="F124" s="66" t="s">
        <v>356</v>
      </c>
      <c r="G124" s="91" t="s">
        <v>7</v>
      </c>
      <c r="H124" s="55"/>
      <c r="I124" s="57">
        <f t="shared" si="1"/>
        <v>-44469</v>
      </c>
      <c r="J124" s="89"/>
    </row>
    <row r="125" spans="1:10" ht="19.5" customHeight="1" x14ac:dyDescent="0.15">
      <c r="A125" s="55" t="s">
        <v>32</v>
      </c>
      <c r="B125" s="55">
        <v>44469</v>
      </c>
      <c r="C125" s="55"/>
      <c r="D125" s="55" t="s">
        <v>359</v>
      </c>
      <c r="E125" s="55"/>
      <c r="F125" s="55" t="s">
        <v>356</v>
      </c>
      <c r="G125" s="55" t="s">
        <v>9</v>
      </c>
      <c r="H125" s="55">
        <v>44516</v>
      </c>
      <c r="I125" s="55">
        <f t="shared" si="1"/>
        <v>47</v>
      </c>
      <c r="J125" s="55"/>
    </row>
  </sheetData>
  <mergeCells count="1">
    <mergeCell ref="B1:J1"/>
  </mergeCells>
  <conditionalFormatting sqref="E6 D6:D124 I6:I124">
    <cfRule type="expression" dxfId="1" priority="1">
      <formula>I6&gt;0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Resumen!$B$3:$C$20</xm:f>
          </x14:formula1>
          <xm:sqref>G6:G125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J152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4" customWidth="1"/>
    <col min="9" max="9" width="8.5" customWidth="1"/>
    <col min="10" max="10" width="10.6640625" customWidth="1"/>
  </cols>
  <sheetData>
    <row r="1" spans="1:10" ht="13" x14ac:dyDescent="0.15">
      <c r="A1" s="36"/>
      <c r="B1" s="124"/>
      <c r="C1" s="125"/>
      <c r="D1" s="125"/>
      <c r="E1" s="125"/>
      <c r="F1" s="125"/>
      <c r="G1" s="125"/>
      <c r="H1" s="125"/>
      <c r="I1" s="125"/>
      <c r="J1" s="125"/>
    </row>
    <row r="2" spans="1:10" ht="22" x14ac:dyDescent="0.25">
      <c r="A2" s="37"/>
      <c r="B2" s="38" t="s">
        <v>22</v>
      </c>
      <c r="C2" s="39"/>
      <c r="D2" s="37"/>
      <c r="E2" s="47"/>
      <c r="F2" s="40"/>
      <c r="G2" s="94"/>
      <c r="H2" s="38" t="s">
        <v>23</v>
      </c>
      <c r="I2" s="39"/>
      <c r="J2" s="40"/>
    </row>
    <row r="3" spans="1:10" ht="12" customHeight="1" x14ac:dyDescent="0.15">
      <c r="A3" s="41"/>
      <c r="B3" s="42"/>
      <c r="C3" s="43"/>
      <c r="D3" s="42"/>
      <c r="E3" s="42"/>
      <c r="F3" s="44"/>
      <c r="G3" s="42"/>
      <c r="H3" s="42"/>
      <c r="I3" s="43"/>
      <c r="J3" s="40"/>
    </row>
    <row r="4" spans="1:10" ht="24" customHeight="1" x14ac:dyDescent="0.15">
      <c r="A4" s="21"/>
      <c r="B4" s="46" t="s">
        <v>24</v>
      </c>
      <c r="C4" s="47">
        <f>SUM(C6:C165)</f>
        <v>311.53999999999991</v>
      </c>
      <c r="D4" s="46" t="s">
        <v>32</v>
      </c>
      <c r="E4" s="48">
        <f>SUMIFS(C6:C150,A6:A150,"&lt;&gt;F")</f>
        <v>243.17000000000004</v>
      </c>
      <c r="F4" s="46" t="s">
        <v>120</v>
      </c>
      <c r="G4" s="94">
        <f>(C6+C46+C52+C56+C57+C87+C88+C93+C94+C95+C96+C97+C120+C121+C122+C138)</f>
        <v>66.22</v>
      </c>
      <c r="H4" s="47">
        <f>(J4-G4)-32</f>
        <v>57.549999999999955</v>
      </c>
      <c r="I4" s="47"/>
      <c r="J4" s="95">
        <f>(C4/2)</f>
        <v>155.76999999999995</v>
      </c>
    </row>
    <row r="5" spans="1:10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3" t="s">
        <v>30</v>
      </c>
      <c r="H5" s="51" t="s">
        <v>25</v>
      </c>
      <c r="I5" s="52" t="s">
        <v>31</v>
      </c>
      <c r="J5" s="96" t="s">
        <v>27</v>
      </c>
    </row>
    <row r="6" spans="1:10" ht="19.5" customHeight="1" x14ac:dyDescent="0.15">
      <c r="A6" s="54" t="s">
        <v>120</v>
      </c>
      <c r="B6" s="55">
        <v>44470</v>
      </c>
      <c r="C6" s="56">
        <v>1.4</v>
      </c>
      <c r="D6" s="57" t="s">
        <v>360</v>
      </c>
      <c r="E6" s="57" t="s">
        <v>361</v>
      </c>
      <c r="F6" s="57" t="s">
        <v>356</v>
      </c>
      <c r="G6" s="58" t="s">
        <v>7</v>
      </c>
      <c r="H6" s="55">
        <v>44476</v>
      </c>
      <c r="I6" s="57">
        <f t="shared" ref="I6:I121" si="0">H6-B6</f>
        <v>6</v>
      </c>
      <c r="J6" s="97" t="s">
        <v>362</v>
      </c>
    </row>
    <row r="7" spans="1:10" ht="19.5" customHeight="1" x14ac:dyDescent="0.15">
      <c r="A7" s="54" t="s">
        <v>32</v>
      </c>
      <c r="B7" s="55">
        <v>44470</v>
      </c>
      <c r="C7" s="56">
        <v>3.1</v>
      </c>
      <c r="D7" s="57" t="s">
        <v>363</v>
      </c>
      <c r="E7" s="57" t="s">
        <v>50</v>
      </c>
      <c r="F7" s="57" t="s">
        <v>364</v>
      </c>
      <c r="G7" s="60" t="s">
        <v>10</v>
      </c>
      <c r="H7" s="55">
        <v>44470</v>
      </c>
      <c r="I7" s="57">
        <f t="shared" si="0"/>
        <v>0</v>
      </c>
      <c r="J7" s="97"/>
    </row>
    <row r="8" spans="1:10" ht="19.5" customHeight="1" x14ac:dyDescent="0.15">
      <c r="A8" s="54" t="s">
        <v>32</v>
      </c>
      <c r="B8" s="55">
        <v>44470</v>
      </c>
      <c r="C8" s="56">
        <v>7.2</v>
      </c>
      <c r="D8" s="57" t="s">
        <v>365</v>
      </c>
      <c r="E8" s="57" t="s">
        <v>361</v>
      </c>
      <c r="F8" s="57" t="s">
        <v>35</v>
      </c>
      <c r="G8" s="58" t="s">
        <v>7</v>
      </c>
      <c r="H8" s="55">
        <v>44497</v>
      </c>
      <c r="I8" s="57">
        <f t="shared" si="0"/>
        <v>27</v>
      </c>
      <c r="J8" s="97" t="s">
        <v>362</v>
      </c>
    </row>
    <row r="9" spans="1:10" ht="19.5" customHeight="1" x14ac:dyDescent="0.15">
      <c r="A9" s="54" t="s">
        <v>32</v>
      </c>
      <c r="B9" s="55">
        <v>44470</v>
      </c>
      <c r="C9" s="56">
        <v>1.79</v>
      </c>
      <c r="D9" s="57" t="s">
        <v>169</v>
      </c>
      <c r="E9" s="57" t="s">
        <v>39</v>
      </c>
      <c r="F9" s="57" t="s">
        <v>35</v>
      </c>
      <c r="G9" s="60" t="s">
        <v>7</v>
      </c>
      <c r="H9" s="55">
        <v>44505</v>
      </c>
      <c r="I9" s="57">
        <f t="shared" si="0"/>
        <v>35</v>
      </c>
      <c r="J9" s="97"/>
    </row>
    <row r="10" spans="1:10" ht="19.5" customHeight="1" x14ac:dyDescent="0.15">
      <c r="A10" s="54" t="s">
        <v>32</v>
      </c>
      <c r="B10" s="55">
        <v>44470</v>
      </c>
      <c r="C10" s="56">
        <v>1.39</v>
      </c>
      <c r="D10" s="57" t="s">
        <v>366</v>
      </c>
      <c r="E10" s="57" t="s">
        <v>367</v>
      </c>
      <c r="F10" s="57" t="s">
        <v>35</v>
      </c>
      <c r="G10" s="58" t="s">
        <v>7</v>
      </c>
      <c r="H10" s="55">
        <v>44470</v>
      </c>
      <c r="I10" s="57">
        <f t="shared" si="0"/>
        <v>0</v>
      </c>
      <c r="J10" s="97"/>
    </row>
    <row r="11" spans="1:10" ht="19.5" customHeight="1" x14ac:dyDescent="0.15">
      <c r="A11" s="54" t="s">
        <v>32</v>
      </c>
      <c r="B11" s="55">
        <v>44470</v>
      </c>
      <c r="C11" s="56">
        <v>2.79</v>
      </c>
      <c r="D11" s="57" t="s">
        <v>46</v>
      </c>
      <c r="E11" s="57" t="s">
        <v>47</v>
      </c>
      <c r="F11" s="57" t="s">
        <v>35</v>
      </c>
      <c r="G11" s="58" t="s">
        <v>7</v>
      </c>
      <c r="H11" s="55">
        <v>44475</v>
      </c>
      <c r="I11" s="57">
        <f t="shared" si="0"/>
        <v>5</v>
      </c>
      <c r="J11" s="97" t="s">
        <v>368</v>
      </c>
    </row>
    <row r="12" spans="1:10" ht="19.5" customHeight="1" x14ac:dyDescent="0.15">
      <c r="A12" s="54" t="s">
        <v>32</v>
      </c>
      <c r="B12" s="55">
        <v>44470</v>
      </c>
      <c r="C12" s="56">
        <v>1.1499999999999999</v>
      </c>
      <c r="D12" s="57" t="s">
        <v>104</v>
      </c>
      <c r="E12" s="57" t="s">
        <v>367</v>
      </c>
      <c r="F12" s="57" t="s">
        <v>35</v>
      </c>
      <c r="G12" s="58" t="s">
        <v>7</v>
      </c>
      <c r="H12" s="55">
        <v>44497</v>
      </c>
      <c r="I12" s="57">
        <f t="shared" si="0"/>
        <v>27</v>
      </c>
      <c r="J12" s="97" t="s">
        <v>369</v>
      </c>
    </row>
    <row r="13" spans="1:10" ht="19.5" customHeight="1" x14ac:dyDescent="0.15">
      <c r="A13" s="54" t="s">
        <v>32</v>
      </c>
      <c r="B13" s="55">
        <v>44470</v>
      </c>
      <c r="C13" s="56">
        <v>0.99</v>
      </c>
      <c r="D13" s="57" t="s">
        <v>370</v>
      </c>
      <c r="E13" s="57" t="s">
        <v>144</v>
      </c>
      <c r="F13" s="57" t="s">
        <v>35</v>
      </c>
      <c r="G13" s="58" t="s">
        <v>7</v>
      </c>
      <c r="H13" s="55">
        <v>44470</v>
      </c>
      <c r="I13" s="57">
        <f t="shared" si="0"/>
        <v>0</v>
      </c>
      <c r="J13" s="97" t="s">
        <v>371</v>
      </c>
    </row>
    <row r="14" spans="1:10" ht="19.5" customHeight="1" x14ac:dyDescent="0.15">
      <c r="A14" s="54" t="s">
        <v>32</v>
      </c>
      <c r="B14" s="55">
        <v>44470</v>
      </c>
      <c r="C14" s="56">
        <v>0.59</v>
      </c>
      <c r="D14" s="57" t="s">
        <v>372</v>
      </c>
      <c r="E14" s="57" t="s">
        <v>60</v>
      </c>
      <c r="F14" s="57" t="s">
        <v>35</v>
      </c>
      <c r="G14" s="58" t="s">
        <v>7</v>
      </c>
      <c r="H14" s="55">
        <v>44470</v>
      </c>
      <c r="I14" s="57">
        <f t="shared" si="0"/>
        <v>0</v>
      </c>
      <c r="J14" s="97"/>
    </row>
    <row r="15" spans="1:10" ht="19.5" customHeight="1" x14ac:dyDescent="0.15">
      <c r="A15" s="54" t="s">
        <v>32</v>
      </c>
      <c r="B15" s="55">
        <v>44470</v>
      </c>
      <c r="C15" s="56">
        <v>0.39</v>
      </c>
      <c r="D15" s="57" t="s">
        <v>373</v>
      </c>
      <c r="E15" s="57" t="s">
        <v>60</v>
      </c>
      <c r="F15" s="57" t="s">
        <v>35</v>
      </c>
      <c r="G15" s="58" t="s">
        <v>7</v>
      </c>
      <c r="H15" s="55">
        <v>44470</v>
      </c>
      <c r="I15" s="57">
        <f t="shared" si="0"/>
        <v>0</v>
      </c>
      <c r="J15" s="97"/>
    </row>
    <row r="16" spans="1:10" ht="19.5" customHeight="1" x14ac:dyDescent="0.15">
      <c r="A16" s="54" t="s">
        <v>32</v>
      </c>
      <c r="B16" s="55">
        <v>44470</v>
      </c>
      <c r="C16" s="56">
        <v>0.55000000000000004</v>
      </c>
      <c r="D16" s="57" t="s">
        <v>374</v>
      </c>
      <c r="E16" s="57" t="s">
        <v>60</v>
      </c>
      <c r="F16" s="57" t="s">
        <v>35</v>
      </c>
      <c r="G16" s="58" t="s">
        <v>7</v>
      </c>
      <c r="H16" s="55">
        <v>44470</v>
      </c>
      <c r="I16" s="57">
        <f t="shared" si="0"/>
        <v>0</v>
      </c>
      <c r="J16" s="97"/>
    </row>
    <row r="17" spans="1:10" ht="19.5" customHeight="1" x14ac:dyDescent="0.15">
      <c r="A17" s="54" t="s">
        <v>32</v>
      </c>
      <c r="B17" s="55">
        <v>44470</v>
      </c>
      <c r="C17" s="56">
        <v>1.44</v>
      </c>
      <c r="D17" s="57" t="s">
        <v>40</v>
      </c>
      <c r="E17" s="57"/>
      <c r="F17" s="57" t="s">
        <v>35</v>
      </c>
      <c r="G17" s="58" t="s">
        <v>7</v>
      </c>
      <c r="H17" s="55">
        <v>44470</v>
      </c>
      <c r="I17" s="57">
        <f t="shared" si="0"/>
        <v>0</v>
      </c>
      <c r="J17" s="97"/>
    </row>
    <row r="18" spans="1:10" ht="19.5" customHeight="1" x14ac:dyDescent="0.15">
      <c r="A18" s="54" t="s">
        <v>32</v>
      </c>
      <c r="B18" s="55">
        <v>44470</v>
      </c>
      <c r="C18" s="56">
        <v>0.55000000000000004</v>
      </c>
      <c r="D18" s="57" t="s">
        <v>375</v>
      </c>
      <c r="E18" s="57"/>
      <c r="F18" s="57" t="s">
        <v>35</v>
      </c>
      <c r="G18" s="58" t="s">
        <v>7</v>
      </c>
      <c r="H18" s="55">
        <v>44470</v>
      </c>
      <c r="I18" s="57">
        <f t="shared" si="0"/>
        <v>0</v>
      </c>
      <c r="J18" s="97"/>
    </row>
    <row r="19" spans="1:10" ht="19.5" customHeight="1" x14ac:dyDescent="0.15">
      <c r="A19" s="54" t="s">
        <v>32</v>
      </c>
      <c r="B19" s="55">
        <v>44470</v>
      </c>
      <c r="C19" s="56">
        <v>0.89</v>
      </c>
      <c r="D19" s="57" t="s">
        <v>376</v>
      </c>
      <c r="E19" s="57" t="s">
        <v>67</v>
      </c>
      <c r="F19" s="57" t="s">
        <v>35</v>
      </c>
      <c r="G19" s="60" t="s">
        <v>7</v>
      </c>
      <c r="H19" s="55">
        <v>44470</v>
      </c>
      <c r="I19" s="57">
        <f t="shared" si="0"/>
        <v>0</v>
      </c>
      <c r="J19" s="97"/>
    </row>
    <row r="20" spans="1:10" ht="19.5" customHeight="1" x14ac:dyDescent="0.15">
      <c r="A20" s="54" t="s">
        <v>32</v>
      </c>
      <c r="B20" s="55">
        <v>44470</v>
      </c>
      <c r="C20" s="56">
        <v>1.29</v>
      </c>
      <c r="D20" s="57" t="s">
        <v>377</v>
      </c>
      <c r="E20" s="57" t="s">
        <v>107</v>
      </c>
      <c r="F20" s="57" t="s">
        <v>35</v>
      </c>
      <c r="G20" s="60" t="s">
        <v>7</v>
      </c>
      <c r="H20" s="55">
        <v>44492</v>
      </c>
      <c r="I20" s="57">
        <f t="shared" si="0"/>
        <v>22</v>
      </c>
      <c r="J20" s="97"/>
    </row>
    <row r="21" spans="1:10" ht="19.5" customHeight="1" x14ac:dyDescent="0.15">
      <c r="A21" s="54" t="s">
        <v>32</v>
      </c>
      <c r="B21" s="55">
        <v>44470</v>
      </c>
      <c r="C21" s="56">
        <v>0.85</v>
      </c>
      <c r="D21" s="57" t="s">
        <v>131</v>
      </c>
      <c r="E21" s="57">
        <v>3</v>
      </c>
      <c r="F21" s="57" t="s">
        <v>35</v>
      </c>
      <c r="G21" s="60" t="s">
        <v>7</v>
      </c>
      <c r="H21" s="55">
        <v>44504</v>
      </c>
      <c r="I21" s="57">
        <f t="shared" si="0"/>
        <v>34</v>
      </c>
      <c r="J21" s="97" t="s">
        <v>378</v>
      </c>
    </row>
    <row r="22" spans="1:10" ht="19.5" customHeight="1" x14ac:dyDescent="0.15">
      <c r="A22" s="54" t="s">
        <v>32</v>
      </c>
      <c r="B22" s="55">
        <v>44470</v>
      </c>
      <c r="C22" s="56">
        <v>2.59</v>
      </c>
      <c r="D22" s="57" t="s">
        <v>98</v>
      </c>
      <c r="E22" s="57"/>
      <c r="F22" s="57" t="s">
        <v>35</v>
      </c>
      <c r="G22" s="60" t="s">
        <v>7</v>
      </c>
      <c r="H22" s="55">
        <v>44505</v>
      </c>
      <c r="I22" s="57">
        <f t="shared" si="0"/>
        <v>35</v>
      </c>
      <c r="J22" s="97" t="s">
        <v>379</v>
      </c>
    </row>
    <row r="23" spans="1:10" ht="19.5" customHeight="1" x14ac:dyDescent="0.15">
      <c r="A23" s="54" t="s">
        <v>32</v>
      </c>
      <c r="B23" s="55">
        <v>44470</v>
      </c>
      <c r="C23" s="56">
        <v>1.1000000000000001</v>
      </c>
      <c r="D23" s="57" t="s">
        <v>380</v>
      </c>
      <c r="E23" s="66"/>
      <c r="F23" s="57" t="s">
        <v>35</v>
      </c>
      <c r="G23" s="60" t="s">
        <v>7</v>
      </c>
      <c r="H23" s="55">
        <v>44492</v>
      </c>
      <c r="I23" s="57">
        <f t="shared" si="0"/>
        <v>22</v>
      </c>
      <c r="J23" s="97" t="s">
        <v>381</v>
      </c>
    </row>
    <row r="24" spans="1:10" ht="19.5" customHeight="1" x14ac:dyDescent="0.15">
      <c r="A24" s="21" t="s">
        <v>32</v>
      </c>
      <c r="B24" s="98">
        <v>44470</v>
      </c>
      <c r="C24" s="62">
        <v>1.55</v>
      </c>
      <c r="D24" s="63" t="s">
        <v>382</v>
      </c>
      <c r="E24" s="67"/>
      <c r="F24" s="63" t="s">
        <v>35</v>
      </c>
      <c r="G24" s="64" t="s">
        <v>7</v>
      </c>
      <c r="H24" s="98">
        <v>44470</v>
      </c>
      <c r="I24" s="63">
        <f t="shared" si="0"/>
        <v>0</v>
      </c>
      <c r="J24" s="99"/>
    </row>
    <row r="25" spans="1:10" ht="19.5" customHeight="1" x14ac:dyDescent="0.15">
      <c r="A25" s="21" t="s">
        <v>32</v>
      </c>
      <c r="B25" s="98">
        <v>44470</v>
      </c>
      <c r="C25" s="62">
        <v>1.35</v>
      </c>
      <c r="D25" s="63" t="s">
        <v>224</v>
      </c>
      <c r="E25" s="67"/>
      <c r="F25" s="63" t="s">
        <v>35</v>
      </c>
      <c r="G25" s="64" t="s">
        <v>7</v>
      </c>
      <c r="H25" s="98">
        <v>44470</v>
      </c>
      <c r="I25" s="63">
        <f t="shared" si="0"/>
        <v>0</v>
      </c>
      <c r="J25" s="99"/>
    </row>
    <row r="26" spans="1:10" ht="19.5" customHeight="1" x14ac:dyDescent="0.15">
      <c r="A26" s="54" t="s">
        <v>32</v>
      </c>
      <c r="B26" s="55">
        <v>44470</v>
      </c>
      <c r="C26" s="56">
        <v>0.89</v>
      </c>
      <c r="D26" s="57" t="s">
        <v>383</v>
      </c>
      <c r="E26" s="66" t="s">
        <v>67</v>
      </c>
      <c r="F26" s="57" t="s">
        <v>35</v>
      </c>
      <c r="G26" s="60" t="s">
        <v>7</v>
      </c>
      <c r="H26" s="55">
        <v>44470</v>
      </c>
      <c r="I26" s="57">
        <f t="shared" si="0"/>
        <v>0</v>
      </c>
      <c r="J26" s="97"/>
    </row>
    <row r="27" spans="1:10" ht="19.5" customHeight="1" x14ac:dyDescent="0.15">
      <c r="A27" s="54" t="s">
        <v>32</v>
      </c>
      <c r="B27" s="55">
        <v>44470</v>
      </c>
      <c r="C27" s="56">
        <v>2.75</v>
      </c>
      <c r="D27" s="57" t="s">
        <v>141</v>
      </c>
      <c r="E27" s="66">
        <v>4</v>
      </c>
      <c r="F27" s="57" t="s">
        <v>35</v>
      </c>
      <c r="G27" s="60" t="s">
        <v>7</v>
      </c>
      <c r="H27" s="55">
        <v>44505</v>
      </c>
      <c r="I27" s="57">
        <f t="shared" si="0"/>
        <v>35</v>
      </c>
      <c r="J27" s="97" t="s">
        <v>384</v>
      </c>
    </row>
    <row r="28" spans="1:10" ht="19.5" customHeight="1" x14ac:dyDescent="0.15">
      <c r="A28" s="21" t="s">
        <v>32</v>
      </c>
      <c r="B28" s="61">
        <v>44470</v>
      </c>
      <c r="C28" s="62">
        <v>0.99</v>
      </c>
      <c r="D28" s="63" t="s">
        <v>385</v>
      </c>
      <c r="E28" s="67"/>
      <c r="F28" s="67" t="s">
        <v>35</v>
      </c>
      <c r="G28" s="64" t="s">
        <v>9</v>
      </c>
      <c r="H28" s="61">
        <v>44470</v>
      </c>
      <c r="I28" s="63">
        <f t="shared" si="0"/>
        <v>0</v>
      </c>
      <c r="J28" s="99"/>
    </row>
    <row r="29" spans="1:10" ht="19.5" customHeight="1" x14ac:dyDescent="0.15">
      <c r="A29" s="54" t="s">
        <v>32</v>
      </c>
      <c r="B29" s="55">
        <v>44470</v>
      </c>
      <c r="C29" s="56">
        <v>1.99</v>
      </c>
      <c r="D29" s="57" t="s">
        <v>386</v>
      </c>
      <c r="E29" s="66"/>
      <c r="F29" s="66" t="s">
        <v>35</v>
      </c>
      <c r="G29" s="60" t="s">
        <v>9</v>
      </c>
      <c r="H29" s="55">
        <v>44470</v>
      </c>
      <c r="I29" s="57">
        <f t="shared" si="0"/>
        <v>0</v>
      </c>
      <c r="J29" s="97"/>
    </row>
    <row r="30" spans="1:10" ht="19.5" customHeight="1" x14ac:dyDescent="0.15">
      <c r="A30" s="21" t="s">
        <v>32</v>
      </c>
      <c r="B30" s="61">
        <v>44470</v>
      </c>
      <c r="C30" s="62">
        <v>0.85</v>
      </c>
      <c r="D30" s="63" t="s">
        <v>99</v>
      </c>
      <c r="E30" s="67"/>
      <c r="F30" s="67" t="s">
        <v>35</v>
      </c>
      <c r="G30" s="64" t="s">
        <v>9</v>
      </c>
      <c r="H30" s="61">
        <v>44470</v>
      </c>
      <c r="I30" s="63">
        <f t="shared" si="0"/>
        <v>0</v>
      </c>
      <c r="J30" s="99"/>
    </row>
    <row r="31" spans="1:10" ht="19.5" customHeight="1" x14ac:dyDescent="0.15">
      <c r="A31" s="21" t="s">
        <v>32</v>
      </c>
      <c r="B31" s="61">
        <v>44470</v>
      </c>
      <c r="C31" s="62">
        <v>0.95</v>
      </c>
      <c r="D31" s="63" t="s">
        <v>387</v>
      </c>
      <c r="E31" s="67"/>
      <c r="F31" s="67" t="s">
        <v>35</v>
      </c>
      <c r="G31" s="64" t="s">
        <v>9</v>
      </c>
      <c r="H31" s="61">
        <v>44470</v>
      </c>
      <c r="I31" s="63">
        <f t="shared" si="0"/>
        <v>0</v>
      </c>
      <c r="J31" s="99"/>
    </row>
    <row r="32" spans="1:10" ht="19.5" customHeight="1" x14ac:dyDescent="0.15">
      <c r="A32" s="54" t="s">
        <v>32</v>
      </c>
      <c r="B32" s="55">
        <v>44470</v>
      </c>
      <c r="C32" s="56">
        <v>6.82</v>
      </c>
      <c r="D32" s="57" t="s">
        <v>388</v>
      </c>
      <c r="E32" s="66">
        <v>2</v>
      </c>
      <c r="F32" s="66" t="s">
        <v>64</v>
      </c>
      <c r="G32" s="60" t="s">
        <v>7</v>
      </c>
      <c r="H32" s="55">
        <v>44470</v>
      </c>
      <c r="I32" s="57">
        <f t="shared" si="0"/>
        <v>0</v>
      </c>
      <c r="J32" s="97" t="s">
        <v>389</v>
      </c>
    </row>
    <row r="33" spans="1:10" ht="19.5" customHeight="1" x14ac:dyDescent="0.15">
      <c r="A33" s="54" t="s">
        <v>32</v>
      </c>
      <c r="B33" s="55">
        <v>44470</v>
      </c>
      <c r="C33" s="56">
        <v>7.42</v>
      </c>
      <c r="D33" s="57" t="s">
        <v>69</v>
      </c>
      <c r="E33" s="66" t="s">
        <v>390</v>
      </c>
      <c r="F33" s="66" t="s">
        <v>64</v>
      </c>
      <c r="G33" s="60" t="s">
        <v>7</v>
      </c>
      <c r="H33" s="55">
        <v>44492</v>
      </c>
      <c r="I33" s="57">
        <f t="shared" si="0"/>
        <v>22</v>
      </c>
      <c r="J33" s="97"/>
    </row>
    <row r="34" spans="1:10" ht="19.5" customHeight="1" x14ac:dyDescent="0.15">
      <c r="A34" s="54" t="s">
        <v>32</v>
      </c>
      <c r="B34" s="55">
        <v>44470</v>
      </c>
      <c r="C34" s="56">
        <v>1</v>
      </c>
      <c r="D34" s="57" t="s">
        <v>391</v>
      </c>
      <c r="E34" s="57">
        <v>6</v>
      </c>
      <c r="F34" s="66" t="s">
        <v>364</v>
      </c>
      <c r="G34" s="60" t="s">
        <v>10</v>
      </c>
      <c r="H34" s="55">
        <v>44470</v>
      </c>
      <c r="I34" s="57">
        <f t="shared" si="0"/>
        <v>0</v>
      </c>
      <c r="J34" s="97"/>
    </row>
    <row r="35" spans="1:10" ht="19.5" customHeight="1" x14ac:dyDescent="0.15">
      <c r="A35" s="54" t="s">
        <v>32</v>
      </c>
      <c r="B35" s="55">
        <v>44470</v>
      </c>
      <c r="C35" s="56">
        <v>0.69</v>
      </c>
      <c r="D35" s="57" t="s">
        <v>392</v>
      </c>
      <c r="E35" s="66">
        <v>1</v>
      </c>
      <c r="F35" s="66" t="s">
        <v>228</v>
      </c>
      <c r="G35" s="60" t="s">
        <v>7</v>
      </c>
      <c r="H35" s="55">
        <v>44473</v>
      </c>
      <c r="I35" s="57">
        <f t="shared" si="0"/>
        <v>3</v>
      </c>
      <c r="J35" s="97"/>
    </row>
    <row r="36" spans="1:10" ht="19.5" customHeight="1" x14ac:dyDescent="0.15">
      <c r="A36" s="54" t="s">
        <v>32</v>
      </c>
      <c r="B36" s="55">
        <v>44470</v>
      </c>
      <c r="C36" s="56">
        <v>3.99</v>
      </c>
      <c r="D36" s="57" t="s">
        <v>393</v>
      </c>
      <c r="E36" s="66" t="s">
        <v>50</v>
      </c>
      <c r="F36" s="66" t="s">
        <v>228</v>
      </c>
      <c r="G36" s="60" t="s">
        <v>7</v>
      </c>
      <c r="H36" s="55">
        <v>44473</v>
      </c>
      <c r="I36" s="57">
        <f t="shared" si="0"/>
        <v>3</v>
      </c>
      <c r="J36" s="97"/>
    </row>
    <row r="37" spans="1:10" ht="19.5" customHeight="1" x14ac:dyDescent="0.15">
      <c r="A37" s="54" t="s">
        <v>32</v>
      </c>
      <c r="B37" s="55">
        <v>44470</v>
      </c>
      <c r="C37" s="56">
        <v>9.9</v>
      </c>
      <c r="D37" s="57" t="s">
        <v>394</v>
      </c>
      <c r="E37" s="66" t="s">
        <v>50</v>
      </c>
      <c r="F37" s="66" t="s">
        <v>395</v>
      </c>
      <c r="G37" s="60" t="s">
        <v>8</v>
      </c>
      <c r="H37" s="55">
        <v>44470</v>
      </c>
      <c r="I37" s="57">
        <f t="shared" si="0"/>
        <v>0</v>
      </c>
      <c r="J37" s="97"/>
    </row>
    <row r="38" spans="1:10" ht="19.5" customHeight="1" x14ac:dyDescent="0.15">
      <c r="A38" s="54" t="s">
        <v>32</v>
      </c>
      <c r="B38" s="55">
        <v>44471</v>
      </c>
      <c r="C38" s="56">
        <v>1.4</v>
      </c>
      <c r="D38" s="57" t="s">
        <v>258</v>
      </c>
      <c r="E38" s="66">
        <v>1</v>
      </c>
      <c r="F38" s="66" t="s">
        <v>396</v>
      </c>
      <c r="G38" s="60" t="s">
        <v>9</v>
      </c>
      <c r="H38" s="55">
        <v>44525</v>
      </c>
      <c r="I38" s="57">
        <f t="shared" si="0"/>
        <v>54</v>
      </c>
      <c r="J38" s="97"/>
    </row>
    <row r="39" spans="1:10" ht="19.5" customHeight="1" x14ac:dyDescent="0.15">
      <c r="A39" s="54" t="s">
        <v>32</v>
      </c>
      <c r="B39" s="55">
        <v>44471</v>
      </c>
      <c r="C39" s="56">
        <v>1.4</v>
      </c>
      <c r="D39" s="57" t="s">
        <v>258</v>
      </c>
      <c r="E39" s="66">
        <v>1</v>
      </c>
      <c r="F39" s="66" t="s">
        <v>396</v>
      </c>
      <c r="G39" s="60" t="s">
        <v>9</v>
      </c>
      <c r="H39" s="55">
        <v>44503</v>
      </c>
      <c r="I39" s="57">
        <f t="shared" si="0"/>
        <v>32</v>
      </c>
      <c r="J39" s="97"/>
    </row>
    <row r="40" spans="1:10" ht="19.5" customHeight="1" x14ac:dyDescent="0.15">
      <c r="A40" s="54" t="s">
        <v>32</v>
      </c>
      <c r="B40" s="55">
        <v>44471</v>
      </c>
      <c r="C40" s="56">
        <v>1.2</v>
      </c>
      <c r="D40" s="57" t="s">
        <v>113</v>
      </c>
      <c r="E40" s="66">
        <v>2</v>
      </c>
      <c r="F40" s="66" t="s">
        <v>396</v>
      </c>
      <c r="G40" s="60" t="s">
        <v>7</v>
      </c>
      <c r="H40" s="55">
        <v>44498</v>
      </c>
      <c r="I40" s="57">
        <f t="shared" si="0"/>
        <v>27</v>
      </c>
      <c r="J40" s="97"/>
    </row>
    <row r="41" spans="1:10" ht="19.5" customHeight="1" x14ac:dyDescent="0.15">
      <c r="A41" s="21" t="s">
        <v>32</v>
      </c>
      <c r="B41" s="61">
        <v>44471</v>
      </c>
      <c r="C41" s="62">
        <v>1.1000000000000001</v>
      </c>
      <c r="D41" s="63" t="s">
        <v>397</v>
      </c>
      <c r="E41" s="67">
        <v>1</v>
      </c>
      <c r="F41" s="67" t="s">
        <v>396</v>
      </c>
      <c r="G41" s="64" t="s">
        <v>9</v>
      </c>
      <c r="H41" s="61">
        <v>44471</v>
      </c>
      <c r="I41" s="63">
        <f t="shared" si="0"/>
        <v>0</v>
      </c>
      <c r="J41" s="99"/>
    </row>
    <row r="42" spans="1:10" ht="19.5" customHeight="1" x14ac:dyDescent="0.15">
      <c r="A42" s="21" t="s">
        <v>32</v>
      </c>
      <c r="B42" s="61">
        <v>44471</v>
      </c>
      <c r="C42" s="62">
        <v>1.3</v>
      </c>
      <c r="D42" s="63" t="s">
        <v>398</v>
      </c>
      <c r="E42" s="67">
        <v>1</v>
      </c>
      <c r="F42" s="67" t="s">
        <v>396</v>
      </c>
      <c r="G42" s="64" t="s">
        <v>9</v>
      </c>
      <c r="H42" s="61">
        <v>44471</v>
      </c>
      <c r="I42" s="63">
        <f t="shared" si="0"/>
        <v>0</v>
      </c>
      <c r="J42" s="99"/>
    </row>
    <row r="43" spans="1:10" ht="19.5" customHeight="1" x14ac:dyDescent="0.15">
      <c r="A43" s="21" t="s">
        <v>32</v>
      </c>
      <c r="B43" s="61">
        <v>44471</v>
      </c>
      <c r="C43" s="62">
        <v>2</v>
      </c>
      <c r="D43" s="63" t="s">
        <v>399</v>
      </c>
      <c r="E43" s="67">
        <v>1</v>
      </c>
      <c r="F43" s="67" t="s">
        <v>396</v>
      </c>
      <c r="G43" s="64" t="s">
        <v>9</v>
      </c>
      <c r="H43" s="61">
        <v>44471</v>
      </c>
      <c r="I43" s="63">
        <f t="shared" si="0"/>
        <v>0</v>
      </c>
      <c r="J43" s="99"/>
    </row>
    <row r="44" spans="1:10" ht="19.5" customHeight="1" x14ac:dyDescent="0.15">
      <c r="A44" s="54" t="s">
        <v>32</v>
      </c>
      <c r="B44" s="55">
        <v>44471</v>
      </c>
      <c r="C44" s="56">
        <v>0.9</v>
      </c>
      <c r="D44" s="57" t="s">
        <v>51</v>
      </c>
      <c r="E44" s="66">
        <v>1</v>
      </c>
      <c r="F44" s="66" t="s">
        <v>396</v>
      </c>
      <c r="G44" s="60" t="s">
        <v>9</v>
      </c>
      <c r="H44" s="55">
        <v>44471</v>
      </c>
      <c r="I44" s="57">
        <f t="shared" si="0"/>
        <v>0</v>
      </c>
      <c r="J44" s="97"/>
    </row>
    <row r="45" spans="1:10" ht="19.5" customHeight="1" x14ac:dyDescent="0.15">
      <c r="A45" s="78" t="s">
        <v>32</v>
      </c>
      <c r="B45" s="79">
        <v>44471</v>
      </c>
      <c r="C45" s="80">
        <v>1.6</v>
      </c>
      <c r="D45" s="81" t="s">
        <v>400</v>
      </c>
      <c r="E45" s="82">
        <v>1</v>
      </c>
      <c r="F45" s="82" t="s">
        <v>396</v>
      </c>
      <c r="G45" s="83" t="s">
        <v>9</v>
      </c>
      <c r="H45" s="79">
        <v>44471</v>
      </c>
      <c r="I45" s="81">
        <f t="shared" si="0"/>
        <v>0</v>
      </c>
      <c r="J45" s="100"/>
    </row>
    <row r="46" spans="1:10" ht="19.5" customHeight="1" x14ac:dyDescent="0.15">
      <c r="A46" s="54" t="s">
        <v>120</v>
      </c>
      <c r="B46" s="55">
        <v>44471</v>
      </c>
      <c r="C46" s="56">
        <v>1.99</v>
      </c>
      <c r="D46" s="57" t="s">
        <v>401</v>
      </c>
      <c r="E46" s="66">
        <v>1</v>
      </c>
      <c r="F46" s="66" t="s">
        <v>402</v>
      </c>
      <c r="G46" s="60" t="s">
        <v>10</v>
      </c>
      <c r="H46" s="55">
        <v>44471</v>
      </c>
      <c r="I46" s="57">
        <f t="shared" si="0"/>
        <v>0</v>
      </c>
      <c r="J46" s="97"/>
    </row>
    <row r="47" spans="1:10" ht="19.5" customHeight="1" x14ac:dyDescent="0.15">
      <c r="A47" s="54" t="s">
        <v>32</v>
      </c>
      <c r="B47" s="55">
        <v>44471</v>
      </c>
      <c r="C47" s="56">
        <v>0.6</v>
      </c>
      <c r="D47" s="57" t="s">
        <v>61</v>
      </c>
      <c r="E47" s="66" t="s">
        <v>174</v>
      </c>
      <c r="F47" s="66" t="s">
        <v>228</v>
      </c>
      <c r="G47" s="60" t="s">
        <v>7</v>
      </c>
      <c r="H47" s="55">
        <v>44471</v>
      </c>
      <c r="I47" s="57">
        <f t="shared" si="0"/>
        <v>0</v>
      </c>
      <c r="J47" s="97"/>
    </row>
    <row r="48" spans="1:10" ht="19.5" customHeight="1" x14ac:dyDescent="0.15">
      <c r="A48" s="54" t="s">
        <v>32</v>
      </c>
      <c r="B48" s="55">
        <v>44471</v>
      </c>
      <c r="C48" s="56">
        <v>0.66</v>
      </c>
      <c r="D48" s="57" t="s">
        <v>403</v>
      </c>
      <c r="E48" s="66" t="s">
        <v>41</v>
      </c>
      <c r="F48" s="66" t="s">
        <v>228</v>
      </c>
      <c r="G48" s="60" t="s">
        <v>7</v>
      </c>
      <c r="H48" s="55">
        <v>44471</v>
      </c>
      <c r="I48" s="57">
        <f t="shared" si="0"/>
        <v>0</v>
      </c>
      <c r="J48" s="97"/>
    </row>
    <row r="49" spans="1:10" ht="19.5" customHeight="1" x14ac:dyDescent="0.15">
      <c r="A49" s="54" t="s">
        <v>32</v>
      </c>
      <c r="B49" s="55">
        <v>44471</v>
      </c>
      <c r="C49" s="56">
        <v>0.66</v>
      </c>
      <c r="D49" s="57" t="s">
        <v>403</v>
      </c>
      <c r="E49" s="66" t="s">
        <v>41</v>
      </c>
      <c r="F49" s="66" t="s">
        <v>228</v>
      </c>
      <c r="G49" s="60" t="s">
        <v>7</v>
      </c>
      <c r="H49" s="55">
        <v>44471</v>
      </c>
      <c r="I49" s="57">
        <f t="shared" si="0"/>
        <v>0</v>
      </c>
      <c r="J49" s="101"/>
    </row>
    <row r="50" spans="1:10" ht="19.5" customHeight="1" x14ac:dyDescent="0.15">
      <c r="A50" s="54" t="s">
        <v>32</v>
      </c>
      <c r="B50" s="55">
        <v>44471</v>
      </c>
      <c r="C50" s="56">
        <v>7.8</v>
      </c>
      <c r="D50" s="57" t="s">
        <v>404</v>
      </c>
      <c r="E50" s="66" t="s">
        <v>50</v>
      </c>
      <c r="F50" s="66" t="s">
        <v>405</v>
      </c>
      <c r="G50" s="60" t="s">
        <v>8</v>
      </c>
      <c r="H50" s="55">
        <v>44471</v>
      </c>
      <c r="I50" s="57">
        <f t="shared" si="0"/>
        <v>0</v>
      </c>
      <c r="J50" s="102"/>
    </row>
    <row r="51" spans="1:10" ht="19.5" customHeight="1" x14ac:dyDescent="0.15">
      <c r="A51" s="21" t="s">
        <v>32</v>
      </c>
      <c r="B51" s="98">
        <v>44471</v>
      </c>
      <c r="C51" s="62">
        <v>0.65</v>
      </c>
      <c r="D51" s="63" t="s">
        <v>406</v>
      </c>
      <c r="E51" s="67">
        <v>2</v>
      </c>
      <c r="F51" s="67" t="s">
        <v>396</v>
      </c>
      <c r="G51" s="64" t="s">
        <v>10</v>
      </c>
      <c r="H51" s="98">
        <v>44471</v>
      </c>
      <c r="I51" s="63">
        <f t="shared" si="0"/>
        <v>0</v>
      </c>
      <c r="J51" s="102"/>
    </row>
    <row r="52" spans="1:10" ht="19.5" customHeight="1" x14ac:dyDescent="0.15">
      <c r="A52" s="54" t="s">
        <v>120</v>
      </c>
      <c r="B52" s="55">
        <v>44469</v>
      </c>
      <c r="C52" s="56">
        <v>4.84</v>
      </c>
      <c r="D52" s="57" t="s">
        <v>407</v>
      </c>
      <c r="E52" s="66" t="s">
        <v>50</v>
      </c>
      <c r="F52" s="66" t="s">
        <v>50</v>
      </c>
      <c r="G52" s="60" t="s">
        <v>11</v>
      </c>
      <c r="H52" s="55">
        <v>44469</v>
      </c>
      <c r="I52" s="57">
        <f t="shared" si="0"/>
        <v>0</v>
      </c>
      <c r="J52" s="101"/>
    </row>
    <row r="53" spans="1:10" ht="19.5" customHeight="1" x14ac:dyDescent="0.15">
      <c r="A53" s="54" t="s">
        <v>32</v>
      </c>
      <c r="B53" s="55">
        <v>44472</v>
      </c>
      <c r="C53" s="56">
        <v>1.5</v>
      </c>
      <c r="D53" s="57" t="s">
        <v>408</v>
      </c>
      <c r="E53" s="66"/>
      <c r="F53" s="66" t="s">
        <v>409</v>
      </c>
      <c r="G53" s="60" t="s">
        <v>7</v>
      </c>
      <c r="H53" s="55">
        <v>44507</v>
      </c>
      <c r="I53" s="57">
        <f t="shared" si="0"/>
        <v>35</v>
      </c>
      <c r="J53" s="103"/>
    </row>
    <row r="54" spans="1:10" ht="19.5" customHeight="1" x14ac:dyDescent="0.15">
      <c r="A54" s="54" t="s">
        <v>32</v>
      </c>
      <c r="B54" s="55">
        <v>44472</v>
      </c>
      <c r="C54" s="56">
        <v>1</v>
      </c>
      <c r="D54" s="57" t="s">
        <v>102</v>
      </c>
      <c r="E54" s="66"/>
      <c r="F54" s="66" t="s">
        <v>409</v>
      </c>
      <c r="G54" s="60" t="s">
        <v>7</v>
      </c>
      <c r="H54" s="55">
        <v>44472</v>
      </c>
      <c r="I54" s="57">
        <f t="shared" si="0"/>
        <v>0</v>
      </c>
      <c r="J54" s="101"/>
    </row>
    <row r="55" spans="1:10" ht="19.5" customHeight="1" x14ac:dyDescent="0.15">
      <c r="A55" s="54" t="s">
        <v>32</v>
      </c>
      <c r="B55" s="55">
        <v>44472</v>
      </c>
      <c r="C55" s="56">
        <v>1</v>
      </c>
      <c r="D55" s="57" t="s">
        <v>410</v>
      </c>
      <c r="E55" s="66"/>
      <c r="F55" s="66" t="s">
        <v>409</v>
      </c>
      <c r="G55" s="60" t="s">
        <v>7</v>
      </c>
      <c r="H55" s="55">
        <v>44506</v>
      </c>
      <c r="I55" s="57">
        <f t="shared" si="0"/>
        <v>34</v>
      </c>
      <c r="J55" s="103"/>
    </row>
    <row r="56" spans="1:10" ht="19.5" customHeight="1" x14ac:dyDescent="0.15">
      <c r="A56" s="54" t="s">
        <v>120</v>
      </c>
      <c r="B56" s="55">
        <v>44471</v>
      </c>
      <c r="C56" s="56">
        <v>2.99</v>
      </c>
      <c r="D56" s="57" t="s">
        <v>214</v>
      </c>
      <c r="E56" s="66"/>
      <c r="F56" s="66" t="s">
        <v>411</v>
      </c>
      <c r="G56" s="60" t="s">
        <v>7</v>
      </c>
      <c r="H56" s="55"/>
      <c r="I56" s="57">
        <f t="shared" si="0"/>
        <v>-44471</v>
      </c>
      <c r="J56" s="103"/>
    </row>
    <row r="57" spans="1:10" ht="19.5" customHeight="1" x14ac:dyDescent="0.15">
      <c r="A57" s="54" t="s">
        <v>120</v>
      </c>
      <c r="B57" s="55">
        <v>44475</v>
      </c>
      <c r="C57" s="56">
        <v>11.5</v>
      </c>
      <c r="D57" s="57" t="s">
        <v>412</v>
      </c>
      <c r="E57" s="66"/>
      <c r="F57" s="66"/>
      <c r="G57" s="60" t="s">
        <v>16</v>
      </c>
      <c r="H57" s="55"/>
      <c r="I57" s="57">
        <f t="shared" si="0"/>
        <v>-44475</v>
      </c>
      <c r="J57" s="103"/>
    </row>
    <row r="58" spans="1:10" ht="19.5" customHeight="1" x14ac:dyDescent="0.15">
      <c r="A58" s="54" t="s">
        <v>32</v>
      </c>
      <c r="B58" s="55">
        <v>44475</v>
      </c>
      <c r="C58" s="56">
        <v>2.69</v>
      </c>
      <c r="D58" s="57" t="s">
        <v>360</v>
      </c>
      <c r="E58" s="66">
        <v>24</v>
      </c>
      <c r="F58" s="66" t="s">
        <v>35</v>
      </c>
      <c r="G58" s="60" t="s">
        <v>7</v>
      </c>
      <c r="H58" s="55"/>
      <c r="I58" s="57">
        <f t="shared" si="0"/>
        <v>-44475</v>
      </c>
      <c r="J58" s="103"/>
    </row>
    <row r="59" spans="1:10" ht="19.5" customHeight="1" x14ac:dyDescent="0.15">
      <c r="A59" s="54" t="s">
        <v>32</v>
      </c>
      <c r="B59" s="55">
        <v>44475</v>
      </c>
      <c r="C59" s="56">
        <v>2.75</v>
      </c>
      <c r="D59" s="57" t="s">
        <v>141</v>
      </c>
      <c r="E59" s="66">
        <v>3</v>
      </c>
      <c r="F59" s="66" t="s">
        <v>35</v>
      </c>
      <c r="G59" s="60" t="s">
        <v>7</v>
      </c>
      <c r="H59" s="55">
        <v>44475</v>
      </c>
      <c r="I59" s="57">
        <f t="shared" si="0"/>
        <v>0</v>
      </c>
      <c r="J59" s="103"/>
    </row>
    <row r="60" spans="1:10" ht="19.5" customHeight="1" x14ac:dyDescent="0.15">
      <c r="A60" s="54" t="s">
        <v>32</v>
      </c>
      <c r="B60" s="55">
        <v>44475</v>
      </c>
      <c r="C60" s="56">
        <v>1.19</v>
      </c>
      <c r="D60" s="57" t="s">
        <v>318</v>
      </c>
      <c r="E60" s="66">
        <v>1</v>
      </c>
      <c r="F60" s="66" t="s">
        <v>35</v>
      </c>
      <c r="G60" s="60" t="s">
        <v>7</v>
      </c>
      <c r="H60" s="55"/>
      <c r="I60" s="57">
        <f t="shared" si="0"/>
        <v>-44475</v>
      </c>
      <c r="J60" s="103"/>
    </row>
    <row r="61" spans="1:10" ht="19.5" customHeight="1" x14ac:dyDescent="0.15">
      <c r="A61" s="21" t="s">
        <v>32</v>
      </c>
      <c r="B61" s="61">
        <v>44475</v>
      </c>
      <c r="C61" s="62">
        <v>0.69</v>
      </c>
      <c r="D61" s="63" t="s">
        <v>413</v>
      </c>
      <c r="E61" s="67">
        <v>1</v>
      </c>
      <c r="F61" s="67" t="s">
        <v>35</v>
      </c>
      <c r="G61" s="64" t="s">
        <v>9</v>
      </c>
      <c r="H61" s="61"/>
      <c r="I61" s="63">
        <f t="shared" si="0"/>
        <v>-44475</v>
      </c>
      <c r="J61" s="104"/>
    </row>
    <row r="62" spans="1:10" ht="19.5" customHeight="1" x14ac:dyDescent="0.15">
      <c r="A62" s="54" t="s">
        <v>32</v>
      </c>
      <c r="B62" s="55">
        <v>44475</v>
      </c>
      <c r="C62" s="56">
        <v>1.45</v>
      </c>
      <c r="D62" s="57" t="s">
        <v>414</v>
      </c>
      <c r="E62" s="66"/>
      <c r="F62" s="66" t="s">
        <v>35</v>
      </c>
      <c r="G62" s="60" t="s">
        <v>7</v>
      </c>
      <c r="H62" s="55">
        <v>44524</v>
      </c>
      <c r="I62" s="57">
        <f t="shared" si="0"/>
        <v>49</v>
      </c>
      <c r="J62" s="103"/>
    </row>
    <row r="63" spans="1:10" ht="19.5" customHeight="1" x14ac:dyDescent="0.15">
      <c r="A63" s="54" t="s">
        <v>32</v>
      </c>
      <c r="B63" s="55">
        <v>44475</v>
      </c>
      <c r="C63" s="56">
        <v>1.7</v>
      </c>
      <c r="D63" s="57" t="s">
        <v>116</v>
      </c>
      <c r="E63" s="66">
        <v>1</v>
      </c>
      <c r="F63" s="66" t="s">
        <v>35</v>
      </c>
      <c r="G63" s="60" t="s">
        <v>7</v>
      </c>
      <c r="H63" s="55">
        <v>44501</v>
      </c>
      <c r="I63" s="57">
        <f t="shared" si="0"/>
        <v>26</v>
      </c>
      <c r="J63" s="103"/>
    </row>
    <row r="64" spans="1:10" ht="19.5" customHeight="1" x14ac:dyDescent="0.15">
      <c r="A64" s="54" t="s">
        <v>32</v>
      </c>
      <c r="B64" s="55">
        <v>44475</v>
      </c>
      <c r="C64" s="56">
        <v>1.25</v>
      </c>
      <c r="D64" s="57" t="s">
        <v>78</v>
      </c>
      <c r="E64" s="66">
        <v>2</v>
      </c>
      <c r="F64" s="66" t="s">
        <v>35</v>
      </c>
      <c r="G64" s="60" t="s">
        <v>7</v>
      </c>
      <c r="H64" s="55"/>
      <c r="I64" s="57">
        <f t="shared" si="0"/>
        <v>-44475</v>
      </c>
      <c r="J64" s="103"/>
    </row>
    <row r="65" spans="1:10" ht="19.5" customHeight="1" x14ac:dyDescent="0.15">
      <c r="A65" s="54" t="s">
        <v>32</v>
      </c>
      <c r="B65" s="55">
        <v>44475</v>
      </c>
      <c r="C65" s="56">
        <v>0.95</v>
      </c>
      <c r="D65" s="57" t="s">
        <v>194</v>
      </c>
      <c r="E65" s="66">
        <v>1</v>
      </c>
      <c r="F65" s="66" t="s">
        <v>35</v>
      </c>
      <c r="G65" s="60" t="s">
        <v>7</v>
      </c>
      <c r="H65" s="55">
        <v>44499</v>
      </c>
      <c r="I65" s="57">
        <f t="shared" si="0"/>
        <v>24</v>
      </c>
      <c r="J65" s="103"/>
    </row>
    <row r="66" spans="1:10" ht="19.5" customHeight="1" x14ac:dyDescent="0.15">
      <c r="A66" s="54" t="s">
        <v>32</v>
      </c>
      <c r="B66" s="55">
        <v>44475</v>
      </c>
      <c r="C66" s="56">
        <v>1.78</v>
      </c>
      <c r="D66" s="57" t="s">
        <v>415</v>
      </c>
      <c r="E66" s="66">
        <v>2</v>
      </c>
      <c r="F66" s="66" t="s">
        <v>35</v>
      </c>
      <c r="G66" s="60" t="s">
        <v>7</v>
      </c>
      <c r="H66" s="55"/>
      <c r="I66" s="57">
        <f t="shared" si="0"/>
        <v>-44475</v>
      </c>
      <c r="J66" s="103"/>
    </row>
    <row r="67" spans="1:10" ht="19.5" customHeight="1" x14ac:dyDescent="0.15">
      <c r="A67" s="54" t="s">
        <v>32</v>
      </c>
      <c r="B67" s="55">
        <v>44475</v>
      </c>
      <c r="C67" s="56">
        <v>1.9</v>
      </c>
      <c r="D67" s="57" t="s">
        <v>416</v>
      </c>
      <c r="E67" s="66"/>
      <c r="F67" s="66" t="s">
        <v>35</v>
      </c>
      <c r="G67" s="60" t="s">
        <v>7</v>
      </c>
      <c r="H67" s="55"/>
      <c r="I67" s="57">
        <f t="shared" si="0"/>
        <v>-44475</v>
      </c>
      <c r="J67" s="103"/>
    </row>
    <row r="68" spans="1:10" ht="19.5" customHeight="1" x14ac:dyDescent="0.15">
      <c r="A68" s="54" t="s">
        <v>32</v>
      </c>
      <c r="B68" s="55">
        <v>44475</v>
      </c>
      <c r="C68" s="56">
        <v>1.39</v>
      </c>
      <c r="D68" s="57" t="s">
        <v>366</v>
      </c>
      <c r="E68" s="66"/>
      <c r="F68" s="66" t="s">
        <v>35</v>
      </c>
      <c r="G68" s="60" t="s">
        <v>7</v>
      </c>
      <c r="H68" s="55"/>
      <c r="I68" s="57">
        <f t="shared" si="0"/>
        <v>-44475</v>
      </c>
      <c r="J68" s="103"/>
    </row>
    <row r="69" spans="1:10" ht="19.5" customHeight="1" x14ac:dyDescent="0.15">
      <c r="A69" s="54" t="s">
        <v>32</v>
      </c>
      <c r="B69" s="55">
        <v>44477</v>
      </c>
      <c r="C69" s="56">
        <v>0.95</v>
      </c>
      <c r="D69" s="57" t="s">
        <v>417</v>
      </c>
      <c r="E69" s="66">
        <v>1</v>
      </c>
      <c r="F69" s="66" t="s">
        <v>35</v>
      </c>
      <c r="G69" s="60" t="s">
        <v>7</v>
      </c>
      <c r="H69" s="55"/>
      <c r="I69" s="57">
        <f t="shared" si="0"/>
        <v>-44477</v>
      </c>
      <c r="J69" s="103"/>
    </row>
    <row r="70" spans="1:10" ht="19.5" customHeight="1" x14ac:dyDescent="0.15">
      <c r="A70" s="54" t="s">
        <v>32</v>
      </c>
      <c r="B70" s="55">
        <v>44477</v>
      </c>
      <c r="C70" s="56">
        <v>1</v>
      </c>
      <c r="D70" s="57" t="s">
        <v>418</v>
      </c>
      <c r="E70" s="66">
        <v>1</v>
      </c>
      <c r="F70" s="66" t="s">
        <v>217</v>
      </c>
      <c r="G70" s="60" t="s">
        <v>7</v>
      </c>
      <c r="H70" s="55">
        <v>44478</v>
      </c>
      <c r="I70" s="57">
        <f t="shared" si="0"/>
        <v>1</v>
      </c>
      <c r="J70" s="103"/>
    </row>
    <row r="71" spans="1:10" ht="19.5" customHeight="1" x14ac:dyDescent="0.15">
      <c r="A71" s="54" t="s">
        <v>32</v>
      </c>
      <c r="B71" s="55">
        <v>44477</v>
      </c>
      <c r="C71" s="56">
        <v>2.39</v>
      </c>
      <c r="D71" s="57" t="s">
        <v>419</v>
      </c>
      <c r="E71" s="66">
        <v>12</v>
      </c>
      <c r="F71" s="66" t="s">
        <v>217</v>
      </c>
      <c r="G71" s="60" t="s">
        <v>7</v>
      </c>
      <c r="H71" s="55"/>
      <c r="I71" s="57">
        <f t="shared" si="0"/>
        <v>-44477</v>
      </c>
      <c r="J71" s="103"/>
    </row>
    <row r="72" spans="1:10" ht="19.5" customHeight="1" x14ac:dyDescent="0.15">
      <c r="A72" s="21" t="s">
        <v>32</v>
      </c>
      <c r="B72" s="61">
        <v>44477</v>
      </c>
      <c r="C72" s="62">
        <v>0.5</v>
      </c>
      <c r="D72" s="63" t="s">
        <v>420</v>
      </c>
      <c r="E72" s="67">
        <v>1</v>
      </c>
      <c r="F72" s="67" t="s">
        <v>290</v>
      </c>
      <c r="G72" s="64" t="s">
        <v>7</v>
      </c>
      <c r="H72" s="61"/>
      <c r="I72" s="63">
        <f t="shared" si="0"/>
        <v>-44477</v>
      </c>
      <c r="J72" s="104"/>
    </row>
    <row r="73" spans="1:10" ht="19.5" customHeight="1" x14ac:dyDescent="0.15">
      <c r="A73" s="54" t="s">
        <v>32</v>
      </c>
      <c r="B73" s="55">
        <v>44477</v>
      </c>
      <c r="C73" s="56">
        <v>0.65</v>
      </c>
      <c r="D73" s="57" t="s">
        <v>421</v>
      </c>
      <c r="E73" s="66">
        <v>1</v>
      </c>
      <c r="F73" s="66" t="s">
        <v>290</v>
      </c>
      <c r="G73" s="60" t="s">
        <v>7</v>
      </c>
      <c r="H73" s="55"/>
      <c r="I73" s="57">
        <f t="shared" si="0"/>
        <v>-44477</v>
      </c>
      <c r="J73" s="103"/>
    </row>
    <row r="74" spans="1:10" ht="19.5" customHeight="1" x14ac:dyDescent="0.15">
      <c r="A74" s="54" t="s">
        <v>32</v>
      </c>
      <c r="B74" s="55">
        <v>44477</v>
      </c>
      <c r="C74" s="56">
        <v>1.59</v>
      </c>
      <c r="D74" s="57" t="s">
        <v>422</v>
      </c>
      <c r="E74" s="66">
        <v>1</v>
      </c>
      <c r="F74" s="66" t="s">
        <v>290</v>
      </c>
      <c r="G74" s="60" t="s">
        <v>7</v>
      </c>
      <c r="H74" s="55"/>
      <c r="I74" s="57">
        <f t="shared" si="0"/>
        <v>-44477</v>
      </c>
      <c r="J74" s="103"/>
    </row>
    <row r="75" spans="1:10" ht="19.5" customHeight="1" x14ac:dyDescent="0.15">
      <c r="A75" s="21" t="s">
        <v>32</v>
      </c>
      <c r="B75" s="61">
        <v>44477</v>
      </c>
      <c r="C75" s="62">
        <v>1</v>
      </c>
      <c r="D75" s="63" t="s">
        <v>423</v>
      </c>
      <c r="E75" s="67">
        <v>1</v>
      </c>
      <c r="F75" s="67" t="s">
        <v>290</v>
      </c>
      <c r="G75" s="64" t="s">
        <v>7</v>
      </c>
      <c r="H75" s="61"/>
      <c r="I75" s="63">
        <f t="shared" si="0"/>
        <v>-44477</v>
      </c>
      <c r="J75" s="104"/>
    </row>
    <row r="76" spans="1:10" ht="19.5" customHeight="1" x14ac:dyDescent="0.15">
      <c r="A76" s="78" t="s">
        <v>32</v>
      </c>
      <c r="B76" s="79">
        <v>44477</v>
      </c>
      <c r="C76" s="80">
        <v>1.89</v>
      </c>
      <c r="D76" s="81" t="s">
        <v>424</v>
      </c>
      <c r="E76" s="82">
        <v>5</v>
      </c>
      <c r="F76" s="82" t="s">
        <v>290</v>
      </c>
      <c r="G76" s="83" t="s">
        <v>10</v>
      </c>
      <c r="H76" s="79"/>
      <c r="I76" s="81">
        <f t="shared" si="0"/>
        <v>-44477</v>
      </c>
      <c r="J76" s="105"/>
    </row>
    <row r="77" spans="1:10" ht="19.5" customHeight="1" x14ac:dyDescent="0.15">
      <c r="A77" s="54" t="s">
        <v>32</v>
      </c>
      <c r="B77" s="55">
        <v>44478</v>
      </c>
      <c r="C77" s="56">
        <v>9.74</v>
      </c>
      <c r="D77" s="57" t="s">
        <v>425</v>
      </c>
      <c r="E77" s="66">
        <v>2</v>
      </c>
      <c r="F77" s="66" t="s">
        <v>290</v>
      </c>
      <c r="G77" s="60" t="s">
        <v>7</v>
      </c>
      <c r="H77" s="55"/>
      <c r="I77" s="57">
        <f t="shared" si="0"/>
        <v>-44478</v>
      </c>
      <c r="J77" s="103"/>
    </row>
    <row r="78" spans="1:10" ht="19.5" customHeight="1" x14ac:dyDescent="0.15">
      <c r="A78" s="78" t="s">
        <v>32</v>
      </c>
      <c r="B78" s="79">
        <v>44478</v>
      </c>
      <c r="C78" s="80"/>
      <c r="D78" s="81" t="s">
        <v>426</v>
      </c>
      <c r="E78" s="82">
        <v>5</v>
      </c>
      <c r="F78" s="82" t="s">
        <v>290</v>
      </c>
      <c r="G78" s="83" t="s">
        <v>10</v>
      </c>
      <c r="H78" s="79"/>
      <c r="I78" s="81">
        <f t="shared" si="0"/>
        <v>-44478</v>
      </c>
      <c r="J78" s="105"/>
    </row>
    <row r="79" spans="1:10" ht="19.5" customHeight="1" x14ac:dyDescent="0.15">
      <c r="A79" s="54" t="s">
        <v>32</v>
      </c>
      <c r="B79" s="55">
        <v>44478</v>
      </c>
      <c r="C79" s="56"/>
      <c r="D79" s="57" t="s">
        <v>427</v>
      </c>
      <c r="E79" s="66">
        <v>2</v>
      </c>
      <c r="F79" s="66" t="s">
        <v>290</v>
      </c>
      <c r="G79" s="60" t="s">
        <v>7</v>
      </c>
      <c r="H79" s="55">
        <v>44506</v>
      </c>
      <c r="I79" s="57">
        <f t="shared" si="0"/>
        <v>28</v>
      </c>
      <c r="J79" s="103"/>
    </row>
    <row r="80" spans="1:10" ht="19.5" customHeight="1" x14ac:dyDescent="0.15">
      <c r="A80" s="21" t="s">
        <v>32</v>
      </c>
      <c r="B80" s="61">
        <v>44478</v>
      </c>
      <c r="C80" s="62"/>
      <c r="D80" s="63" t="s">
        <v>428</v>
      </c>
      <c r="E80" s="67">
        <v>1</v>
      </c>
      <c r="F80" s="67" t="s">
        <v>290</v>
      </c>
      <c r="G80" s="64" t="s">
        <v>7</v>
      </c>
      <c r="H80" s="61"/>
      <c r="I80" s="63">
        <f t="shared" si="0"/>
        <v>-44478</v>
      </c>
      <c r="J80" s="104"/>
    </row>
    <row r="81" spans="1:10" ht="19.5" customHeight="1" x14ac:dyDescent="0.15">
      <c r="A81" s="21" t="s">
        <v>32</v>
      </c>
      <c r="B81" s="61">
        <v>44478</v>
      </c>
      <c r="C81" s="62"/>
      <c r="D81" s="63" t="s">
        <v>429</v>
      </c>
      <c r="E81" s="67">
        <v>1</v>
      </c>
      <c r="F81" s="67" t="s">
        <v>290</v>
      </c>
      <c r="G81" s="64" t="s">
        <v>7</v>
      </c>
      <c r="H81" s="61"/>
      <c r="I81" s="63">
        <f t="shared" si="0"/>
        <v>-44478</v>
      </c>
      <c r="J81" s="104"/>
    </row>
    <row r="82" spans="1:10" ht="19.5" customHeight="1" x14ac:dyDescent="0.15">
      <c r="A82" s="54" t="s">
        <v>32</v>
      </c>
      <c r="B82" s="55">
        <v>44478</v>
      </c>
      <c r="C82" s="56"/>
      <c r="D82" s="57" t="s">
        <v>430</v>
      </c>
      <c r="E82" s="66">
        <v>1</v>
      </c>
      <c r="F82" s="66" t="s">
        <v>290</v>
      </c>
      <c r="G82" s="60" t="s">
        <v>7</v>
      </c>
      <c r="H82" s="55"/>
      <c r="I82" s="57">
        <f t="shared" si="0"/>
        <v>-44478</v>
      </c>
      <c r="J82" s="103"/>
    </row>
    <row r="83" spans="1:10" ht="19.5" customHeight="1" x14ac:dyDescent="0.15">
      <c r="A83" s="54" t="s">
        <v>32</v>
      </c>
      <c r="B83" s="55">
        <v>44477</v>
      </c>
      <c r="C83" s="56">
        <v>0.56999999999999995</v>
      </c>
      <c r="D83" s="57" t="s">
        <v>431</v>
      </c>
      <c r="E83" s="66"/>
      <c r="F83" s="66" t="s">
        <v>89</v>
      </c>
      <c r="G83" s="60" t="s">
        <v>7</v>
      </c>
      <c r="H83" s="55">
        <v>44480</v>
      </c>
      <c r="I83" s="57">
        <f t="shared" si="0"/>
        <v>3</v>
      </c>
      <c r="J83" s="103"/>
    </row>
    <row r="84" spans="1:10" ht="19.5" customHeight="1" x14ac:dyDescent="0.15">
      <c r="A84" s="54" t="s">
        <v>32</v>
      </c>
      <c r="B84" s="55">
        <v>44477</v>
      </c>
      <c r="C84" s="56">
        <v>3.99</v>
      </c>
      <c r="D84" s="57" t="s">
        <v>432</v>
      </c>
      <c r="E84" s="66"/>
      <c r="F84" s="66" t="s">
        <v>89</v>
      </c>
      <c r="G84" s="60" t="s">
        <v>7</v>
      </c>
      <c r="H84" s="55">
        <v>44480</v>
      </c>
      <c r="I84" s="57">
        <f t="shared" si="0"/>
        <v>3</v>
      </c>
      <c r="J84" s="103"/>
    </row>
    <row r="85" spans="1:10" ht="19.5" customHeight="1" x14ac:dyDescent="0.15">
      <c r="A85" s="54" t="s">
        <v>32</v>
      </c>
      <c r="B85" s="55">
        <v>44477</v>
      </c>
      <c r="C85" s="56">
        <v>1.5</v>
      </c>
      <c r="D85" s="57" t="s">
        <v>253</v>
      </c>
      <c r="E85" s="66"/>
      <c r="F85" s="66"/>
      <c r="G85" s="60" t="s">
        <v>7</v>
      </c>
      <c r="H85" s="55"/>
      <c r="I85" s="57">
        <f t="shared" si="0"/>
        <v>-44477</v>
      </c>
      <c r="J85" s="103"/>
    </row>
    <row r="86" spans="1:10" ht="19.5" customHeight="1" x14ac:dyDescent="0.15">
      <c r="A86" s="54" t="s">
        <v>32</v>
      </c>
      <c r="B86" s="55">
        <v>44477</v>
      </c>
      <c r="C86" s="56">
        <v>1.97</v>
      </c>
      <c r="D86" s="57" t="s">
        <v>433</v>
      </c>
      <c r="E86" s="66"/>
      <c r="F86" s="66" t="s">
        <v>434</v>
      </c>
      <c r="G86" s="60" t="s">
        <v>7</v>
      </c>
      <c r="H86" s="55"/>
      <c r="I86" s="57">
        <f t="shared" si="0"/>
        <v>-44477</v>
      </c>
      <c r="J86" s="103"/>
    </row>
    <row r="87" spans="1:10" ht="19.5" customHeight="1" x14ac:dyDescent="0.15">
      <c r="A87" s="54" t="s">
        <v>120</v>
      </c>
      <c r="B87" s="55">
        <v>44482</v>
      </c>
      <c r="C87" s="56">
        <v>4.49</v>
      </c>
      <c r="D87" s="57" t="s">
        <v>435</v>
      </c>
      <c r="E87" s="66">
        <v>1</v>
      </c>
      <c r="F87" s="66"/>
      <c r="G87" s="60" t="s">
        <v>10</v>
      </c>
      <c r="H87" s="55"/>
      <c r="I87" s="57">
        <f t="shared" si="0"/>
        <v>-44482</v>
      </c>
      <c r="J87" s="103"/>
    </row>
    <row r="88" spans="1:10" ht="19.5" customHeight="1" x14ac:dyDescent="0.15">
      <c r="A88" s="54" t="s">
        <v>120</v>
      </c>
      <c r="B88" s="55">
        <v>44482</v>
      </c>
      <c r="C88" s="56">
        <v>5</v>
      </c>
      <c r="D88" s="57" t="s">
        <v>436</v>
      </c>
      <c r="E88" s="66">
        <v>3</v>
      </c>
      <c r="F88" s="66" t="s">
        <v>437</v>
      </c>
      <c r="G88" s="60" t="s">
        <v>10</v>
      </c>
      <c r="H88" s="55"/>
      <c r="I88" s="57">
        <f t="shared" si="0"/>
        <v>-44482</v>
      </c>
      <c r="J88" s="103"/>
    </row>
    <row r="89" spans="1:10" ht="19.5" customHeight="1" x14ac:dyDescent="0.15">
      <c r="A89" s="54" t="s">
        <v>32</v>
      </c>
      <c r="B89" s="55">
        <v>44482</v>
      </c>
      <c r="C89" s="56">
        <v>0.99</v>
      </c>
      <c r="D89" s="57" t="s">
        <v>438</v>
      </c>
      <c r="E89" s="66">
        <v>1</v>
      </c>
      <c r="F89" s="66" t="s">
        <v>89</v>
      </c>
      <c r="G89" s="60" t="s">
        <v>10</v>
      </c>
      <c r="H89" s="55"/>
      <c r="I89" s="57">
        <f t="shared" si="0"/>
        <v>-44482</v>
      </c>
      <c r="J89" s="103"/>
    </row>
    <row r="90" spans="1:10" ht="19.5" customHeight="1" x14ac:dyDescent="0.15">
      <c r="A90" s="54" t="s">
        <v>32</v>
      </c>
      <c r="B90" s="55">
        <v>44482</v>
      </c>
      <c r="C90" s="56">
        <v>0.1</v>
      </c>
      <c r="D90" s="57" t="s">
        <v>439</v>
      </c>
      <c r="E90" s="66">
        <v>1</v>
      </c>
      <c r="F90" s="66" t="s">
        <v>89</v>
      </c>
      <c r="G90" s="60" t="s">
        <v>9</v>
      </c>
      <c r="H90" s="55"/>
      <c r="I90" s="57">
        <f t="shared" si="0"/>
        <v>-44482</v>
      </c>
      <c r="J90" s="103"/>
    </row>
    <row r="91" spans="1:10" ht="19.5" customHeight="1" x14ac:dyDescent="0.15">
      <c r="A91" s="54" t="s">
        <v>32</v>
      </c>
      <c r="B91" s="55">
        <v>44482</v>
      </c>
      <c r="C91" s="56">
        <v>9.99</v>
      </c>
      <c r="D91" s="57" t="s">
        <v>440</v>
      </c>
      <c r="E91" s="66">
        <v>1</v>
      </c>
      <c r="F91" s="66" t="s">
        <v>441</v>
      </c>
      <c r="G91" s="60" t="s">
        <v>10</v>
      </c>
      <c r="H91" s="55"/>
      <c r="I91" s="57">
        <f t="shared" si="0"/>
        <v>-44482</v>
      </c>
      <c r="J91" s="103"/>
    </row>
    <row r="92" spans="1:10" ht="19.5" customHeight="1" x14ac:dyDescent="0.15">
      <c r="A92" s="54" t="s">
        <v>32</v>
      </c>
      <c r="B92" s="55">
        <v>44482</v>
      </c>
      <c r="C92" s="56">
        <v>3.99</v>
      </c>
      <c r="D92" s="57" t="s">
        <v>442</v>
      </c>
      <c r="E92" s="66">
        <v>1</v>
      </c>
      <c r="F92" s="66" t="s">
        <v>441</v>
      </c>
      <c r="G92" s="60" t="s">
        <v>10</v>
      </c>
      <c r="H92" s="55"/>
      <c r="I92" s="57">
        <f t="shared" si="0"/>
        <v>-44482</v>
      </c>
      <c r="J92" s="103"/>
    </row>
    <row r="93" spans="1:10" ht="19.5" customHeight="1" x14ac:dyDescent="0.15">
      <c r="A93" s="54" t="s">
        <v>120</v>
      </c>
      <c r="B93" s="76">
        <v>44483</v>
      </c>
      <c r="C93" s="56">
        <v>15.9</v>
      </c>
      <c r="D93" s="57" t="s">
        <v>443</v>
      </c>
      <c r="E93" s="66"/>
      <c r="F93" s="66"/>
      <c r="G93" s="60" t="s">
        <v>16</v>
      </c>
      <c r="H93" s="55"/>
      <c r="I93" s="57">
        <f t="shared" si="0"/>
        <v>-44483</v>
      </c>
      <c r="J93" s="103"/>
    </row>
    <row r="94" spans="1:10" ht="19.5" customHeight="1" x14ac:dyDescent="0.15">
      <c r="A94" s="21" t="s">
        <v>120</v>
      </c>
      <c r="B94" s="61">
        <v>44484</v>
      </c>
      <c r="C94" s="62">
        <v>1.25</v>
      </c>
      <c r="D94" s="63" t="s">
        <v>444</v>
      </c>
      <c r="E94" s="67"/>
      <c r="F94" s="67" t="s">
        <v>409</v>
      </c>
      <c r="G94" s="64" t="s">
        <v>9</v>
      </c>
      <c r="H94" s="61"/>
      <c r="I94" s="63">
        <f t="shared" si="0"/>
        <v>-44484</v>
      </c>
      <c r="J94" s="104"/>
    </row>
    <row r="95" spans="1:10" ht="19.5" customHeight="1" x14ac:dyDescent="0.15">
      <c r="A95" s="54" t="s">
        <v>120</v>
      </c>
      <c r="B95" s="55">
        <v>44484</v>
      </c>
      <c r="C95" s="56">
        <v>0.75</v>
      </c>
      <c r="D95" s="57" t="s">
        <v>445</v>
      </c>
      <c r="E95" s="66">
        <v>1</v>
      </c>
      <c r="F95" s="66" t="s">
        <v>409</v>
      </c>
      <c r="G95" s="60" t="s">
        <v>10</v>
      </c>
      <c r="H95" s="55"/>
      <c r="I95" s="57">
        <f t="shared" si="0"/>
        <v>-44484</v>
      </c>
      <c r="J95" s="103"/>
    </row>
    <row r="96" spans="1:10" ht="19.5" customHeight="1" x14ac:dyDescent="0.15">
      <c r="A96" s="54" t="s">
        <v>120</v>
      </c>
      <c r="B96" s="55">
        <v>44484</v>
      </c>
      <c r="C96" s="56">
        <v>1.6</v>
      </c>
      <c r="D96" s="57" t="s">
        <v>446</v>
      </c>
      <c r="E96" s="66">
        <v>1</v>
      </c>
      <c r="F96" s="66" t="s">
        <v>409</v>
      </c>
      <c r="G96" s="60" t="s">
        <v>10</v>
      </c>
      <c r="H96" s="55"/>
      <c r="I96" s="57">
        <f t="shared" si="0"/>
        <v>-44484</v>
      </c>
      <c r="J96" s="103"/>
    </row>
    <row r="97" spans="1:10" ht="19.5" customHeight="1" x14ac:dyDescent="0.15">
      <c r="A97" s="54" t="s">
        <v>120</v>
      </c>
      <c r="B97" s="55">
        <v>44484</v>
      </c>
      <c r="C97" s="56">
        <v>3.75</v>
      </c>
      <c r="D97" s="57" t="s">
        <v>447</v>
      </c>
      <c r="E97" s="66">
        <v>1</v>
      </c>
      <c r="F97" s="66" t="s">
        <v>409</v>
      </c>
      <c r="G97" s="60" t="s">
        <v>10</v>
      </c>
      <c r="H97" s="55"/>
      <c r="I97" s="57">
        <f t="shared" si="0"/>
        <v>-44484</v>
      </c>
      <c r="J97" s="103"/>
    </row>
    <row r="98" spans="1:10" ht="19.5" customHeight="1" x14ac:dyDescent="0.15">
      <c r="A98" s="54" t="s">
        <v>32</v>
      </c>
      <c r="B98" s="55">
        <v>44484</v>
      </c>
      <c r="C98" s="56">
        <v>0.99</v>
      </c>
      <c r="D98" s="57" t="s">
        <v>448</v>
      </c>
      <c r="E98" s="66">
        <v>2</v>
      </c>
      <c r="F98" s="66" t="s">
        <v>89</v>
      </c>
      <c r="G98" s="60" t="s">
        <v>7</v>
      </c>
      <c r="H98" s="55"/>
      <c r="I98" s="57">
        <f t="shared" si="0"/>
        <v>-44484</v>
      </c>
      <c r="J98" s="103"/>
    </row>
    <row r="99" spans="1:10" ht="19.5" customHeight="1" x14ac:dyDescent="0.15">
      <c r="A99" s="54" t="s">
        <v>32</v>
      </c>
      <c r="B99" s="55">
        <v>44484</v>
      </c>
      <c r="C99" s="56">
        <v>1.65</v>
      </c>
      <c r="D99" s="57" t="s">
        <v>449</v>
      </c>
      <c r="E99" s="66"/>
      <c r="F99" s="66" t="s">
        <v>89</v>
      </c>
      <c r="G99" s="60" t="s">
        <v>7</v>
      </c>
      <c r="H99" s="55"/>
      <c r="I99" s="57">
        <f t="shared" si="0"/>
        <v>-44484</v>
      </c>
      <c r="J99" s="103"/>
    </row>
    <row r="100" spans="1:10" ht="19.5" customHeight="1" x14ac:dyDescent="0.15">
      <c r="A100" s="54" t="s">
        <v>32</v>
      </c>
      <c r="B100" s="55">
        <v>44484</v>
      </c>
      <c r="C100" s="56">
        <v>1.98</v>
      </c>
      <c r="D100" s="57" t="s">
        <v>179</v>
      </c>
      <c r="E100" s="66">
        <v>2</v>
      </c>
      <c r="F100" s="66" t="s">
        <v>89</v>
      </c>
      <c r="G100" s="60" t="s">
        <v>7</v>
      </c>
      <c r="H100" s="55">
        <v>44513</v>
      </c>
      <c r="I100" s="57">
        <f t="shared" si="0"/>
        <v>29</v>
      </c>
      <c r="J100" s="103"/>
    </row>
    <row r="101" spans="1:10" ht="19.5" customHeight="1" x14ac:dyDescent="0.15">
      <c r="A101" s="54" t="s">
        <v>32</v>
      </c>
      <c r="B101" s="55">
        <v>44484</v>
      </c>
      <c r="C101" s="56">
        <v>0.99</v>
      </c>
      <c r="D101" s="57" t="s">
        <v>450</v>
      </c>
      <c r="E101" s="66"/>
      <c r="F101" s="66" t="s">
        <v>89</v>
      </c>
      <c r="G101" s="60" t="s">
        <v>7</v>
      </c>
      <c r="H101" s="55"/>
      <c r="I101" s="57">
        <f t="shared" si="0"/>
        <v>-44484</v>
      </c>
      <c r="J101" s="103"/>
    </row>
    <row r="102" spans="1:10" ht="19.5" customHeight="1" x14ac:dyDescent="0.15">
      <c r="A102" s="78" t="s">
        <v>32</v>
      </c>
      <c r="B102" s="79">
        <v>44484</v>
      </c>
      <c r="C102" s="80">
        <v>3.49</v>
      </c>
      <c r="D102" s="81" t="s">
        <v>451</v>
      </c>
      <c r="E102" s="82"/>
      <c r="F102" s="82" t="s">
        <v>89</v>
      </c>
      <c r="G102" s="83" t="s">
        <v>10</v>
      </c>
      <c r="H102" s="79"/>
      <c r="I102" s="81">
        <f t="shared" si="0"/>
        <v>-44484</v>
      </c>
      <c r="J102" s="105"/>
    </row>
    <row r="103" spans="1:10" ht="19.5" customHeight="1" x14ac:dyDescent="0.15">
      <c r="A103" s="54" t="s">
        <v>32</v>
      </c>
      <c r="B103" s="55">
        <v>44484</v>
      </c>
      <c r="C103" s="56">
        <v>8.76</v>
      </c>
      <c r="D103" s="57" t="s">
        <v>111</v>
      </c>
      <c r="E103" s="66">
        <v>12</v>
      </c>
      <c r="F103" s="66" t="s">
        <v>89</v>
      </c>
      <c r="G103" s="60" t="s">
        <v>7</v>
      </c>
      <c r="H103" s="55"/>
      <c r="I103" s="57">
        <f t="shared" si="0"/>
        <v>-44484</v>
      </c>
      <c r="J103" s="103"/>
    </row>
    <row r="104" spans="1:10" ht="19.5" customHeight="1" x14ac:dyDescent="0.15">
      <c r="A104" s="54" t="s">
        <v>32</v>
      </c>
      <c r="B104" s="55">
        <v>44484</v>
      </c>
      <c r="C104" s="56">
        <v>1.5</v>
      </c>
      <c r="D104" s="57" t="s">
        <v>78</v>
      </c>
      <c r="E104" s="66">
        <v>2</v>
      </c>
      <c r="F104" s="66" t="s">
        <v>89</v>
      </c>
      <c r="G104" s="60" t="s">
        <v>7</v>
      </c>
      <c r="H104" s="55">
        <v>44491</v>
      </c>
      <c r="I104" s="57">
        <f t="shared" si="0"/>
        <v>7</v>
      </c>
      <c r="J104" s="103"/>
    </row>
    <row r="105" spans="1:10" ht="19.5" customHeight="1" x14ac:dyDescent="0.15">
      <c r="A105" s="54" t="s">
        <v>32</v>
      </c>
      <c r="B105" s="55">
        <v>44485</v>
      </c>
      <c r="C105" s="56">
        <v>2.25</v>
      </c>
      <c r="D105" s="57" t="s">
        <v>452</v>
      </c>
      <c r="E105" s="66">
        <v>1</v>
      </c>
      <c r="F105" s="66" t="s">
        <v>114</v>
      </c>
      <c r="G105" s="60" t="s">
        <v>7</v>
      </c>
      <c r="H105" s="55">
        <v>44529</v>
      </c>
      <c r="I105" s="57">
        <f t="shared" si="0"/>
        <v>44</v>
      </c>
      <c r="J105" s="103"/>
    </row>
    <row r="106" spans="1:10" ht="19.5" customHeight="1" x14ac:dyDescent="0.15">
      <c r="A106" s="54" t="s">
        <v>32</v>
      </c>
      <c r="B106" s="55">
        <v>44485</v>
      </c>
      <c r="C106" s="56">
        <v>1.45</v>
      </c>
      <c r="D106" s="57" t="s">
        <v>453</v>
      </c>
      <c r="E106" s="66">
        <v>3</v>
      </c>
      <c r="F106" s="66" t="s">
        <v>114</v>
      </c>
      <c r="G106" s="60" t="s">
        <v>10</v>
      </c>
      <c r="H106" s="55"/>
      <c r="I106" s="57">
        <f t="shared" si="0"/>
        <v>-44485</v>
      </c>
      <c r="J106" s="103"/>
    </row>
    <row r="107" spans="1:10" ht="19.5" customHeight="1" x14ac:dyDescent="0.15">
      <c r="A107" s="54" t="s">
        <v>32</v>
      </c>
      <c r="B107" s="55">
        <v>44485</v>
      </c>
      <c r="C107" s="56">
        <v>1</v>
      </c>
      <c r="D107" s="57" t="s">
        <v>454</v>
      </c>
      <c r="E107" s="66"/>
      <c r="F107" s="66" t="s">
        <v>114</v>
      </c>
      <c r="G107" s="60" t="s">
        <v>7</v>
      </c>
      <c r="H107" s="55">
        <v>44499</v>
      </c>
      <c r="I107" s="57">
        <f t="shared" si="0"/>
        <v>14</v>
      </c>
      <c r="J107" s="103"/>
    </row>
    <row r="108" spans="1:10" ht="19.5" customHeight="1" x14ac:dyDescent="0.15">
      <c r="A108" s="54" t="s">
        <v>32</v>
      </c>
      <c r="B108" s="55">
        <v>44485</v>
      </c>
      <c r="C108" s="56">
        <v>1.1499999999999999</v>
      </c>
      <c r="D108" s="57" t="s">
        <v>132</v>
      </c>
      <c r="E108" s="66">
        <v>1</v>
      </c>
      <c r="F108" s="66" t="s">
        <v>114</v>
      </c>
      <c r="G108" s="60" t="s">
        <v>7</v>
      </c>
      <c r="H108" s="55">
        <v>44537</v>
      </c>
      <c r="I108" s="57">
        <f t="shared" si="0"/>
        <v>52</v>
      </c>
      <c r="J108" s="103"/>
    </row>
    <row r="109" spans="1:10" ht="19.5" customHeight="1" x14ac:dyDescent="0.15">
      <c r="A109" s="54" t="s">
        <v>32</v>
      </c>
      <c r="B109" s="55">
        <v>44485</v>
      </c>
      <c r="C109" s="56">
        <v>0.95</v>
      </c>
      <c r="D109" s="57" t="s">
        <v>455</v>
      </c>
      <c r="E109" s="66"/>
      <c r="F109" s="66" t="s">
        <v>114</v>
      </c>
      <c r="G109" s="60" t="s">
        <v>7</v>
      </c>
      <c r="H109" s="55">
        <v>44503</v>
      </c>
      <c r="I109" s="57">
        <f t="shared" si="0"/>
        <v>18</v>
      </c>
      <c r="J109" s="103"/>
    </row>
    <row r="110" spans="1:10" ht="19.5" customHeight="1" x14ac:dyDescent="0.15">
      <c r="A110" s="54" t="s">
        <v>32</v>
      </c>
      <c r="B110" s="106">
        <v>44485</v>
      </c>
      <c r="C110" s="56">
        <v>2.69</v>
      </c>
      <c r="D110" s="57" t="s">
        <v>74</v>
      </c>
      <c r="E110" s="66">
        <v>24</v>
      </c>
      <c r="F110" s="66" t="s">
        <v>35</v>
      </c>
      <c r="G110" s="60" t="s">
        <v>7</v>
      </c>
      <c r="H110" s="55">
        <v>44492</v>
      </c>
      <c r="I110" s="57">
        <f t="shared" si="0"/>
        <v>7</v>
      </c>
      <c r="J110" s="103"/>
    </row>
    <row r="111" spans="1:10" ht="19.5" customHeight="1" x14ac:dyDescent="0.15">
      <c r="A111" s="21" t="s">
        <v>32</v>
      </c>
      <c r="B111" s="107">
        <v>44485</v>
      </c>
      <c r="C111" s="62">
        <v>0.45</v>
      </c>
      <c r="D111" s="63" t="s">
        <v>456</v>
      </c>
      <c r="E111" s="67"/>
      <c r="F111" s="67" t="s">
        <v>35</v>
      </c>
      <c r="G111" s="64" t="s">
        <v>7</v>
      </c>
      <c r="H111" s="61"/>
      <c r="I111" s="63">
        <f t="shared" si="0"/>
        <v>-44485</v>
      </c>
      <c r="J111" s="104"/>
    </row>
    <row r="112" spans="1:10" ht="19.5" customHeight="1" x14ac:dyDescent="0.15">
      <c r="A112" s="54" t="s">
        <v>32</v>
      </c>
      <c r="B112" s="106">
        <v>44485</v>
      </c>
      <c r="C112" s="56">
        <v>1.19</v>
      </c>
      <c r="D112" s="57" t="s">
        <v>457</v>
      </c>
      <c r="E112" s="66">
        <v>1</v>
      </c>
      <c r="F112" s="66" t="s">
        <v>35</v>
      </c>
      <c r="G112" s="60" t="s">
        <v>7</v>
      </c>
      <c r="H112" s="55"/>
      <c r="I112" s="57">
        <f t="shared" si="0"/>
        <v>-44485</v>
      </c>
      <c r="J112" s="103"/>
    </row>
    <row r="113" spans="1:10" ht="19.5" customHeight="1" x14ac:dyDescent="0.15">
      <c r="A113" s="54" t="s">
        <v>32</v>
      </c>
      <c r="B113" s="106">
        <v>44485</v>
      </c>
      <c r="C113" s="56">
        <v>1.9</v>
      </c>
      <c r="D113" s="57" t="s">
        <v>458</v>
      </c>
      <c r="E113" s="66">
        <v>2</v>
      </c>
      <c r="F113" s="66" t="s">
        <v>35</v>
      </c>
      <c r="G113" s="60" t="s">
        <v>7</v>
      </c>
      <c r="H113" s="55"/>
      <c r="I113" s="57">
        <f t="shared" si="0"/>
        <v>-44485</v>
      </c>
      <c r="J113" s="103"/>
    </row>
    <row r="114" spans="1:10" ht="19.5" customHeight="1" x14ac:dyDescent="0.15">
      <c r="A114" s="54" t="s">
        <v>32</v>
      </c>
      <c r="B114" s="106">
        <v>44485</v>
      </c>
      <c r="C114" s="56">
        <v>2.79</v>
      </c>
      <c r="D114" s="57" t="s">
        <v>238</v>
      </c>
      <c r="E114" s="66">
        <v>2</v>
      </c>
      <c r="F114" s="66" t="s">
        <v>35</v>
      </c>
      <c r="G114" s="60" t="s">
        <v>7</v>
      </c>
      <c r="H114" s="55">
        <v>44501</v>
      </c>
      <c r="I114" s="57">
        <f t="shared" si="0"/>
        <v>16</v>
      </c>
      <c r="J114" s="103"/>
    </row>
    <row r="115" spans="1:10" ht="19.5" customHeight="1" x14ac:dyDescent="0.15">
      <c r="A115" s="21" t="s">
        <v>32</v>
      </c>
      <c r="B115" s="107">
        <v>44485</v>
      </c>
      <c r="C115" s="62">
        <v>1.39</v>
      </c>
      <c r="D115" s="63" t="s">
        <v>459</v>
      </c>
      <c r="E115" s="67">
        <v>1</v>
      </c>
      <c r="F115" s="67" t="s">
        <v>35</v>
      </c>
      <c r="G115" s="64" t="s">
        <v>7</v>
      </c>
      <c r="H115" s="61"/>
      <c r="I115" s="63">
        <f t="shared" si="0"/>
        <v>-44485</v>
      </c>
      <c r="J115" s="104"/>
    </row>
    <row r="116" spans="1:10" ht="19.5" customHeight="1" x14ac:dyDescent="0.15">
      <c r="A116" s="54" t="s">
        <v>32</v>
      </c>
      <c r="B116" s="106">
        <v>44485</v>
      </c>
      <c r="C116" s="56">
        <v>1.69</v>
      </c>
      <c r="D116" s="57" t="s">
        <v>460</v>
      </c>
      <c r="E116" s="66">
        <v>4</v>
      </c>
      <c r="F116" s="66" t="s">
        <v>35</v>
      </c>
      <c r="G116" s="60" t="s">
        <v>7</v>
      </c>
      <c r="H116" s="55">
        <v>44498</v>
      </c>
      <c r="I116" s="57">
        <f t="shared" si="0"/>
        <v>13</v>
      </c>
      <c r="J116" s="103"/>
    </row>
    <row r="117" spans="1:10" ht="19.5" customHeight="1" x14ac:dyDescent="0.15">
      <c r="A117" s="54" t="s">
        <v>32</v>
      </c>
      <c r="B117" s="106">
        <v>44485</v>
      </c>
      <c r="C117" s="56">
        <v>2.09</v>
      </c>
      <c r="D117" s="57" t="s">
        <v>461</v>
      </c>
      <c r="E117" s="66">
        <v>2</v>
      </c>
      <c r="F117" s="66" t="s">
        <v>35</v>
      </c>
      <c r="G117" s="60" t="s">
        <v>7</v>
      </c>
      <c r="H117" s="55">
        <v>44500</v>
      </c>
      <c r="I117" s="57">
        <f t="shared" si="0"/>
        <v>15</v>
      </c>
      <c r="J117" s="103"/>
    </row>
    <row r="118" spans="1:10" ht="19.5" customHeight="1" x14ac:dyDescent="0.15">
      <c r="A118" s="54" t="s">
        <v>32</v>
      </c>
      <c r="B118" s="55">
        <v>44484</v>
      </c>
      <c r="C118" s="56">
        <v>0.9</v>
      </c>
      <c r="D118" s="57" t="s">
        <v>354</v>
      </c>
      <c r="E118" s="66"/>
      <c r="F118" s="66" t="s">
        <v>89</v>
      </c>
      <c r="G118" s="60" t="s">
        <v>7</v>
      </c>
      <c r="H118" s="55">
        <v>44492</v>
      </c>
      <c r="I118" s="57">
        <f t="shared" si="0"/>
        <v>8</v>
      </c>
      <c r="J118" s="103"/>
    </row>
    <row r="119" spans="1:10" ht="19.5" customHeight="1" x14ac:dyDescent="0.15">
      <c r="A119" s="54" t="s">
        <v>32</v>
      </c>
      <c r="B119" s="55">
        <v>44488</v>
      </c>
      <c r="C119" s="56">
        <v>3.99</v>
      </c>
      <c r="D119" s="57" t="s">
        <v>253</v>
      </c>
      <c r="E119" s="66"/>
      <c r="F119" s="66" t="s">
        <v>89</v>
      </c>
      <c r="G119" s="60" t="s">
        <v>7</v>
      </c>
      <c r="H119" s="55"/>
      <c r="I119" s="57">
        <f t="shared" si="0"/>
        <v>-44488</v>
      </c>
      <c r="J119" s="103"/>
    </row>
    <row r="120" spans="1:10" ht="19.5" customHeight="1" x14ac:dyDescent="0.15">
      <c r="A120" s="54" t="s">
        <v>120</v>
      </c>
      <c r="B120" s="55">
        <v>44489</v>
      </c>
      <c r="C120" s="56">
        <v>2.99</v>
      </c>
      <c r="D120" s="57" t="s">
        <v>253</v>
      </c>
      <c r="E120" s="66"/>
      <c r="F120" s="66" t="s">
        <v>462</v>
      </c>
      <c r="G120" s="60" t="s">
        <v>7</v>
      </c>
      <c r="H120" s="55"/>
      <c r="I120" s="57">
        <f t="shared" si="0"/>
        <v>-44489</v>
      </c>
      <c r="J120" s="103"/>
    </row>
    <row r="121" spans="1:10" ht="19.5" customHeight="1" x14ac:dyDescent="0.15">
      <c r="A121" s="54" t="s">
        <v>120</v>
      </c>
      <c r="B121" s="55">
        <v>44489</v>
      </c>
      <c r="C121" s="56">
        <v>3.99</v>
      </c>
      <c r="D121" s="57" t="s">
        <v>253</v>
      </c>
      <c r="E121" s="66"/>
      <c r="F121" s="66" t="s">
        <v>463</v>
      </c>
      <c r="G121" s="60" t="s">
        <v>7</v>
      </c>
      <c r="H121" s="55"/>
      <c r="I121" s="57">
        <f t="shared" si="0"/>
        <v>-44489</v>
      </c>
      <c r="J121" s="103"/>
    </row>
    <row r="122" spans="1:10" ht="19.5" customHeight="1" x14ac:dyDescent="0.15">
      <c r="A122" s="54" t="s">
        <v>120</v>
      </c>
      <c r="B122" s="55">
        <v>44489</v>
      </c>
      <c r="C122" s="56">
        <v>0.9</v>
      </c>
      <c r="D122" s="57" t="s">
        <v>464</v>
      </c>
      <c r="E122" s="66">
        <v>1</v>
      </c>
      <c r="F122" s="66" t="s">
        <v>323</v>
      </c>
      <c r="G122" s="60" t="s">
        <v>7</v>
      </c>
      <c r="H122" s="55">
        <v>44489</v>
      </c>
      <c r="I122" s="57"/>
      <c r="J122" s="103"/>
    </row>
    <row r="123" spans="1:10" ht="19.5" customHeight="1" x14ac:dyDescent="0.15">
      <c r="A123" s="54" t="s">
        <v>32</v>
      </c>
      <c r="B123" s="55">
        <v>44491</v>
      </c>
      <c r="C123" s="56">
        <v>1.44</v>
      </c>
      <c r="D123" s="57" t="s">
        <v>377</v>
      </c>
      <c r="E123" s="66" t="s">
        <v>465</v>
      </c>
      <c r="F123" s="66" t="s">
        <v>35</v>
      </c>
      <c r="G123" s="60" t="s">
        <v>7</v>
      </c>
      <c r="H123" s="55">
        <v>44510</v>
      </c>
      <c r="I123" s="57">
        <f t="shared" ref="I123:I151" si="1">H123-B123</f>
        <v>19</v>
      </c>
      <c r="J123" s="103"/>
    </row>
    <row r="124" spans="1:10" ht="19.5" customHeight="1" x14ac:dyDescent="0.15">
      <c r="A124" s="54" t="s">
        <v>32</v>
      </c>
      <c r="B124" s="55">
        <v>44491</v>
      </c>
      <c r="C124" s="56">
        <v>1.19</v>
      </c>
      <c r="D124" s="57" t="s">
        <v>320</v>
      </c>
      <c r="E124" s="66">
        <v>1</v>
      </c>
      <c r="F124" s="66" t="s">
        <v>35</v>
      </c>
      <c r="G124" s="60" t="s">
        <v>7</v>
      </c>
      <c r="H124" s="55">
        <v>44499</v>
      </c>
      <c r="I124" s="57">
        <f t="shared" si="1"/>
        <v>8</v>
      </c>
      <c r="J124" s="103"/>
    </row>
    <row r="125" spans="1:10" ht="19.5" customHeight="1" x14ac:dyDescent="0.15">
      <c r="A125" s="54" t="s">
        <v>32</v>
      </c>
      <c r="B125" s="55">
        <v>44491</v>
      </c>
      <c r="C125" s="56">
        <v>1.89</v>
      </c>
      <c r="D125" s="57" t="s">
        <v>466</v>
      </c>
      <c r="E125" s="66">
        <v>1</v>
      </c>
      <c r="F125" s="66" t="s">
        <v>35</v>
      </c>
      <c r="G125" s="60" t="s">
        <v>7</v>
      </c>
      <c r="H125" s="55"/>
      <c r="I125" s="57">
        <f t="shared" si="1"/>
        <v>-44491</v>
      </c>
      <c r="J125" s="103"/>
    </row>
    <row r="126" spans="1:10" ht="19.5" customHeight="1" x14ac:dyDescent="0.15">
      <c r="A126" s="54" t="s">
        <v>32</v>
      </c>
      <c r="B126" s="55">
        <v>44491</v>
      </c>
      <c r="C126" s="56">
        <v>1.79</v>
      </c>
      <c r="D126" s="57" t="s">
        <v>467</v>
      </c>
      <c r="E126" s="66">
        <v>1</v>
      </c>
      <c r="F126" s="66" t="s">
        <v>35</v>
      </c>
      <c r="G126" s="60" t="s">
        <v>7</v>
      </c>
      <c r="H126" s="55">
        <v>44506</v>
      </c>
      <c r="I126" s="57">
        <f t="shared" si="1"/>
        <v>15</v>
      </c>
      <c r="J126" s="103"/>
    </row>
    <row r="127" spans="1:10" ht="19.5" customHeight="1" x14ac:dyDescent="0.15">
      <c r="A127" s="54" t="s">
        <v>32</v>
      </c>
      <c r="B127" s="76">
        <v>44491</v>
      </c>
      <c r="C127" s="56">
        <v>2.0499999999999998</v>
      </c>
      <c r="D127" s="57" t="s">
        <v>468</v>
      </c>
      <c r="E127" s="66">
        <v>12</v>
      </c>
      <c r="F127" s="66" t="s">
        <v>35</v>
      </c>
      <c r="G127" s="60" t="s">
        <v>9</v>
      </c>
      <c r="H127" s="55">
        <v>44561</v>
      </c>
      <c r="I127" s="57">
        <f t="shared" si="1"/>
        <v>70</v>
      </c>
      <c r="J127" s="103"/>
    </row>
    <row r="128" spans="1:10" ht="19.5" customHeight="1" x14ac:dyDescent="0.15">
      <c r="A128" s="54" t="s">
        <v>32</v>
      </c>
      <c r="B128" s="55">
        <v>44491</v>
      </c>
      <c r="C128" s="56">
        <v>2.69</v>
      </c>
      <c r="D128" s="57" t="s">
        <v>469</v>
      </c>
      <c r="E128" s="66">
        <v>1</v>
      </c>
      <c r="F128" s="66" t="s">
        <v>35</v>
      </c>
      <c r="G128" s="60" t="s">
        <v>9</v>
      </c>
      <c r="H128" s="55"/>
      <c r="I128" s="57">
        <f t="shared" si="1"/>
        <v>-44491</v>
      </c>
      <c r="J128" s="103" t="s">
        <v>470</v>
      </c>
    </row>
    <row r="129" spans="1:10" ht="19.5" customHeight="1" x14ac:dyDescent="0.15">
      <c r="A129" s="54" t="s">
        <v>32</v>
      </c>
      <c r="B129" s="55">
        <v>44491</v>
      </c>
      <c r="C129" s="56">
        <v>1.25</v>
      </c>
      <c r="D129" s="57" t="s">
        <v>181</v>
      </c>
      <c r="E129" s="66">
        <v>2</v>
      </c>
      <c r="F129" s="66" t="s">
        <v>35</v>
      </c>
      <c r="G129" s="60" t="s">
        <v>7</v>
      </c>
      <c r="H129" s="55">
        <v>44505</v>
      </c>
      <c r="I129" s="57">
        <f t="shared" si="1"/>
        <v>14</v>
      </c>
      <c r="J129" s="103"/>
    </row>
    <row r="130" spans="1:10" ht="19.5" customHeight="1" x14ac:dyDescent="0.15">
      <c r="A130" s="54" t="s">
        <v>32</v>
      </c>
      <c r="B130" s="55">
        <v>44491</v>
      </c>
      <c r="C130" s="56">
        <v>0.52</v>
      </c>
      <c r="D130" s="57" t="s">
        <v>92</v>
      </c>
      <c r="E130" s="66">
        <v>1</v>
      </c>
      <c r="F130" s="66" t="s">
        <v>35</v>
      </c>
      <c r="G130" s="60" t="s">
        <v>7</v>
      </c>
      <c r="H130" s="55">
        <v>44503</v>
      </c>
      <c r="I130" s="57">
        <f t="shared" si="1"/>
        <v>12</v>
      </c>
      <c r="J130" s="103"/>
    </row>
    <row r="131" spans="1:10" ht="19.5" customHeight="1" x14ac:dyDescent="0.15">
      <c r="A131" s="54" t="s">
        <v>32</v>
      </c>
      <c r="B131" s="55">
        <v>44491</v>
      </c>
      <c r="C131" s="56">
        <v>1.46</v>
      </c>
      <c r="D131" s="57" t="s">
        <v>106</v>
      </c>
      <c r="E131" s="66" t="s">
        <v>471</v>
      </c>
      <c r="F131" s="66" t="s">
        <v>35</v>
      </c>
      <c r="G131" s="60" t="s">
        <v>7</v>
      </c>
      <c r="H131" s="55">
        <v>44502</v>
      </c>
      <c r="I131" s="57">
        <f t="shared" si="1"/>
        <v>11</v>
      </c>
      <c r="J131" s="103"/>
    </row>
    <row r="132" spans="1:10" ht="19.5" customHeight="1" x14ac:dyDescent="0.15">
      <c r="A132" s="54" t="s">
        <v>32</v>
      </c>
      <c r="B132" s="55">
        <v>44491</v>
      </c>
      <c r="C132" s="56">
        <v>0.95</v>
      </c>
      <c r="D132" s="57" t="s">
        <v>472</v>
      </c>
      <c r="E132" s="66">
        <v>1</v>
      </c>
      <c r="F132" s="66" t="s">
        <v>35</v>
      </c>
      <c r="G132" s="60" t="s">
        <v>7</v>
      </c>
      <c r="H132" s="55">
        <v>44505</v>
      </c>
      <c r="I132" s="57">
        <f t="shared" si="1"/>
        <v>14</v>
      </c>
      <c r="J132" s="103"/>
    </row>
    <row r="133" spans="1:10" ht="19.5" customHeight="1" x14ac:dyDescent="0.15">
      <c r="A133" s="54" t="s">
        <v>32</v>
      </c>
      <c r="B133" s="55">
        <v>44491</v>
      </c>
      <c r="C133" s="56">
        <v>0.78</v>
      </c>
      <c r="D133" s="57" t="s">
        <v>59</v>
      </c>
      <c r="E133" s="66">
        <v>2</v>
      </c>
      <c r="F133" s="66" t="s">
        <v>35</v>
      </c>
      <c r="G133" s="60" t="s">
        <v>7</v>
      </c>
      <c r="H133" s="55">
        <v>44498</v>
      </c>
      <c r="I133" s="57">
        <f t="shared" si="1"/>
        <v>7</v>
      </c>
      <c r="J133" s="103"/>
    </row>
    <row r="134" spans="1:10" ht="19.5" customHeight="1" x14ac:dyDescent="0.15">
      <c r="A134" s="54" t="s">
        <v>32</v>
      </c>
      <c r="B134" s="55">
        <v>44491</v>
      </c>
      <c r="C134" s="56">
        <v>0.89</v>
      </c>
      <c r="D134" s="57" t="s">
        <v>422</v>
      </c>
      <c r="E134" s="66">
        <v>1</v>
      </c>
      <c r="F134" s="66" t="s">
        <v>35</v>
      </c>
      <c r="G134" s="60" t="s">
        <v>7</v>
      </c>
      <c r="H134" s="55"/>
      <c r="I134" s="57">
        <f t="shared" si="1"/>
        <v>-44491</v>
      </c>
      <c r="J134" s="103"/>
    </row>
    <row r="135" spans="1:10" ht="19.5" customHeight="1" x14ac:dyDescent="0.15">
      <c r="A135" s="54" t="s">
        <v>32</v>
      </c>
      <c r="B135" s="55">
        <v>44491</v>
      </c>
      <c r="C135" s="56">
        <v>3.54</v>
      </c>
      <c r="D135" s="57" t="s">
        <v>365</v>
      </c>
      <c r="E135" s="66">
        <v>6</v>
      </c>
      <c r="F135" s="66" t="s">
        <v>89</v>
      </c>
      <c r="G135" s="60" t="s">
        <v>7</v>
      </c>
      <c r="H135" s="55">
        <v>44508</v>
      </c>
      <c r="I135" s="57">
        <f t="shared" si="1"/>
        <v>17</v>
      </c>
      <c r="J135" s="103"/>
    </row>
    <row r="136" spans="1:10" ht="19.5" customHeight="1" x14ac:dyDescent="0.15">
      <c r="A136" s="54" t="s">
        <v>32</v>
      </c>
      <c r="B136" s="55">
        <v>44492</v>
      </c>
      <c r="C136" s="56">
        <v>1.5</v>
      </c>
      <c r="D136" s="57" t="s">
        <v>473</v>
      </c>
      <c r="E136" s="66"/>
      <c r="F136" s="66"/>
      <c r="G136" s="60" t="s">
        <v>10</v>
      </c>
      <c r="H136" s="55"/>
      <c r="I136" s="57">
        <f t="shared" si="1"/>
        <v>-44492</v>
      </c>
      <c r="J136" s="103"/>
    </row>
    <row r="137" spans="1:10" ht="19.5" customHeight="1" x14ac:dyDescent="0.15">
      <c r="A137" s="54" t="s">
        <v>32</v>
      </c>
      <c r="B137" s="55">
        <v>44492</v>
      </c>
      <c r="C137" s="56">
        <v>3.3</v>
      </c>
      <c r="D137" s="57" t="s">
        <v>119</v>
      </c>
      <c r="E137" s="66"/>
      <c r="F137" s="66"/>
      <c r="G137" s="60" t="s">
        <v>10</v>
      </c>
      <c r="H137" s="55"/>
      <c r="I137" s="57">
        <f t="shared" si="1"/>
        <v>-44492</v>
      </c>
      <c r="J137" s="103"/>
    </row>
    <row r="138" spans="1:10" ht="19.5" customHeight="1" x14ac:dyDescent="0.15">
      <c r="A138" s="54" t="s">
        <v>120</v>
      </c>
      <c r="B138" s="55">
        <v>44492</v>
      </c>
      <c r="C138" s="56">
        <v>2.88</v>
      </c>
      <c r="D138" s="57" t="s">
        <v>474</v>
      </c>
      <c r="E138" s="66"/>
      <c r="F138" s="66"/>
      <c r="G138" s="60" t="s">
        <v>11</v>
      </c>
      <c r="H138" s="55"/>
      <c r="I138" s="57">
        <f t="shared" si="1"/>
        <v>-44492</v>
      </c>
      <c r="J138" s="103"/>
    </row>
    <row r="139" spans="1:10" ht="19.5" customHeight="1" x14ac:dyDescent="0.15">
      <c r="A139" s="54" t="s">
        <v>32</v>
      </c>
      <c r="B139" s="55">
        <v>44494</v>
      </c>
      <c r="C139" s="56">
        <v>2.15</v>
      </c>
      <c r="D139" s="57" t="s">
        <v>74</v>
      </c>
      <c r="E139" s="66">
        <v>24</v>
      </c>
      <c r="F139" s="66" t="s">
        <v>35</v>
      </c>
      <c r="G139" s="60" t="s">
        <v>7</v>
      </c>
      <c r="H139" s="55">
        <v>44506</v>
      </c>
      <c r="I139" s="57">
        <f t="shared" si="1"/>
        <v>12</v>
      </c>
      <c r="J139" s="103"/>
    </row>
    <row r="140" spans="1:10" ht="19.5" customHeight="1" x14ac:dyDescent="0.15">
      <c r="A140" s="54" t="s">
        <v>32</v>
      </c>
      <c r="B140" s="55">
        <v>44494</v>
      </c>
      <c r="C140" s="56">
        <v>2.35</v>
      </c>
      <c r="D140" s="57" t="s">
        <v>475</v>
      </c>
      <c r="E140" s="66">
        <v>1</v>
      </c>
      <c r="F140" s="66" t="s">
        <v>35</v>
      </c>
      <c r="G140" s="60" t="s">
        <v>7</v>
      </c>
      <c r="H140" s="55">
        <v>44506</v>
      </c>
      <c r="I140" s="57">
        <f t="shared" si="1"/>
        <v>12</v>
      </c>
      <c r="J140" s="103"/>
    </row>
    <row r="141" spans="1:10" ht="19.5" customHeight="1" x14ac:dyDescent="0.15">
      <c r="A141" s="21" t="s">
        <v>32</v>
      </c>
      <c r="B141" s="61">
        <v>44494</v>
      </c>
      <c r="C141" s="62">
        <v>0.37</v>
      </c>
      <c r="D141" s="63" t="s">
        <v>251</v>
      </c>
      <c r="E141" s="67">
        <v>1</v>
      </c>
      <c r="F141" s="67" t="s">
        <v>35</v>
      </c>
      <c r="G141" s="64" t="s">
        <v>7</v>
      </c>
      <c r="H141" s="61"/>
      <c r="I141" s="63">
        <f t="shared" si="1"/>
        <v>-44494</v>
      </c>
      <c r="J141" s="104"/>
    </row>
    <row r="142" spans="1:10" ht="19.5" customHeight="1" x14ac:dyDescent="0.15">
      <c r="A142" s="54" t="s">
        <v>32</v>
      </c>
      <c r="B142" s="55">
        <v>44494</v>
      </c>
      <c r="C142" s="56">
        <v>1.69</v>
      </c>
      <c r="D142" s="57" t="s">
        <v>476</v>
      </c>
      <c r="E142" s="66">
        <v>3</v>
      </c>
      <c r="F142" s="66" t="s">
        <v>35</v>
      </c>
      <c r="G142" s="60" t="s">
        <v>9</v>
      </c>
      <c r="H142" s="55"/>
      <c r="I142" s="57">
        <f t="shared" si="1"/>
        <v>-44494</v>
      </c>
      <c r="J142" s="103"/>
    </row>
    <row r="143" spans="1:10" ht="19.5" customHeight="1" x14ac:dyDescent="0.15">
      <c r="A143" s="54" t="s">
        <v>32</v>
      </c>
      <c r="B143" s="55">
        <v>44494</v>
      </c>
      <c r="C143" s="56">
        <v>1.9</v>
      </c>
      <c r="D143" s="57" t="s">
        <v>458</v>
      </c>
      <c r="E143" s="66">
        <v>2</v>
      </c>
      <c r="F143" s="66" t="s">
        <v>35</v>
      </c>
      <c r="G143" s="60" t="s">
        <v>7</v>
      </c>
      <c r="H143" s="55">
        <v>44502</v>
      </c>
      <c r="I143" s="57">
        <f t="shared" si="1"/>
        <v>8</v>
      </c>
      <c r="J143" s="103"/>
    </row>
    <row r="144" spans="1:10" ht="19.5" customHeight="1" x14ac:dyDescent="0.15">
      <c r="A144" s="54" t="s">
        <v>32</v>
      </c>
      <c r="B144" s="55">
        <v>44494</v>
      </c>
      <c r="C144" s="56">
        <v>0.72</v>
      </c>
      <c r="D144" s="57" t="s">
        <v>477</v>
      </c>
      <c r="E144" s="66">
        <v>1</v>
      </c>
      <c r="F144" s="66" t="s">
        <v>89</v>
      </c>
      <c r="G144" s="60" t="s">
        <v>7</v>
      </c>
      <c r="H144" s="55">
        <v>44499</v>
      </c>
      <c r="I144" s="57">
        <f t="shared" si="1"/>
        <v>5</v>
      </c>
      <c r="J144" s="103"/>
    </row>
    <row r="145" spans="1:10" ht="19.5" customHeight="1" x14ac:dyDescent="0.15">
      <c r="A145" s="54" t="s">
        <v>32</v>
      </c>
      <c r="B145" s="55">
        <v>44494</v>
      </c>
      <c r="C145" s="56">
        <v>1.61</v>
      </c>
      <c r="D145" s="57" t="s">
        <v>80</v>
      </c>
      <c r="E145" s="66">
        <v>1</v>
      </c>
      <c r="F145" s="66" t="s">
        <v>89</v>
      </c>
      <c r="G145" s="60" t="s">
        <v>7</v>
      </c>
      <c r="H145" s="55">
        <v>44498</v>
      </c>
      <c r="I145" s="57">
        <f t="shared" si="1"/>
        <v>4</v>
      </c>
      <c r="J145" s="103"/>
    </row>
    <row r="146" spans="1:10" ht="19.5" customHeight="1" x14ac:dyDescent="0.15">
      <c r="A146" s="54" t="s">
        <v>32</v>
      </c>
      <c r="B146" s="55">
        <v>44497</v>
      </c>
      <c r="C146" s="56">
        <v>2.5</v>
      </c>
      <c r="D146" s="57" t="s">
        <v>478</v>
      </c>
      <c r="E146" s="66"/>
      <c r="F146" s="66"/>
      <c r="G146" s="60" t="s">
        <v>10</v>
      </c>
      <c r="H146" s="55"/>
      <c r="I146" s="57">
        <f t="shared" si="1"/>
        <v>-44497</v>
      </c>
      <c r="J146" s="103"/>
    </row>
    <row r="147" spans="1:10" ht="19.5" customHeight="1" x14ac:dyDescent="0.15">
      <c r="A147" s="54" t="s">
        <v>32</v>
      </c>
      <c r="B147" s="55">
        <v>44497</v>
      </c>
      <c r="C147" s="56">
        <v>0.85</v>
      </c>
      <c r="D147" s="57" t="s">
        <v>479</v>
      </c>
      <c r="E147" s="66">
        <v>1</v>
      </c>
      <c r="F147" s="66" t="s">
        <v>114</v>
      </c>
      <c r="G147" s="60" t="s">
        <v>7</v>
      </c>
      <c r="H147" s="55">
        <v>44500</v>
      </c>
      <c r="I147" s="57">
        <f t="shared" si="1"/>
        <v>3</v>
      </c>
      <c r="J147" s="103"/>
    </row>
    <row r="148" spans="1:10" ht="19.5" customHeight="1" x14ac:dyDescent="0.15">
      <c r="A148" s="54" t="s">
        <v>32</v>
      </c>
      <c r="B148" s="55">
        <v>44497</v>
      </c>
      <c r="C148" s="56">
        <v>1.25</v>
      </c>
      <c r="D148" s="57" t="s">
        <v>480</v>
      </c>
      <c r="E148" s="66">
        <v>1</v>
      </c>
      <c r="F148" s="66" t="s">
        <v>114</v>
      </c>
      <c r="G148" s="60" t="s">
        <v>7</v>
      </c>
      <c r="H148" s="55"/>
      <c r="I148" s="57">
        <f t="shared" si="1"/>
        <v>-44497</v>
      </c>
      <c r="J148" s="103"/>
    </row>
    <row r="149" spans="1:10" ht="19.5" customHeight="1" x14ac:dyDescent="0.15">
      <c r="A149" s="54" t="s">
        <v>32</v>
      </c>
      <c r="B149" s="55">
        <v>44497</v>
      </c>
      <c r="C149" s="56">
        <v>1.5</v>
      </c>
      <c r="D149" s="57" t="s">
        <v>481</v>
      </c>
      <c r="E149" s="66">
        <v>2</v>
      </c>
      <c r="F149" s="66" t="s">
        <v>35</v>
      </c>
      <c r="G149" s="60" t="s">
        <v>7</v>
      </c>
      <c r="H149" s="55"/>
      <c r="I149" s="57">
        <f t="shared" si="1"/>
        <v>-44497</v>
      </c>
      <c r="J149" s="103"/>
    </row>
    <row r="150" spans="1:10" ht="19.5" customHeight="1" x14ac:dyDescent="0.15">
      <c r="A150" s="54" t="s">
        <v>32</v>
      </c>
      <c r="B150" s="55">
        <v>44497</v>
      </c>
      <c r="C150" s="56">
        <v>0.69</v>
      </c>
      <c r="D150" s="57" t="s">
        <v>48</v>
      </c>
      <c r="E150" s="66">
        <v>1</v>
      </c>
      <c r="F150" s="66" t="s">
        <v>35</v>
      </c>
      <c r="G150" s="60" t="s">
        <v>7</v>
      </c>
      <c r="H150" s="108">
        <v>44550</v>
      </c>
      <c r="I150" s="57">
        <f t="shared" si="1"/>
        <v>53</v>
      </c>
      <c r="J150" s="103"/>
    </row>
    <row r="151" spans="1:10" ht="19.5" customHeight="1" x14ac:dyDescent="0.15">
      <c r="A151" s="54" t="s">
        <v>32</v>
      </c>
      <c r="B151" s="55">
        <v>44497</v>
      </c>
      <c r="C151" s="56">
        <v>1.19</v>
      </c>
      <c r="D151" s="57" t="s">
        <v>175</v>
      </c>
      <c r="E151" s="66">
        <v>50</v>
      </c>
      <c r="F151" s="57" t="s">
        <v>35</v>
      </c>
      <c r="G151" s="60" t="s">
        <v>7</v>
      </c>
      <c r="H151" s="55">
        <v>44524</v>
      </c>
      <c r="I151" s="57">
        <f t="shared" si="1"/>
        <v>27</v>
      </c>
      <c r="J151" s="103"/>
    </row>
    <row r="152" spans="1:10" ht="19.5" customHeight="1" x14ac:dyDescent="0.15">
      <c r="A152" s="54" t="s">
        <v>120</v>
      </c>
      <c r="B152" s="109">
        <v>44499</v>
      </c>
      <c r="C152" s="110">
        <v>0.96</v>
      </c>
      <c r="D152" s="91" t="s">
        <v>407</v>
      </c>
      <c r="E152" s="111"/>
      <c r="F152" s="91"/>
      <c r="G152" s="112" t="s">
        <v>11</v>
      </c>
      <c r="H152" s="109"/>
      <c r="I152" s="113"/>
      <c r="J152" s="103"/>
    </row>
  </sheetData>
  <mergeCells count="1">
    <mergeCell ref="B1:J1"/>
  </mergeCells>
  <conditionalFormatting sqref="D6 D8 D10:D18">
    <cfRule type="expression" dxfId="0" priority="1">
      <formula>I6&lt;1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Resumen!$B$3:$C$20</xm:f>
          </x14:formula1>
          <xm:sqref>G6:G152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21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4" customWidth="1"/>
    <col min="9" max="9" width="8.5" customWidth="1"/>
    <col min="10" max="10" width="10.6640625" customWidth="1"/>
  </cols>
  <sheetData>
    <row r="1" spans="1:10" ht="13" x14ac:dyDescent="0.15">
      <c r="A1" s="36"/>
      <c r="B1" s="124"/>
      <c r="C1" s="125"/>
      <c r="D1" s="125"/>
      <c r="E1" s="125"/>
      <c r="F1" s="125"/>
      <c r="G1" s="125"/>
      <c r="H1" s="125"/>
      <c r="I1" s="125"/>
      <c r="J1" s="125"/>
    </row>
    <row r="2" spans="1:10" ht="22" x14ac:dyDescent="0.25">
      <c r="A2" s="37"/>
      <c r="B2" s="38" t="s">
        <v>22</v>
      </c>
      <c r="C2" s="39"/>
      <c r="D2" s="37"/>
      <c r="E2" s="47"/>
      <c r="F2" s="40"/>
      <c r="G2" s="94"/>
      <c r="H2" s="38" t="s">
        <v>23</v>
      </c>
      <c r="I2" s="39"/>
      <c r="J2" s="46"/>
    </row>
    <row r="3" spans="1:10" ht="12" customHeight="1" x14ac:dyDescent="0.15">
      <c r="A3" s="41"/>
      <c r="B3" s="42"/>
      <c r="C3" s="43"/>
      <c r="D3" s="42"/>
      <c r="E3" s="42"/>
      <c r="F3" s="44"/>
      <c r="G3" s="42"/>
      <c r="H3" s="42"/>
      <c r="I3" s="43"/>
      <c r="J3" s="46"/>
    </row>
    <row r="4" spans="1:10" ht="24" customHeight="1" x14ac:dyDescent="0.15">
      <c r="A4" s="21"/>
      <c r="B4" s="46" t="s">
        <v>24</v>
      </c>
      <c r="C4" s="47">
        <f>SUM(C6:C134)</f>
        <v>337.4899999999999</v>
      </c>
      <c r="D4" s="114" t="s">
        <v>482</v>
      </c>
      <c r="E4" s="48">
        <f>SUMIFS(C6:C121,A6:A121,"&lt;&gt;N")</f>
        <v>111.21</v>
      </c>
      <c r="F4" s="114" t="s">
        <v>483</v>
      </c>
      <c r="G4" s="48">
        <f>SUMIFS(C6:C121,A6:A121,"&lt;&gt;F")</f>
        <v>226.28000000000003</v>
      </c>
      <c r="H4" s="47">
        <f>C4/2</f>
        <v>168.74499999999995</v>
      </c>
      <c r="I4" s="47"/>
      <c r="J4" s="46"/>
    </row>
    <row r="5" spans="1:10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3" t="s">
        <v>30</v>
      </c>
      <c r="H5" s="51" t="s">
        <v>25</v>
      </c>
      <c r="I5" s="52" t="s">
        <v>31</v>
      </c>
      <c r="J5" s="96" t="s">
        <v>27</v>
      </c>
    </row>
    <row r="6" spans="1:10" ht="19.5" customHeight="1" x14ac:dyDescent="0.15">
      <c r="A6" s="54" t="s">
        <v>32</v>
      </c>
      <c r="B6" s="55">
        <v>44501</v>
      </c>
      <c r="C6" s="56">
        <v>2.16</v>
      </c>
      <c r="D6" s="57" t="s">
        <v>336</v>
      </c>
      <c r="E6" s="57">
        <v>3</v>
      </c>
      <c r="F6" s="57" t="s">
        <v>35</v>
      </c>
      <c r="G6" s="60" t="s">
        <v>7</v>
      </c>
      <c r="H6" s="55">
        <v>44538</v>
      </c>
      <c r="I6" s="57">
        <f t="shared" ref="I6:I121" si="0">H6-B6</f>
        <v>37</v>
      </c>
      <c r="J6" s="97"/>
    </row>
    <row r="7" spans="1:10" ht="19.5" customHeight="1" x14ac:dyDescent="0.15">
      <c r="A7" s="54" t="s">
        <v>32</v>
      </c>
      <c r="B7" s="55">
        <v>44501</v>
      </c>
      <c r="C7" s="56">
        <v>0.89</v>
      </c>
      <c r="D7" s="57" t="s">
        <v>484</v>
      </c>
      <c r="E7" s="57">
        <v>1</v>
      </c>
      <c r="F7" s="57" t="s">
        <v>35</v>
      </c>
      <c r="G7" s="60" t="s">
        <v>7</v>
      </c>
      <c r="H7" s="55">
        <v>44544</v>
      </c>
      <c r="I7" s="57">
        <f t="shared" si="0"/>
        <v>43</v>
      </c>
      <c r="J7" s="97"/>
    </row>
    <row r="8" spans="1:10" ht="19.5" customHeight="1" x14ac:dyDescent="0.15">
      <c r="A8" s="54" t="s">
        <v>32</v>
      </c>
      <c r="B8" s="55">
        <v>44501</v>
      </c>
      <c r="C8" s="56">
        <v>2.75</v>
      </c>
      <c r="D8" s="57" t="s">
        <v>97</v>
      </c>
      <c r="E8" s="57">
        <v>3</v>
      </c>
      <c r="F8" s="57" t="s">
        <v>35</v>
      </c>
      <c r="G8" s="60" t="s">
        <v>7</v>
      </c>
      <c r="H8" s="55">
        <v>44528</v>
      </c>
      <c r="I8" s="57">
        <f t="shared" si="0"/>
        <v>27</v>
      </c>
      <c r="J8" s="97"/>
    </row>
    <row r="9" spans="1:10" ht="19.5" customHeight="1" x14ac:dyDescent="0.15">
      <c r="A9" s="54" t="s">
        <v>32</v>
      </c>
      <c r="B9" s="55">
        <v>44501</v>
      </c>
      <c r="C9" s="56">
        <v>3.15</v>
      </c>
      <c r="D9" s="57" t="s">
        <v>485</v>
      </c>
      <c r="E9" s="57">
        <v>6</v>
      </c>
      <c r="F9" s="57" t="s">
        <v>35</v>
      </c>
      <c r="G9" s="60" t="s">
        <v>7</v>
      </c>
      <c r="H9" s="55">
        <v>44501</v>
      </c>
      <c r="I9" s="57">
        <f t="shared" si="0"/>
        <v>0</v>
      </c>
      <c r="J9" s="97"/>
    </row>
    <row r="10" spans="1:10" ht="19.5" customHeight="1" x14ac:dyDescent="0.15">
      <c r="A10" s="54" t="s">
        <v>32</v>
      </c>
      <c r="B10" s="55">
        <v>44501</v>
      </c>
      <c r="C10" s="56">
        <v>1.79</v>
      </c>
      <c r="D10" s="57" t="s">
        <v>486</v>
      </c>
      <c r="E10" s="57">
        <v>1</v>
      </c>
      <c r="F10" s="57" t="s">
        <v>35</v>
      </c>
      <c r="G10" s="60" t="s">
        <v>7</v>
      </c>
      <c r="H10" s="55">
        <v>44546</v>
      </c>
      <c r="I10" s="57">
        <f t="shared" si="0"/>
        <v>45</v>
      </c>
      <c r="J10" s="97"/>
    </row>
    <row r="11" spans="1:10" ht="19.5" customHeight="1" x14ac:dyDescent="0.15">
      <c r="A11" s="21" t="s">
        <v>32</v>
      </c>
      <c r="B11" s="61">
        <v>44501</v>
      </c>
      <c r="C11" s="62">
        <v>1.29</v>
      </c>
      <c r="D11" s="63" t="s">
        <v>487</v>
      </c>
      <c r="E11" s="63">
        <v>1</v>
      </c>
      <c r="F11" s="63" t="s">
        <v>35</v>
      </c>
      <c r="G11" s="64" t="s">
        <v>9</v>
      </c>
      <c r="H11" s="61">
        <v>44501</v>
      </c>
      <c r="I11" s="63">
        <f t="shared" si="0"/>
        <v>0</v>
      </c>
      <c r="J11" s="99"/>
    </row>
    <row r="12" spans="1:10" ht="19.5" customHeight="1" x14ac:dyDescent="0.15">
      <c r="A12" s="54" t="s">
        <v>32</v>
      </c>
      <c r="B12" s="55">
        <v>44501</v>
      </c>
      <c r="C12" s="56">
        <v>0.77</v>
      </c>
      <c r="D12" s="57" t="s">
        <v>132</v>
      </c>
      <c r="E12" s="57">
        <v>1</v>
      </c>
      <c r="F12" s="57" t="s">
        <v>35</v>
      </c>
      <c r="G12" s="60" t="s">
        <v>7</v>
      </c>
      <c r="H12" s="55">
        <v>44501</v>
      </c>
      <c r="I12" s="57">
        <f t="shared" si="0"/>
        <v>0</v>
      </c>
      <c r="J12" s="97"/>
    </row>
    <row r="13" spans="1:10" ht="19.5" customHeight="1" x14ac:dyDescent="0.15">
      <c r="A13" s="54" t="s">
        <v>32</v>
      </c>
      <c r="B13" s="55">
        <v>44501</v>
      </c>
      <c r="C13" s="56">
        <v>1.1499999999999999</v>
      </c>
      <c r="D13" s="57" t="s">
        <v>104</v>
      </c>
      <c r="E13" s="57">
        <v>2</v>
      </c>
      <c r="F13" s="57" t="s">
        <v>35</v>
      </c>
      <c r="G13" s="60" t="s">
        <v>7</v>
      </c>
      <c r="H13" s="55">
        <v>44501</v>
      </c>
      <c r="I13" s="57">
        <f t="shared" si="0"/>
        <v>0</v>
      </c>
      <c r="J13" s="97"/>
    </row>
    <row r="14" spans="1:10" ht="19.5" customHeight="1" x14ac:dyDescent="0.15">
      <c r="A14" s="21" t="s">
        <v>32</v>
      </c>
      <c r="B14" s="61">
        <v>44501</v>
      </c>
      <c r="C14" s="62">
        <v>3.95</v>
      </c>
      <c r="D14" s="63" t="s">
        <v>488</v>
      </c>
      <c r="E14" s="63">
        <v>1</v>
      </c>
      <c r="F14" s="63" t="s">
        <v>35</v>
      </c>
      <c r="G14" s="64" t="s">
        <v>7</v>
      </c>
      <c r="H14" s="61">
        <v>44501</v>
      </c>
      <c r="I14" s="63">
        <f t="shared" si="0"/>
        <v>0</v>
      </c>
      <c r="J14" s="99"/>
    </row>
    <row r="15" spans="1:10" ht="19.5" customHeight="1" x14ac:dyDescent="0.15">
      <c r="A15" s="54" t="s">
        <v>32</v>
      </c>
      <c r="B15" s="55">
        <v>44501</v>
      </c>
      <c r="C15" s="56">
        <v>2.79</v>
      </c>
      <c r="D15" s="57" t="s">
        <v>489</v>
      </c>
      <c r="E15" s="57">
        <v>2</v>
      </c>
      <c r="F15" s="57" t="s">
        <v>35</v>
      </c>
      <c r="G15" s="60" t="s">
        <v>7</v>
      </c>
      <c r="H15" s="55">
        <v>44501</v>
      </c>
      <c r="I15" s="57">
        <f t="shared" si="0"/>
        <v>0</v>
      </c>
      <c r="J15" s="97"/>
    </row>
    <row r="16" spans="1:10" ht="19.5" customHeight="1" x14ac:dyDescent="0.15">
      <c r="A16" s="54" t="s">
        <v>32</v>
      </c>
      <c r="B16" s="55">
        <v>44501</v>
      </c>
      <c r="C16" s="56">
        <v>0.85</v>
      </c>
      <c r="D16" s="57" t="s">
        <v>270</v>
      </c>
      <c r="E16" s="57">
        <v>3</v>
      </c>
      <c r="F16" s="57" t="s">
        <v>35</v>
      </c>
      <c r="G16" s="60" t="s">
        <v>7</v>
      </c>
      <c r="H16" s="55">
        <v>44501</v>
      </c>
      <c r="I16" s="57">
        <f t="shared" si="0"/>
        <v>0</v>
      </c>
      <c r="J16" s="97"/>
    </row>
    <row r="17" spans="1:10" ht="19.5" customHeight="1" x14ac:dyDescent="0.15">
      <c r="A17" s="54" t="s">
        <v>32</v>
      </c>
      <c r="B17" s="55">
        <v>44501</v>
      </c>
      <c r="C17" s="56">
        <v>1.9</v>
      </c>
      <c r="D17" s="57" t="s">
        <v>458</v>
      </c>
      <c r="E17" s="57">
        <v>2</v>
      </c>
      <c r="F17" s="57" t="s">
        <v>35</v>
      </c>
      <c r="G17" s="60" t="s">
        <v>7</v>
      </c>
      <c r="H17" s="55">
        <v>44531</v>
      </c>
      <c r="I17" s="57">
        <f t="shared" si="0"/>
        <v>30</v>
      </c>
      <c r="J17" s="97"/>
    </row>
    <row r="18" spans="1:10" ht="19.5" customHeight="1" x14ac:dyDescent="0.15">
      <c r="A18" s="54" t="s">
        <v>32</v>
      </c>
      <c r="B18" s="55">
        <v>44501</v>
      </c>
      <c r="C18" s="56">
        <v>0.55000000000000004</v>
      </c>
      <c r="D18" s="57" t="s">
        <v>257</v>
      </c>
      <c r="E18" s="57">
        <v>1</v>
      </c>
      <c r="F18" s="57" t="s">
        <v>35</v>
      </c>
      <c r="G18" s="60" t="s">
        <v>7</v>
      </c>
      <c r="H18" s="55">
        <v>44501</v>
      </c>
      <c r="I18" s="57">
        <f t="shared" si="0"/>
        <v>0</v>
      </c>
      <c r="J18" s="97"/>
    </row>
    <row r="19" spans="1:10" ht="19.5" customHeight="1" x14ac:dyDescent="0.15">
      <c r="A19" s="54" t="s">
        <v>32</v>
      </c>
      <c r="B19" s="55">
        <v>44501</v>
      </c>
      <c r="C19" s="56">
        <v>1.56</v>
      </c>
      <c r="D19" s="57" t="s">
        <v>256</v>
      </c>
      <c r="E19" s="57">
        <v>4</v>
      </c>
      <c r="F19" s="57" t="s">
        <v>35</v>
      </c>
      <c r="G19" s="60" t="s">
        <v>7</v>
      </c>
      <c r="H19" s="55">
        <v>44501</v>
      </c>
      <c r="I19" s="57">
        <f t="shared" si="0"/>
        <v>0</v>
      </c>
      <c r="J19" s="97"/>
    </row>
    <row r="20" spans="1:10" ht="19.5" customHeight="1" x14ac:dyDescent="0.15">
      <c r="A20" s="54" t="s">
        <v>32</v>
      </c>
      <c r="B20" s="55">
        <v>44501</v>
      </c>
      <c r="C20" s="56">
        <v>2.36</v>
      </c>
      <c r="D20" s="57" t="s">
        <v>490</v>
      </c>
      <c r="E20" s="57">
        <v>4</v>
      </c>
      <c r="F20" s="57" t="s">
        <v>35</v>
      </c>
      <c r="G20" s="60" t="s">
        <v>7</v>
      </c>
      <c r="H20" s="55">
        <v>44501</v>
      </c>
      <c r="I20" s="57">
        <f t="shared" si="0"/>
        <v>0</v>
      </c>
      <c r="J20" s="97"/>
    </row>
    <row r="21" spans="1:10" ht="19.5" customHeight="1" x14ac:dyDescent="0.15">
      <c r="A21" s="54" t="s">
        <v>32</v>
      </c>
      <c r="B21" s="55">
        <v>44501</v>
      </c>
      <c r="C21" s="56">
        <v>1.25</v>
      </c>
      <c r="D21" s="57" t="s">
        <v>491</v>
      </c>
      <c r="E21" s="57">
        <v>2</v>
      </c>
      <c r="F21" s="57" t="s">
        <v>35</v>
      </c>
      <c r="G21" s="60" t="s">
        <v>7</v>
      </c>
      <c r="H21" s="55">
        <v>44520</v>
      </c>
      <c r="I21" s="57">
        <f t="shared" si="0"/>
        <v>19</v>
      </c>
      <c r="J21" s="97"/>
    </row>
    <row r="22" spans="1:10" ht="19.5" customHeight="1" x14ac:dyDescent="0.15">
      <c r="A22" s="54" t="s">
        <v>32</v>
      </c>
      <c r="B22" s="55">
        <v>44502</v>
      </c>
      <c r="C22" s="56">
        <v>15.99</v>
      </c>
      <c r="D22" s="57" t="s">
        <v>265</v>
      </c>
      <c r="E22" s="57" t="s">
        <v>492</v>
      </c>
      <c r="F22" s="57" t="s">
        <v>493</v>
      </c>
      <c r="G22" s="60" t="s">
        <v>7</v>
      </c>
      <c r="H22" s="55">
        <v>44502</v>
      </c>
      <c r="I22" s="57">
        <f t="shared" si="0"/>
        <v>0</v>
      </c>
      <c r="J22" s="97"/>
    </row>
    <row r="23" spans="1:10" ht="19.5" customHeight="1" x14ac:dyDescent="0.15">
      <c r="A23" s="54" t="s">
        <v>32</v>
      </c>
      <c r="B23" s="55">
        <v>44502</v>
      </c>
      <c r="C23" s="56">
        <v>7.45</v>
      </c>
      <c r="D23" s="57" t="s">
        <v>494</v>
      </c>
      <c r="E23" s="57" t="s">
        <v>495</v>
      </c>
      <c r="F23" s="57" t="s">
        <v>493</v>
      </c>
      <c r="G23" s="60" t="s">
        <v>7</v>
      </c>
      <c r="H23" s="55">
        <v>44502</v>
      </c>
      <c r="I23" s="57">
        <f t="shared" si="0"/>
        <v>0</v>
      </c>
      <c r="J23" s="97"/>
    </row>
    <row r="24" spans="1:10" ht="19.5" customHeight="1" x14ac:dyDescent="0.15">
      <c r="A24" s="54" t="s">
        <v>32</v>
      </c>
      <c r="B24" s="55">
        <v>44503</v>
      </c>
      <c r="C24" s="56">
        <v>0.9</v>
      </c>
      <c r="D24" s="57" t="s">
        <v>496</v>
      </c>
      <c r="E24" s="57">
        <v>1</v>
      </c>
      <c r="F24" s="57" t="s">
        <v>114</v>
      </c>
      <c r="G24" s="60" t="s">
        <v>9</v>
      </c>
      <c r="H24" s="55">
        <v>44503</v>
      </c>
      <c r="I24" s="57">
        <f t="shared" si="0"/>
        <v>0</v>
      </c>
      <c r="J24" s="97"/>
    </row>
    <row r="25" spans="1:10" ht="19.5" customHeight="1" x14ac:dyDescent="0.15">
      <c r="A25" s="21" t="s">
        <v>32</v>
      </c>
      <c r="B25" s="61">
        <v>44503</v>
      </c>
      <c r="C25" s="62">
        <v>1.25</v>
      </c>
      <c r="D25" s="63" t="s">
        <v>143</v>
      </c>
      <c r="E25" s="67">
        <v>1</v>
      </c>
      <c r="F25" s="63" t="s">
        <v>114</v>
      </c>
      <c r="G25" s="64" t="s">
        <v>7</v>
      </c>
      <c r="H25" s="61">
        <v>44503</v>
      </c>
      <c r="I25" s="63">
        <f t="shared" si="0"/>
        <v>0</v>
      </c>
      <c r="J25" s="99"/>
    </row>
    <row r="26" spans="1:10" ht="19.5" customHeight="1" x14ac:dyDescent="0.15">
      <c r="A26" s="54" t="s">
        <v>32</v>
      </c>
      <c r="B26" s="55">
        <v>44503</v>
      </c>
      <c r="C26" s="56">
        <v>1.85</v>
      </c>
      <c r="D26" s="57" t="s">
        <v>497</v>
      </c>
      <c r="E26" s="66">
        <v>1</v>
      </c>
      <c r="F26" s="57" t="s">
        <v>114</v>
      </c>
      <c r="G26" s="60" t="s">
        <v>9</v>
      </c>
      <c r="H26" s="55">
        <v>44503</v>
      </c>
      <c r="I26" s="57">
        <f t="shared" si="0"/>
        <v>0</v>
      </c>
      <c r="J26" s="97"/>
    </row>
    <row r="27" spans="1:10" ht="19.5" customHeight="1" x14ac:dyDescent="0.15">
      <c r="A27" s="21" t="s">
        <v>32</v>
      </c>
      <c r="B27" s="61">
        <v>44503</v>
      </c>
      <c r="C27" s="62">
        <v>1.1599999999999999</v>
      </c>
      <c r="D27" s="63" t="s">
        <v>498</v>
      </c>
      <c r="E27" s="67">
        <v>30</v>
      </c>
      <c r="F27" s="63" t="s">
        <v>114</v>
      </c>
      <c r="G27" s="64" t="s">
        <v>9</v>
      </c>
      <c r="H27" s="61">
        <v>44503</v>
      </c>
      <c r="I27" s="63">
        <f t="shared" si="0"/>
        <v>0</v>
      </c>
      <c r="J27" s="99"/>
    </row>
    <row r="28" spans="1:10" ht="19.5" customHeight="1" x14ac:dyDescent="0.15">
      <c r="A28" s="21" t="s">
        <v>32</v>
      </c>
      <c r="B28" s="61">
        <v>44503</v>
      </c>
      <c r="C28" s="62">
        <v>0.9</v>
      </c>
      <c r="D28" s="63" t="s">
        <v>51</v>
      </c>
      <c r="E28" s="67">
        <v>1</v>
      </c>
      <c r="F28" s="63" t="s">
        <v>114</v>
      </c>
      <c r="G28" s="64" t="s">
        <v>9</v>
      </c>
      <c r="H28" s="61">
        <v>44503</v>
      </c>
      <c r="I28" s="63">
        <f t="shared" si="0"/>
        <v>0</v>
      </c>
      <c r="J28" s="99"/>
    </row>
    <row r="29" spans="1:10" ht="19.5" customHeight="1" x14ac:dyDescent="0.15">
      <c r="A29" s="21" t="s">
        <v>32</v>
      </c>
      <c r="B29" s="61">
        <v>44503</v>
      </c>
      <c r="C29" s="62">
        <v>1.4</v>
      </c>
      <c r="D29" s="63" t="s">
        <v>258</v>
      </c>
      <c r="E29" s="67">
        <v>1</v>
      </c>
      <c r="F29" s="63" t="s">
        <v>114</v>
      </c>
      <c r="G29" s="64" t="s">
        <v>9</v>
      </c>
      <c r="H29" s="61">
        <v>44503</v>
      </c>
      <c r="I29" s="63">
        <f t="shared" si="0"/>
        <v>0</v>
      </c>
      <c r="J29" s="99"/>
    </row>
    <row r="30" spans="1:10" ht="19.5" customHeight="1" x14ac:dyDescent="0.15">
      <c r="A30" s="54" t="s">
        <v>32</v>
      </c>
      <c r="B30" s="55">
        <v>44503</v>
      </c>
      <c r="C30" s="56">
        <v>0.75</v>
      </c>
      <c r="D30" s="57" t="s">
        <v>40</v>
      </c>
      <c r="E30" s="66"/>
      <c r="F30" s="57" t="s">
        <v>114</v>
      </c>
      <c r="G30" s="60" t="s">
        <v>7</v>
      </c>
      <c r="H30" s="55">
        <v>44503</v>
      </c>
      <c r="I30" s="57">
        <f t="shared" si="0"/>
        <v>0</v>
      </c>
      <c r="J30" s="97"/>
    </row>
    <row r="31" spans="1:10" ht="19.5" customHeight="1" x14ac:dyDescent="0.15">
      <c r="A31" s="54" t="s">
        <v>32</v>
      </c>
      <c r="B31" s="55">
        <v>44503</v>
      </c>
      <c r="C31" s="56">
        <v>0.95</v>
      </c>
      <c r="D31" s="57" t="s">
        <v>499</v>
      </c>
      <c r="E31" s="66"/>
      <c r="F31" s="57" t="s">
        <v>114</v>
      </c>
      <c r="G31" s="60" t="s">
        <v>7</v>
      </c>
      <c r="H31" s="55">
        <v>44503</v>
      </c>
      <c r="I31" s="57">
        <f t="shared" si="0"/>
        <v>0</v>
      </c>
      <c r="J31" s="97"/>
    </row>
    <row r="32" spans="1:10" ht="19.5" customHeight="1" x14ac:dyDescent="0.15">
      <c r="A32" s="21" t="s">
        <v>32</v>
      </c>
      <c r="B32" s="61">
        <v>44503</v>
      </c>
      <c r="C32" s="62">
        <v>0.9</v>
      </c>
      <c r="D32" s="63" t="s">
        <v>500</v>
      </c>
      <c r="E32" s="67">
        <v>1</v>
      </c>
      <c r="F32" s="63" t="s">
        <v>114</v>
      </c>
      <c r="G32" s="64" t="s">
        <v>9</v>
      </c>
      <c r="H32" s="61">
        <v>44503</v>
      </c>
      <c r="I32" s="63">
        <f t="shared" si="0"/>
        <v>0</v>
      </c>
      <c r="J32" s="99"/>
    </row>
    <row r="33" spans="1:10" ht="19.5" customHeight="1" x14ac:dyDescent="0.15">
      <c r="A33" s="54" t="s">
        <v>120</v>
      </c>
      <c r="B33" s="55">
        <v>44503</v>
      </c>
      <c r="C33" s="56">
        <v>1.22</v>
      </c>
      <c r="D33" s="57" t="s">
        <v>106</v>
      </c>
      <c r="E33" s="57"/>
      <c r="F33" s="57" t="s">
        <v>501</v>
      </c>
      <c r="G33" s="60" t="s">
        <v>7</v>
      </c>
      <c r="H33" s="55">
        <v>44503</v>
      </c>
      <c r="I33" s="57">
        <f t="shared" si="0"/>
        <v>0</v>
      </c>
      <c r="J33" s="97"/>
    </row>
    <row r="34" spans="1:10" ht="19.5" customHeight="1" x14ac:dyDescent="0.15">
      <c r="A34" s="54" t="s">
        <v>32</v>
      </c>
      <c r="B34" s="55">
        <v>44503</v>
      </c>
      <c r="C34" s="56">
        <v>3.99</v>
      </c>
      <c r="D34" s="57" t="s">
        <v>502</v>
      </c>
      <c r="E34" s="57"/>
      <c r="F34" s="66" t="s">
        <v>503</v>
      </c>
      <c r="G34" s="60" t="s">
        <v>7</v>
      </c>
      <c r="H34" s="55">
        <v>44503</v>
      </c>
      <c r="I34" s="57">
        <f t="shared" si="0"/>
        <v>0</v>
      </c>
      <c r="J34" s="97"/>
    </row>
    <row r="35" spans="1:10" ht="19.5" customHeight="1" x14ac:dyDescent="0.15">
      <c r="A35" s="21" t="s">
        <v>32</v>
      </c>
      <c r="B35" s="61">
        <v>44503</v>
      </c>
      <c r="C35" s="62">
        <v>1.8</v>
      </c>
      <c r="D35" s="63" t="s">
        <v>504</v>
      </c>
      <c r="E35" s="67">
        <v>2</v>
      </c>
      <c r="F35" s="67" t="s">
        <v>89</v>
      </c>
      <c r="G35" s="64" t="s">
        <v>9</v>
      </c>
      <c r="H35" s="61">
        <v>44503</v>
      </c>
      <c r="I35" s="63">
        <f t="shared" si="0"/>
        <v>0</v>
      </c>
      <c r="J35" s="99"/>
    </row>
    <row r="36" spans="1:10" ht="19.5" customHeight="1" x14ac:dyDescent="0.15">
      <c r="A36" s="54" t="s">
        <v>32</v>
      </c>
      <c r="B36" s="55">
        <v>44503</v>
      </c>
      <c r="C36" s="56">
        <v>0.95</v>
      </c>
      <c r="D36" s="57" t="s">
        <v>354</v>
      </c>
      <c r="E36" s="66"/>
      <c r="F36" s="66" t="s">
        <v>89</v>
      </c>
      <c r="G36" s="60" t="s">
        <v>7</v>
      </c>
      <c r="H36" s="55">
        <v>44503</v>
      </c>
      <c r="I36" s="57">
        <f t="shared" si="0"/>
        <v>0</v>
      </c>
      <c r="J36" s="97"/>
    </row>
    <row r="37" spans="1:10" ht="19.5" customHeight="1" x14ac:dyDescent="0.15">
      <c r="A37" s="54" t="s">
        <v>32</v>
      </c>
      <c r="B37" s="55">
        <v>44503</v>
      </c>
      <c r="C37" s="56">
        <v>7.32</v>
      </c>
      <c r="D37" s="57" t="s">
        <v>365</v>
      </c>
      <c r="E37" s="66">
        <v>12</v>
      </c>
      <c r="F37" s="66" t="s">
        <v>89</v>
      </c>
      <c r="G37" s="60" t="s">
        <v>7</v>
      </c>
      <c r="H37" s="55">
        <v>44528</v>
      </c>
      <c r="I37" s="57">
        <f t="shared" si="0"/>
        <v>25</v>
      </c>
      <c r="J37" s="97"/>
    </row>
    <row r="38" spans="1:10" ht="19.5" customHeight="1" x14ac:dyDescent="0.15">
      <c r="A38" s="78" t="s">
        <v>32</v>
      </c>
      <c r="B38" s="79">
        <v>44506</v>
      </c>
      <c r="C38" s="80">
        <v>7.9</v>
      </c>
      <c r="D38" s="81" t="s">
        <v>505</v>
      </c>
      <c r="E38" s="82">
        <v>1</v>
      </c>
      <c r="F38" s="82" t="s">
        <v>119</v>
      </c>
      <c r="G38" s="83" t="s">
        <v>10</v>
      </c>
      <c r="H38" s="79">
        <v>44506</v>
      </c>
      <c r="I38" s="81">
        <f t="shared" si="0"/>
        <v>0</v>
      </c>
      <c r="J38" s="100"/>
    </row>
    <row r="39" spans="1:10" ht="19.5" customHeight="1" x14ac:dyDescent="0.15">
      <c r="A39" s="54" t="s">
        <v>32</v>
      </c>
      <c r="B39" s="55">
        <v>44506</v>
      </c>
      <c r="C39" s="56">
        <v>2.95</v>
      </c>
      <c r="D39" s="57" t="s">
        <v>74</v>
      </c>
      <c r="E39" s="66">
        <v>24</v>
      </c>
      <c r="F39" s="66" t="s">
        <v>114</v>
      </c>
      <c r="G39" s="60" t="s">
        <v>7</v>
      </c>
      <c r="H39" s="55">
        <v>44506</v>
      </c>
      <c r="I39" s="57">
        <f t="shared" si="0"/>
        <v>0</v>
      </c>
      <c r="J39" s="97"/>
    </row>
    <row r="40" spans="1:10" ht="19.5" customHeight="1" x14ac:dyDescent="0.15">
      <c r="A40" s="54" t="s">
        <v>32</v>
      </c>
      <c r="B40" s="55">
        <v>44506</v>
      </c>
      <c r="C40" s="56">
        <v>0.95</v>
      </c>
      <c r="D40" s="57" t="s">
        <v>81</v>
      </c>
      <c r="E40" s="66"/>
      <c r="F40" s="66" t="s">
        <v>114</v>
      </c>
      <c r="G40" s="60" t="s">
        <v>7</v>
      </c>
      <c r="H40" s="55">
        <v>44506</v>
      </c>
      <c r="I40" s="57">
        <f t="shared" si="0"/>
        <v>0</v>
      </c>
      <c r="J40" s="97"/>
    </row>
    <row r="41" spans="1:10" ht="19.5" customHeight="1" x14ac:dyDescent="0.15">
      <c r="A41" s="54" t="s">
        <v>32</v>
      </c>
      <c r="B41" s="55">
        <v>44506</v>
      </c>
      <c r="C41" s="56">
        <v>1.65</v>
      </c>
      <c r="D41" s="57" t="s">
        <v>506</v>
      </c>
      <c r="E41" s="66">
        <v>1</v>
      </c>
      <c r="F41" s="66" t="s">
        <v>114</v>
      </c>
      <c r="G41" s="60" t="s">
        <v>7</v>
      </c>
      <c r="H41" s="55">
        <v>44506</v>
      </c>
      <c r="I41" s="57">
        <f t="shared" si="0"/>
        <v>0</v>
      </c>
      <c r="J41" s="103"/>
    </row>
    <row r="42" spans="1:10" ht="19.5" customHeight="1" x14ac:dyDescent="0.15">
      <c r="A42" s="21" t="s">
        <v>32</v>
      </c>
      <c r="B42" s="61">
        <v>44506</v>
      </c>
      <c r="C42" s="62">
        <v>1.2</v>
      </c>
      <c r="D42" s="63" t="s">
        <v>507</v>
      </c>
      <c r="E42" s="67">
        <v>1</v>
      </c>
      <c r="F42" s="67" t="s">
        <v>114</v>
      </c>
      <c r="G42" s="64" t="s">
        <v>10</v>
      </c>
      <c r="H42" s="61">
        <v>44506</v>
      </c>
      <c r="I42" s="63">
        <f t="shared" si="0"/>
        <v>0</v>
      </c>
      <c r="J42" s="99"/>
    </row>
    <row r="43" spans="1:10" ht="19.5" customHeight="1" x14ac:dyDescent="0.15">
      <c r="A43" s="54" t="s">
        <v>32</v>
      </c>
      <c r="B43" s="55">
        <v>44506</v>
      </c>
      <c r="C43" s="56">
        <v>1</v>
      </c>
      <c r="D43" s="57" t="s">
        <v>508</v>
      </c>
      <c r="E43" s="66">
        <v>5</v>
      </c>
      <c r="F43" s="66" t="s">
        <v>114</v>
      </c>
      <c r="G43" s="60" t="s">
        <v>7</v>
      </c>
      <c r="H43" s="106">
        <v>44514</v>
      </c>
      <c r="I43" s="57">
        <f t="shared" si="0"/>
        <v>8</v>
      </c>
      <c r="J43" s="103"/>
    </row>
    <row r="44" spans="1:10" ht="19.5" customHeight="1" x14ac:dyDescent="0.15">
      <c r="A44" s="54" t="s">
        <v>32</v>
      </c>
      <c r="B44" s="55">
        <v>44506</v>
      </c>
      <c r="C44" s="56">
        <v>0.8</v>
      </c>
      <c r="D44" s="57" t="s">
        <v>509</v>
      </c>
      <c r="E44" s="66"/>
      <c r="F44" s="66" t="s">
        <v>114</v>
      </c>
      <c r="G44" s="60" t="s">
        <v>7</v>
      </c>
      <c r="H44" s="55">
        <v>44506</v>
      </c>
      <c r="I44" s="57">
        <f t="shared" si="0"/>
        <v>0</v>
      </c>
      <c r="J44" s="97"/>
    </row>
    <row r="45" spans="1:10" ht="19.5" customHeight="1" x14ac:dyDescent="0.15">
      <c r="A45" s="54" t="s">
        <v>32</v>
      </c>
      <c r="B45" s="55">
        <v>44506</v>
      </c>
      <c r="C45" s="56">
        <v>1.55</v>
      </c>
      <c r="D45" s="57" t="s">
        <v>318</v>
      </c>
      <c r="E45" s="57">
        <v>3</v>
      </c>
      <c r="F45" s="57" t="s">
        <v>114</v>
      </c>
      <c r="G45" s="60" t="s">
        <v>7</v>
      </c>
      <c r="H45" s="55">
        <v>44506</v>
      </c>
      <c r="I45" s="57">
        <f t="shared" si="0"/>
        <v>0</v>
      </c>
      <c r="J45" s="97"/>
    </row>
    <row r="46" spans="1:10" ht="19.5" customHeight="1" x14ac:dyDescent="0.15">
      <c r="A46" s="54" t="s">
        <v>32</v>
      </c>
      <c r="B46" s="55">
        <v>44506</v>
      </c>
      <c r="C46" s="56">
        <v>1.52</v>
      </c>
      <c r="D46" s="57" t="s">
        <v>210</v>
      </c>
      <c r="E46" s="66"/>
      <c r="F46" s="66" t="s">
        <v>114</v>
      </c>
      <c r="G46" s="60" t="s">
        <v>7</v>
      </c>
      <c r="H46" s="106">
        <v>44506</v>
      </c>
      <c r="I46" s="57">
        <f t="shared" si="0"/>
        <v>0</v>
      </c>
      <c r="J46" s="103"/>
    </row>
    <row r="47" spans="1:10" ht="19.5" customHeight="1" x14ac:dyDescent="0.15">
      <c r="A47" s="21" t="s">
        <v>32</v>
      </c>
      <c r="B47" s="61">
        <v>44506</v>
      </c>
      <c r="C47" s="62">
        <v>1.95</v>
      </c>
      <c r="D47" s="63" t="s">
        <v>510</v>
      </c>
      <c r="E47" s="67"/>
      <c r="F47" s="67" t="s">
        <v>114</v>
      </c>
      <c r="G47" s="64" t="s">
        <v>9</v>
      </c>
      <c r="H47" s="61">
        <v>44506</v>
      </c>
      <c r="I47" s="63">
        <f t="shared" si="0"/>
        <v>0</v>
      </c>
      <c r="J47" s="99"/>
    </row>
    <row r="48" spans="1:10" ht="19.5" customHeight="1" x14ac:dyDescent="0.15">
      <c r="A48" s="54" t="s">
        <v>32</v>
      </c>
      <c r="B48" s="55">
        <v>44506</v>
      </c>
      <c r="C48" s="56">
        <v>1.1000000000000001</v>
      </c>
      <c r="D48" s="57" t="s">
        <v>116</v>
      </c>
      <c r="E48" s="66"/>
      <c r="F48" s="66" t="s">
        <v>114</v>
      </c>
      <c r="G48" s="60" t="s">
        <v>7</v>
      </c>
      <c r="H48" s="55">
        <v>44526</v>
      </c>
      <c r="I48" s="57">
        <f t="shared" si="0"/>
        <v>20</v>
      </c>
      <c r="J48" s="97"/>
    </row>
    <row r="49" spans="1:10" ht="19.5" customHeight="1" x14ac:dyDescent="0.15">
      <c r="A49" s="54" t="s">
        <v>32</v>
      </c>
      <c r="B49" s="55">
        <v>44506</v>
      </c>
      <c r="C49" s="56">
        <v>0.8</v>
      </c>
      <c r="D49" s="57" t="s">
        <v>511</v>
      </c>
      <c r="E49" s="66"/>
      <c r="F49" s="66" t="s">
        <v>114</v>
      </c>
      <c r="G49" s="60" t="s">
        <v>7</v>
      </c>
      <c r="H49" s="55">
        <v>44561</v>
      </c>
      <c r="I49" s="57">
        <f t="shared" si="0"/>
        <v>55</v>
      </c>
      <c r="J49" s="101"/>
    </row>
    <row r="50" spans="1:10" ht="19.5" customHeight="1" x14ac:dyDescent="0.15">
      <c r="A50" s="54" t="s">
        <v>120</v>
      </c>
      <c r="B50" s="55">
        <v>44506</v>
      </c>
      <c r="C50" s="56">
        <v>2.99</v>
      </c>
      <c r="D50" s="57" t="s">
        <v>502</v>
      </c>
      <c r="E50" s="57"/>
      <c r="F50" s="57" t="s">
        <v>503</v>
      </c>
      <c r="G50" s="60" t="s">
        <v>7</v>
      </c>
      <c r="H50" s="55">
        <v>44506</v>
      </c>
      <c r="I50" s="57">
        <f t="shared" si="0"/>
        <v>0</v>
      </c>
      <c r="J50" s="97"/>
    </row>
    <row r="51" spans="1:10" ht="19.5" customHeight="1" x14ac:dyDescent="0.15">
      <c r="A51" s="54" t="s">
        <v>120</v>
      </c>
      <c r="B51" s="55">
        <v>44506</v>
      </c>
      <c r="C51" s="56">
        <v>4.08</v>
      </c>
      <c r="D51" s="57" t="s">
        <v>512</v>
      </c>
      <c r="E51" s="66"/>
      <c r="F51" s="66" t="s">
        <v>503</v>
      </c>
      <c r="G51" s="60" t="s">
        <v>11</v>
      </c>
      <c r="H51" s="55">
        <v>44506</v>
      </c>
      <c r="I51" s="57">
        <f t="shared" si="0"/>
        <v>0</v>
      </c>
      <c r="J51" s="101"/>
    </row>
    <row r="52" spans="1:10" ht="19.5" customHeight="1" x14ac:dyDescent="0.15">
      <c r="A52" s="54" t="s">
        <v>120</v>
      </c>
      <c r="B52" s="55">
        <v>44506</v>
      </c>
      <c r="C52" s="56">
        <v>4.32</v>
      </c>
      <c r="D52" s="57" t="s">
        <v>512</v>
      </c>
      <c r="E52" s="66"/>
      <c r="F52" s="66" t="s">
        <v>503</v>
      </c>
      <c r="G52" s="60" t="s">
        <v>11</v>
      </c>
      <c r="H52" s="55">
        <v>44506</v>
      </c>
      <c r="I52" s="57">
        <f t="shared" si="0"/>
        <v>0</v>
      </c>
      <c r="J52" s="101"/>
    </row>
    <row r="53" spans="1:10" ht="19.5" customHeight="1" x14ac:dyDescent="0.15">
      <c r="A53" s="21" t="s">
        <v>32</v>
      </c>
      <c r="B53" s="61">
        <v>44509</v>
      </c>
      <c r="C53" s="62">
        <v>0.69</v>
      </c>
      <c r="D53" s="63" t="s">
        <v>513</v>
      </c>
      <c r="E53" s="67">
        <v>1</v>
      </c>
      <c r="F53" s="67" t="s">
        <v>35</v>
      </c>
      <c r="G53" s="64" t="s">
        <v>7</v>
      </c>
      <c r="H53" s="61">
        <v>44509</v>
      </c>
      <c r="I53" s="63">
        <f t="shared" si="0"/>
        <v>0</v>
      </c>
      <c r="J53" s="99"/>
    </row>
    <row r="54" spans="1:10" ht="19.5" customHeight="1" x14ac:dyDescent="0.15">
      <c r="A54" s="54" t="s">
        <v>32</v>
      </c>
      <c r="B54" s="55">
        <v>44509</v>
      </c>
      <c r="C54" s="56">
        <v>0.89</v>
      </c>
      <c r="D54" s="57" t="s">
        <v>102</v>
      </c>
      <c r="E54" s="57">
        <v>1</v>
      </c>
      <c r="F54" s="57" t="s">
        <v>35</v>
      </c>
      <c r="G54" s="60" t="s">
        <v>7</v>
      </c>
      <c r="H54" s="55">
        <v>44509</v>
      </c>
      <c r="I54" s="57">
        <f t="shared" si="0"/>
        <v>0</v>
      </c>
      <c r="J54" s="97"/>
    </row>
    <row r="55" spans="1:10" ht="19.5" customHeight="1" x14ac:dyDescent="0.15">
      <c r="A55" s="54" t="s">
        <v>32</v>
      </c>
      <c r="B55" s="55">
        <v>44509</v>
      </c>
      <c r="C55" s="56">
        <v>0.89</v>
      </c>
      <c r="D55" s="57" t="s">
        <v>280</v>
      </c>
      <c r="E55" s="66">
        <v>1</v>
      </c>
      <c r="F55" s="66" t="s">
        <v>35</v>
      </c>
      <c r="G55" s="60" t="s">
        <v>7</v>
      </c>
      <c r="H55" s="55">
        <v>44509</v>
      </c>
      <c r="I55" s="57">
        <f t="shared" si="0"/>
        <v>0</v>
      </c>
      <c r="J55" s="97"/>
    </row>
    <row r="56" spans="1:10" ht="19.5" customHeight="1" x14ac:dyDescent="0.15">
      <c r="A56" s="54" t="s">
        <v>32</v>
      </c>
      <c r="B56" s="55">
        <v>44509</v>
      </c>
      <c r="C56" s="56">
        <v>1.9</v>
      </c>
      <c r="D56" s="57" t="s">
        <v>458</v>
      </c>
      <c r="E56" s="57">
        <v>2</v>
      </c>
      <c r="F56" s="57" t="s">
        <v>35</v>
      </c>
      <c r="G56" s="60" t="s">
        <v>7</v>
      </c>
      <c r="H56" s="55">
        <v>44509</v>
      </c>
      <c r="I56" s="57">
        <f t="shared" si="0"/>
        <v>0</v>
      </c>
      <c r="J56" s="97"/>
    </row>
    <row r="57" spans="1:10" ht="19.5" customHeight="1" x14ac:dyDescent="0.15">
      <c r="A57" s="54" t="s">
        <v>32</v>
      </c>
      <c r="B57" s="55">
        <v>44509</v>
      </c>
      <c r="C57" s="56">
        <v>0.99</v>
      </c>
      <c r="D57" s="57" t="s">
        <v>514</v>
      </c>
      <c r="E57" s="66">
        <v>1</v>
      </c>
      <c r="F57" s="66" t="s">
        <v>35</v>
      </c>
      <c r="G57" s="60" t="s">
        <v>7</v>
      </c>
      <c r="H57" s="55">
        <v>44509</v>
      </c>
      <c r="I57" s="57">
        <f t="shared" si="0"/>
        <v>0</v>
      </c>
      <c r="J57" s="97"/>
    </row>
    <row r="58" spans="1:10" ht="19.5" customHeight="1" x14ac:dyDescent="0.15">
      <c r="A58" s="54" t="s">
        <v>32</v>
      </c>
      <c r="B58" s="55">
        <v>44509</v>
      </c>
      <c r="C58" s="56">
        <v>2.79</v>
      </c>
      <c r="D58" s="57" t="s">
        <v>46</v>
      </c>
      <c r="E58" s="57">
        <v>2</v>
      </c>
      <c r="F58" s="57" t="s">
        <v>35</v>
      </c>
      <c r="G58" s="60" t="s">
        <v>7</v>
      </c>
      <c r="H58" s="55">
        <v>44509</v>
      </c>
      <c r="I58" s="57">
        <f t="shared" si="0"/>
        <v>0</v>
      </c>
      <c r="J58" s="97"/>
    </row>
    <row r="59" spans="1:10" ht="19.5" customHeight="1" x14ac:dyDescent="0.15">
      <c r="A59" s="21" t="s">
        <v>32</v>
      </c>
      <c r="B59" s="61">
        <v>44509</v>
      </c>
      <c r="C59" s="62">
        <v>1.29</v>
      </c>
      <c r="D59" s="63" t="s">
        <v>49</v>
      </c>
      <c r="E59" s="67">
        <v>1</v>
      </c>
      <c r="F59" s="67" t="s">
        <v>35</v>
      </c>
      <c r="G59" s="64" t="s">
        <v>10</v>
      </c>
      <c r="H59" s="61">
        <v>44509</v>
      </c>
      <c r="I59" s="63">
        <f t="shared" si="0"/>
        <v>0</v>
      </c>
      <c r="J59" s="99" t="s">
        <v>515</v>
      </c>
    </row>
    <row r="60" spans="1:10" ht="19.5" customHeight="1" x14ac:dyDescent="0.15">
      <c r="A60" s="21" t="s">
        <v>32</v>
      </c>
      <c r="B60" s="61">
        <v>44509</v>
      </c>
      <c r="C60" s="62">
        <v>1.25</v>
      </c>
      <c r="D60" s="63" t="s">
        <v>406</v>
      </c>
      <c r="E60" s="67">
        <v>6</v>
      </c>
      <c r="F60" s="67" t="s">
        <v>35</v>
      </c>
      <c r="G60" s="64" t="s">
        <v>10</v>
      </c>
      <c r="H60" s="61">
        <v>44509</v>
      </c>
      <c r="I60" s="63">
        <f t="shared" si="0"/>
        <v>0</v>
      </c>
      <c r="J60" s="99"/>
    </row>
    <row r="61" spans="1:10" ht="19.5" customHeight="1" x14ac:dyDescent="0.15">
      <c r="A61" s="21" t="s">
        <v>120</v>
      </c>
      <c r="B61" s="61">
        <v>44510</v>
      </c>
      <c r="C61" s="62">
        <v>1.3</v>
      </c>
      <c r="D61" s="63" t="s">
        <v>516</v>
      </c>
      <c r="E61" s="67">
        <v>1</v>
      </c>
      <c r="F61" s="67" t="s">
        <v>284</v>
      </c>
      <c r="G61" s="64" t="s">
        <v>10</v>
      </c>
      <c r="H61" s="61"/>
      <c r="I61" s="63">
        <f t="shared" si="0"/>
        <v>-44510</v>
      </c>
      <c r="J61" s="104"/>
    </row>
    <row r="62" spans="1:10" ht="19.5" customHeight="1" x14ac:dyDescent="0.15">
      <c r="A62" s="21" t="s">
        <v>32</v>
      </c>
      <c r="B62" s="61">
        <v>44511</v>
      </c>
      <c r="C62" s="62">
        <v>14.59</v>
      </c>
      <c r="D62" s="63" t="s">
        <v>517</v>
      </c>
      <c r="E62" s="67">
        <v>24</v>
      </c>
      <c r="F62" s="67" t="s">
        <v>518</v>
      </c>
      <c r="G62" s="64" t="s">
        <v>9</v>
      </c>
      <c r="H62" s="61"/>
      <c r="I62" s="63">
        <f t="shared" si="0"/>
        <v>-44511</v>
      </c>
      <c r="J62" s="104"/>
    </row>
    <row r="63" spans="1:10" ht="19.5" customHeight="1" x14ac:dyDescent="0.15">
      <c r="A63" s="54" t="s">
        <v>32</v>
      </c>
      <c r="B63" s="55">
        <v>44510</v>
      </c>
      <c r="C63" s="56">
        <v>5.12</v>
      </c>
      <c r="D63" s="57" t="s">
        <v>519</v>
      </c>
      <c r="E63" s="66">
        <v>8</v>
      </c>
      <c r="F63" s="66" t="s">
        <v>323</v>
      </c>
      <c r="G63" s="60" t="s">
        <v>7</v>
      </c>
      <c r="H63" s="55"/>
      <c r="I63" s="57">
        <f t="shared" si="0"/>
        <v>-44510</v>
      </c>
      <c r="J63" s="103"/>
    </row>
    <row r="64" spans="1:10" ht="19.5" customHeight="1" x14ac:dyDescent="0.15">
      <c r="A64" s="54" t="s">
        <v>32</v>
      </c>
      <c r="B64" s="55">
        <v>44512</v>
      </c>
      <c r="C64" s="56">
        <v>1.3</v>
      </c>
      <c r="D64" s="57" t="s">
        <v>223</v>
      </c>
      <c r="E64" s="66">
        <v>6</v>
      </c>
      <c r="F64" s="66" t="s">
        <v>114</v>
      </c>
      <c r="G64" s="60" t="s">
        <v>7</v>
      </c>
      <c r="H64" s="55"/>
      <c r="I64" s="57">
        <f t="shared" si="0"/>
        <v>-44512</v>
      </c>
      <c r="J64" s="103"/>
    </row>
    <row r="65" spans="1:10" ht="19.5" customHeight="1" x14ac:dyDescent="0.15">
      <c r="A65" s="54" t="s">
        <v>32</v>
      </c>
      <c r="B65" s="55">
        <v>44512</v>
      </c>
      <c r="C65" s="56">
        <v>2</v>
      </c>
      <c r="D65" s="57" t="s">
        <v>520</v>
      </c>
      <c r="E65" s="66">
        <v>1</v>
      </c>
      <c r="F65" s="66" t="s">
        <v>114</v>
      </c>
      <c r="G65" s="60" t="s">
        <v>7</v>
      </c>
      <c r="H65" s="55"/>
      <c r="I65" s="57">
        <f t="shared" si="0"/>
        <v>-44512</v>
      </c>
      <c r="J65" s="103"/>
    </row>
    <row r="66" spans="1:10" ht="19.5" customHeight="1" x14ac:dyDescent="0.15">
      <c r="A66" s="54" t="s">
        <v>32</v>
      </c>
      <c r="B66" s="55">
        <v>44512</v>
      </c>
      <c r="C66" s="56">
        <v>1.4</v>
      </c>
      <c r="D66" s="57" t="s">
        <v>106</v>
      </c>
      <c r="E66" s="66" t="s">
        <v>521</v>
      </c>
      <c r="F66" s="66" t="s">
        <v>114</v>
      </c>
      <c r="G66" s="60" t="s">
        <v>7</v>
      </c>
      <c r="H66" s="55"/>
      <c r="I66" s="57">
        <f t="shared" si="0"/>
        <v>-44512</v>
      </c>
      <c r="J66" s="103"/>
    </row>
    <row r="67" spans="1:10" ht="19.5" customHeight="1" x14ac:dyDescent="0.15">
      <c r="A67" s="54" t="s">
        <v>32</v>
      </c>
      <c r="B67" s="55">
        <v>44512</v>
      </c>
      <c r="C67" s="56">
        <v>1.5</v>
      </c>
      <c r="D67" s="57" t="s">
        <v>522</v>
      </c>
      <c r="E67" s="66">
        <v>1</v>
      </c>
      <c r="F67" s="66" t="s">
        <v>114</v>
      </c>
      <c r="G67" s="60" t="s">
        <v>7</v>
      </c>
      <c r="H67" s="55"/>
      <c r="I67" s="57">
        <f t="shared" si="0"/>
        <v>-44512</v>
      </c>
      <c r="J67" s="103"/>
    </row>
    <row r="68" spans="1:10" ht="19.5" customHeight="1" x14ac:dyDescent="0.15">
      <c r="A68" s="54" t="s">
        <v>32</v>
      </c>
      <c r="B68" s="55">
        <v>44512</v>
      </c>
      <c r="C68" s="56">
        <v>0.4</v>
      </c>
      <c r="D68" s="57" t="s">
        <v>158</v>
      </c>
      <c r="E68" s="66">
        <v>1</v>
      </c>
      <c r="F68" s="66" t="s">
        <v>114</v>
      </c>
      <c r="G68" s="60" t="s">
        <v>7</v>
      </c>
      <c r="H68" s="55"/>
      <c r="I68" s="57">
        <f t="shared" si="0"/>
        <v>-44512</v>
      </c>
      <c r="J68" s="103"/>
    </row>
    <row r="69" spans="1:10" ht="19.5" customHeight="1" x14ac:dyDescent="0.15">
      <c r="A69" s="54" t="s">
        <v>32</v>
      </c>
      <c r="B69" s="55">
        <v>44516</v>
      </c>
      <c r="C69" s="56">
        <v>2.99</v>
      </c>
      <c r="D69" s="57" t="s">
        <v>74</v>
      </c>
      <c r="E69" s="66">
        <v>24</v>
      </c>
      <c r="F69" s="66" t="s">
        <v>35</v>
      </c>
      <c r="G69" s="60" t="s">
        <v>7</v>
      </c>
      <c r="H69" s="55"/>
      <c r="I69" s="57">
        <f t="shared" si="0"/>
        <v>-44516</v>
      </c>
      <c r="J69" s="103"/>
    </row>
    <row r="70" spans="1:10" ht="19.5" customHeight="1" x14ac:dyDescent="0.15">
      <c r="A70" s="54" t="s">
        <v>32</v>
      </c>
      <c r="B70" s="55">
        <v>44516</v>
      </c>
      <c r="C70" s="56">
        <v>0.89</v>
      </c>
      <c r="D70" s="57" t="s">
        <v>203</v>
      </c>
      <c r="E70" s="66">
        <v>1</v>
      </c>
      <c r="F70" s="66" t="s">
        <v>35</v>
      </c>
      <c r="G70" s="60" t="s">
        <v>7</v>
      </c>
      <c r="H70" s="55"/>
      <c r="I70" s="57">
        <f t="shared" si="0"/>
        <v>-44516</v>
      </c>
      <c r="J70" s="103"/>
    </row>
    <row r="71" spans="1:10" ht="19.5" customHeight="1" x14ac:dyDescent="0.15">
      <c r="A71" s="54" t="s">
        <v>32</v>
      </c>
      <c r="B71" s="55">
        <v>44516</v>
      </c>
      <c r="C71" s="56">
        <v>1.9</v>
      </c>
      <c r="D71" s="57" t="s">
        <v>458</v>
      </c>
      <c r="E71" s="57">
        <v>2</v>
      </c>
      <c r="F71" s="57" t="s">
        <v>35</v>
      </c>
      <c r="G71" s="60" t="s">
        <v>7</v>
      </c>
      <c r="H71" s="55"/>
      <c r="I71" s="57">
        <f t="shared" si="0"/>
        <v>-44516</v>
      </c>
      <c r="J71" s="97"/>
    </row>
    <row r="72" spans="1:10" ht="19.5" customHeight="1" x14ac:dyDescent="0.15">
      <c r="A72" s="54" t="s">
        <v>32</v>
      </c>
      <c r="B72" s="55">
        <v>44516</v>
      </c>
      <c r="C72" s="56">
        <v>0.75</v>
      </c>
      <c r="D72" s="57" t="s">
        <v>481</v>
      </c>
      <c r="E72" s="66">
        <v>1</v>
      </c>
      <c r="F72" s="66" t="s">
        <v>35</v>
      </c>
      <c r="G72" s="60" t="s">
        <v>7</v>
      </c>
      <c r="H72" s="55"/>
      <c r="I72" s="57">
        <f t="shared" si="0"/>
        <v>-44516</v>
      </c>
      <c r="J72" s="103"/>
    </row>
    <row r="73" spans="1:10" ht="19.5" customHeight="1" x14ac:dyDescent="0.15">
      <c r="A73" s="54" t="s">
        <v>32</v>
      </c>
      <c r="B73" s="55">
        <v>44516</v>
      </c>
      <c r="C73" s="56">
        <v>0.89</v>
      </c>
      <c r="D73" s="57" t="s">
        <v>523</v>
      </c>
      <c r="E73" s="66">
        <v>1</v>
      </c>
      <c r="F73" s="66" t="s">
        <v>35</v>
      </c>
      <c r="G73" s="60" t="s">
        <v>7</v>
      </c>
      <c r="H73" s="55"/>
      <c r="I73" s="57">
        <f t="shared" si="0"/>
        <v>-44516</v>
      </c>
      <c r="J73" s="103"/>
    </row>
    <row r="74" spans="1:10" ht="19.5" customHeight="1" x14ac:dyDescent="0.15">
      <c r="A74" s="54" t="s">
        <v>32</v>
      </c>
      <c r="B74" s="55">
        <v>44516</v>
      </c>
      <c r="C74" s="56">
        <v>1.25</v>
      </c>
      <c r="D74" s="57" t="s">
        <v>524</v>
      </c>
      <c r="E74" s="66">
        <v>1</v>
      </c>
      <c r="F74" s="66" t="s">
        <v>35</v>
      </c>
      <c r="G74" s="60" t="s">
        <v>7</v>
      </c>
      <c r="H74" s="55">
        <v>44521</v>
      </c>
      <c r="I74" s="57">
        <f t="shared" si="0"/>
        <v>5</v>
      </c>
      <c r="J74" s="103"/>
    </row>
    <row r="75" spans="1:10" ht="19.5" customHeight="1" x14ac:dyDescent="0.15">
      <c r="A75" s="54" t="s">
        <v>32</v>
      </c>
      <c r="B75" s="55">
        <v>44516</v>
      </c>
      <c r="C75" s="56">
        <v>3.72</v>
      </c>
      <c r="D75" s="57" t="s">
        <v>365</v>
      </c>
      <c r="E75" s="66">
        <v>6</v>
      </c>
      <c r="F75" s="66" t="s">
        <v>35</v>
      </c>
      <c r="G75" s="60" t="s">
        <v>7</v>
      </c>
      <c r="H75" s="55">
        <v>44541</v>
      </c>
      <c r="I75" s="57">
        <f t="shared" si="0"/>
        <v>25</v>
      </c>
      <c r="J75" s="103"/>
    </row>
    <row r="76" spans="1:10" ht="19.5" customHeight="1" x14ac:dyDescent="0.15">
      <c r="A76" s="54" t="s">
        <v>120</v>
      </c>
      <c r="B76" s="55"/>
      <c r="C76" s="56">
        <v>27</v>
      </c>
      <c r="D76" s="57" t="s">
        <v>525</v>
      </c>
      <c r="E76" s="66"/>
      <c r="F76" s="66"/>
      <c r="G76" s="60" t="s">
        <v>14</v>
      </c>
      <c r="H76" s="55"/>
      <c r="I76" s="57">
        <f t="shared" si="0"/>
        <v>0</v>
      </c>
      <c r="J76" s="103"/>
    </row>
    <row r="77" spans="1:10" ht="19.5" customHeight="1" x14ac:dyDescent="0.15">
      <c r="A77" s="54" t="s">
        <v>32</v>
      </c>
      <c r="B77" s="55">
        <v>44513</v>
      </c>
      <c r="C77" s="56">
        <v>1.72</v>
      </c>
      <c r="D77" s="57" t="s">
        <v>526</v>
      </c>
      <c r="E77" s="66">
        <v>1</v>
      </c>
      <c r="F77" s="66" t="s">
        <v>89</v>
      </c>
      <c r="G77" s="60" t="s">
        <v>7</v>
      </c>
      <c r="H77" s="55"/>
      <c r="I77" s="57">
        <f t="shared" si="0"/>
        <v>-44513</v>
      </c>
      <c r="J77" s="103"/>
    </row>
    <row r="78" spans="1:10" ht="19.5" customHeight="1" x14ac:dyDescent="0.15">
      <c r="A78" s="54" t="s">
        <v>32</v>
      </c>
      <c r="B78" s="55">
        <v>44513</v>
      </c>
      <c r="C78" s="56">
        <v>1.32</v>
      </c>
      <c r="D78" s="57" t="s">
        <v>527</v>
      </c>
      <c r="E78" s="66">
        <v>1</v>
      </c>
      <c r="F78" s="66" t="s">
        <v>89</v>
      </c>
      <c r="G78" s="60" t="s">
        <v>7</v>
      </c>
      <c r="H78" s="55">
        <v>44513</v>
      </c>
      <c r="I78" s="57">
        <f t="shared" si="0"/>
        <v>0</v>
      </c>
      <c r="J78" s="103"/>
    </row>
    <row r="79" spans="1:10" ht="19.5" customHeight="1" x14ac:dyDescent="0.15">
      <c r="A79" s="54" t="s">
        <v>32</v>
      </c>
      <c r="B79" s="55">
        <v>44513</v>
      </c>
      <c r="C79" s="56">
        <v>1.18</v>
      </c>
      <c r="D79" s="57" t="s">
        <v>59</v>
      </c>
      <c r="E79" s="66"/>
      <c r="F79" s="66" t="s">
        <v>89</v>
      </c>
      <c r="G79" s="60" t="s">
        <v>7</v>
      </c>
      <c r="H79" s="55"/>
      <c r="I79" s="57">
        <f t="shared" si="0"/>
        <v>-44513</v>
      </c>
      <c r="J79" s="103"/>
    </row>
    <row r="80" spans="1:10" ht="19.5" customHeight="1" x14ac:dyDescent="0.15">
      <c r="A80" s="54" t="s">
        <v>32</v>
      </c>
      <c r="B80" s="55">
        <v>44513</v>
      </c>
      <c r="C80" s="56">
        <v>0.6</v>
      </c>
      <c r="D80" s="57" t="s">
        <v>40</v>
      </c>
      <c r="E80" s="66"/>
      <c r="F80" s="66" t="s">
        <v>89</v>
      </c>
      <c r="G80" s="60" t="s">
        <v>7</v>
      </c>
      <c r="H80" s="55"/>
      <c r="I80" s="57">
        <f t="shared" si="0"/>
        <v>-44513</v>
      </c>
      <c r="J80" s="103"/>
    </row>
    <row r="81" spans="1:10" ht="19.5" customHeight="1" x14ac:dyDescent="0.15">
      <c r="A81" s="54" t="s">
        <v>32</v>
      </c>
      <c r="B81" s="55">
        <v>44513</v>
      </c>
      <c r="C81" s="56">
        <v>0.99</v>
      </c>
      <c r="D81" s="57" t="s">
        <v>528</v>
      </c>
      <c r="E81" s="66"/>
      <c r="F81" s="66" t="s">
        <v>89</v>
      </c>
      <c r="G81" s="60" t="s">
        <v>7</v>
      </c>
      <c r="H81" s="55"/>
      <c r="I81" s="57">
        <f t="shared" si="0"/>
        <v>-44513</v>
      </c>
      <c r="J81" s="103"/>
    </row>
    <row r="82" spans="1:10" ht="19.5" customHeight="1" x14ac:dyDescent="0.15">
      <c r="A82" s="78" t="s">
        <v>32</v>
      </c>
      <c r="B82" s="79">
        <v>44513</v>
      </c>
      <c r="C82" s="80">
        <v>5.95</v>
      </c>
      <c r="D82" s="81" t="s">
        <v>529</v>
      </c>
      <c r="E82" s="82"/>
      <c r="F82" s="82" t="s">
        <v>89</v>
      </c>
      <c r="G82" s="83" t="s">
        <v>10</v>
      </c>
      <c r="H82" s="79">
        <v>44513</v>
      </c>
      <c r="I82" s="81">
        <f t="shared" si="0"/>
        <v>0</v>
      </c>
      <c r="J82" s="105"/>
    </row>
    <row r="83" spans="1:10" ht="19.5" customHeight="1" x14ac:dyDescent="0.15">
      <c r="A83" s="54" t="s">
        <v>120</v>
      </c>
      <c r="B83" s="55">
        <v>44514</v>
      </c>
      <c r="C83" s="56">
        <v>5</v>
      </c>
      <c r="D83" s="57" t="s">
        <v>530</v>
      </c>
      <c r="E83" s="66"/>
      <c r="F83" s="66" t="s">
        <v>50</v>
      </c>
      <c r="G83" s="60" t="s">
        <v>8</v>
      </c>
      <c r="H83" s="55">
        <v>44514</v>
      </c>
      <c r="I83" s="57">
        <f t="shared" si="0"/>
        <v>0</v>
      </c>
      <c r="J83" s="103"/>
    </row>
    <row r="84" spans="1:10" ht="19.5" customHeight="1" x14ac:dyDescent="0.15">
      <c r="A84" s="54" t="s">
        <v>120</v>
      </c>
      <c r="B84" s="55">
        <v>44519</v>
      </c>
      <c r="C84" s="56">
        <v>1.68</v>
      </c>
      <c r="D84" s="57" t="s">
        <v>531</v>
      </c>
      <c r="E84" s="66"/>
      <c r="F84" s="66" t="s">
        <v>532</v>
      </c>
      <c r="G84" s="60" t="s">
        <v>7</v>
      </c>
      <c r="H84" s="55"/>
      <c r="I84" s="57">
        <f t="shared" si="0"/>
        <v>-44519</v>
      </c>
      <c r="J84" s="103"/>
    </row>
    <row r="85" spans="1:10" ht="19.5" customHeight="1" x14ac:dyDescent="0.15">
      <c r="A85" s="54" t="s">
        <v>120</v>
      </c>
      <c r="B85" s="55">
        <v>44519</v>
      </c>
      <c r="C85" s="56">
        <v>2.2999999999999998</v>
      </c>
      <c r="D85" s="57" t="s">
        <v>334</v>
      </c>
      <c r="E85" s="66"/>
      <c r="F85" s="66" t="s">
        <v>533</v>
      </c>
      <c r="G85" s="60" t="s">
        <v>7</v>
      </c>
      <c r="H85" s="55">
        <v>44520</v>
      </c>
      <c r="I85" s="57">
        <f t="shared" si="0"/>
        <v>1</v>
      </c>
      <c r="J85" s="103"/>
    </row>
    <row r="86" spans="1:10" ht="19.5" customHeight="1" x14ac:dyDescent="0.15">
      <c r="A86" s="54" t="s">
        <v>32</v>
      </c>
      <c r="B86" s="55">
        <v>44519</v>
      </c>
      <c r="C86" s="56">
        <v>1.52</v>
      </c>
      <c r="D86" s="57" t="s">
        <v>210</v>
      </c>
      <c r="E86" s="66"/>
      <c r="F86" s="66" t="s">
        <v>114</v>
      </c>
      <c r="G86" s="60" t="s">
        <v>7</v>
      </c>
      <c r="H86" s="55">
        <v>44526</v>
      </c>
      <c r="I86" s="57">
        <f t="shared" si="0"/>
        <v>7</v>
      </c>
      <c r="J86" s="103"/>
    </row>
    <row r="87" spans="1:10" ht="19.5" customHeight="1" x14ac:dyDescent="0.15">
      <c r="A87" s="54" t="s">
        <v>32</v>
      </c>
      <c r="B87" s="55">
        <v>44519</v>
      </c>
      <c r="C87" s="56">
        <v>1.25</v>
      </c>
      <c r="D87" s="57" t="s">
        <v>534</v>
      </c>
      <c r="E87" s="66"/>
      <c r="F87" s="66" t="s">
        <v>114</v>
      </c>
      <c r="G87" s="60" t="s">
        <v>7</v>
      </c>
      <c r="H87" s="55">
        <v>44529</v>
      </c>
      <c r="I87" s="57">
        <f t="shared" si="0"/>
        <v>10</v>
      </c>
      <c r="J87" s="103"/>
    </row>
    <row r="88" spans="1:10" ht="19.5" customHeight="1" x14ac:dyDescent="0.15">
      <c r="A88" s="54" t="s">
        <v>32</v>
      </c>
      <c r="B88" s="55">
        <v>44519</v>
      </c>
      <c r="C88" s="56">
        <v>1.65</v>
      </c>
      <c r="D88" s="57" t="s">
        <v>506</v>
      </c>
      <c r="E88" s="66"/>
      <c r="F88" s="66" t="s">
        <v>114</v>
      </c>
      <c r="G88" s="60" t="s">
        <v>7</v>
      </c>
      <c r="H88" s="55">
        <v>44528</v>
      </c>
      <c r="I88" s="57">
        <f t="shared" si="0"/>
        <v>9</v>
      </c>
      <c r="J88" s="103"/>
    </row>
    <row r="89" spans="1:10" ht="19.5" customHeight="1" x14ac:dyDescent="0.15">
      <c r="A89" s="54" t="s">
        <v>32</v>
      </c>
      <c r="B89" s="55">
        <v>44519</v>
      </c>
      <c r="C89" s="56">
        <v>1</v>
      </c>
      <c r="D89" s="57" t="s">
        <v>535</v>
      </c>
      <c r="E89" s="66"/>
      <c r="F89" s="66" t="s">
        <v>114</v>
      </c>
      <c r="G89" s="60" t="s">
        <v>7</v>
      </c>
      <c r="H89" s="55">
        <v>44519</v>
      </c>
      <c r="I89" s="57">
        <f t="shared" si="0"/>
        <v>0</v>
      </c>
      <c r="J89" s="103"/>
    </row>
    <row r="90" spans="1:10" ht="19.5" customHeight="1" x14ac:dyDescent="0.15">
      <c r="A90" s="54" t="s">
        <v>32</v>
      </c>
      <c r="B90" s="55">
        <v>44518</v>
      </c>
      <c r="C90" s="56">
        <v>0.93</v>
      </c>
      <c r="D90" s="57" t="s">
        <v>81</v>
      </c>
      <c r="E90" s="66"/>
      <c r="F90" s="66" t="s">
        <v>89</v>
      </c>
      <c r="G90" s="60" t="s">
        <v>7</v>
      </c>
      <c r="H90" s="55">
        <v>44525</v>
      </c>
      <c r="I90" s="57">
        <f t="shared" si="0"/>
        <v>7</v>
      </c>
      <c r="J90" s="103"/>
    </row>
    <row r="91" spans="1:10" ht="19.5" customHeight="1" x14ac:dyDescent="0.15">
      <c r="A91" s="78" t="s">
        <v>32</v>
      </c>
      <c r="B91" s="79">
        <v>44517</v>
      </c>
      <c r="C91" s="80">
        <v>16.97</v>
      </c>
      <c r="D91" s="81" t="s">
        <v>536</v>
      </c>
      <c r="E91" s="82"/>
      <c r="F91" s="82" t="s">
        <v>518</v>
      </c>
      <c r="G91" s="83" t="s">
        <v>10</v>
      </c>
      <c r="H91" s="79">
        <v>44517</v>
      </c>
      <c r="I91" s="81">
        <f t="shared" si="0"/>
        <v>0</v>
      </c>
      <c r="J91" s="105"/>
    </row>
    <row r="92" spans="1:10" ht="19.5" customHeight="1" x14ac:dyDescent="0.15">
      <c r="A92" s="54" t="s">
        <v>120</v>
      </c>
      <c r="B92" s="55">
        <v>44518</v>
      </c>
      <c r="C92" s="56">
        <v>3.99</v>
      </c>
      <c r="D92" s="57" t="s">
        <v>537</v>
      </c>
      <c r="E92" s="66"/>
      <c r="F92" s="66" t="s">
        <v>503</v>
      </c>
      <c r="G92" s="60" t="s">
        <v>7</v>
      </c>
      <c r="H92" s="55">
        <v>44518</v>
      </c>
      <c r="I92" s="57">
        <f t="shared" si="0"/>
        <v>0</v>
      </c>
      <c r="J92" s="103"/>
    </row>
    <row r="93" spans="1:10" ht="19.5" customHeight="1" x14ac:dyDescent="0.15">
      <c r="A93" s="54" t="s">
        <v>32</v>
      </c>
      <c r="B93" s="76">
        <v>44520</v>
      </c>
      <c r="C93" s="56">
        <v>1.4</v>
      </c>
      <c r="D93" s="57" t="s">
        <v>538</v>
      </c>
      <c r="E93" s="66"/>
      <c r="F93" s="66" t="s">
        <v>89</v>
      </c>
      <c r="G93" s="60" t="s">
        <v>7</v>
      </c>
      <c r="H93" s="76">
        <v>44520</v>
      </c>
      <c r="I93" s="57">
        <f t="shared" si="0"/>
        <v>0</v>
      </c>
      <c r="J93" s="103"/>
    </row>
    <row r="94" spans="1:10" ht="19.5" customHeight="1" x14ac:dyDescent="0.15">
      <c r="A94" s="54" t="s">
        <v>32</v>
      </c>
      <c r="B94" s="55">
        <v>44520</v>
      </c>
      <c r="C94" s="56">
        <v>0.95</v>
      </c>
      <c r="D94" s="57" t="s">
        <v>354</v>
      </c>
      <c r="E94" s="66"/>
      <c r="F94" s="66" t="s">
        <v>89</v>
      </c>
      <c r="G94" s="60" t="s">
        <v>7</v>
      </c>
      <c r="H94" s="55">
        <v>44520</v>
      </c>
      <c r="I94" s="57">
        <f t="shared" si="0"/>
        <v>0</v>
      </c>
      <c r="J94" s="103"/>
    </row>
    <row r="95" spans="1:10" ht="19.5" customHeight="1" x14ac:dyDescent="0.15">
      <c r="A95" s="54" t="s">
        <v>32</v>
      </c>
      <c r="B95" s="55">
        <v>44520</v>
      </c>
      <c r="C95" s="56">
        <v>0.75</v>
      </c>
      <c r="D95" s="57" t="s">
        <v>539</v>
      </c>
      <c r="E95" s="66"/>
      <c r="F95" s="66" t="s">
        <v>89</v>
      </c>
      <c r="G95" s="60" t="s">
        <v>7</v>
      </c>
      <c r="H95" s="55">
        <v>44520</v>
      </c>
      <c r="I95" s="57">
        <f t="shared" si="0"/>
        <v>0</v>
      </c>
      <c r="J95" s="103"/>
    </row>
    <row r="96" spans="1:10" ht="19.5" customHeight="1" x14ac:dyDescent="0.15">
      <c r="A96" s="54" t="s">
        <v>32</v>
      </c>
      <c r="B96" s="55">
        <v>44520</v>
      </c>
      <c r="C96" s="56">
        <v>0.97</v>
      </c>
      <c r="D96" s="57" t="s">
        <v>450</v>
      </c>
      <c r="E96" s="66"/>
      <c r="F96" s="66" t="s">
        <v>89</v>
      </c>
      <c r="G96" s="60" t="s">
        <v>7</v>
      </c>
      <c r="H96" s="55">
        <v>44520</v>
      </c>
      <c r="I96" s="57">
        <f t="shared" si="0"/>
        <v>0</v>
      </c>
      <c r="J96" s="103"/>
    </row>
    <row r="97" spans="1:10" ht="19.5" customHeight="1" x14ac:dyDescent="0.15">
      <c r="A97" s="54" t="s">
        <v>120</v>
      </c>
      <c r="B97" s="55">
        <v>44523</v>
      </c>
      <c r="C97" s="56">
        <v>1.9</v>
      </c>
      <c r="D97" s="57" t="s">
        <v>540</v>
      </c>
      <c r="E97" s="66">
        <v>2</v>
      </c>
      <c r="F97" s="66" t="s">
        <v>35</v>
      </c>
      <c r="G97" s="60" t="s">
        <v>7</v>
      </c>
      <c r="H97" s="55">
        <v>44528</v>
      </c>
      <c r="I97" s="57">
        <f t="shared" si="0"/>
        <v>5</v>
      </c>
      <c r="J97" s="103"/>
    </row>
    <row r="98" spans="1:10" ht="19.5" customHeight="1" x14ac:dyDescent="0.15">
      <c r="A98" s="54" t="s">
        <v>120</v>
      </c>
      <c r="B98" s="55">
        <v>44523</v>
      </c>
      <c r="C98" s="56">
        <v>1.19</v>
      </c>
      <c r="D98" s="57" t="s">
        <v>306</v>
      </c>
      <c r="E98" s="66">
        <v>1</v>
      </c>
      <c r="F98" s="66" t="s">
        <v>35</v>
      </c>
      <c r="G98" s="60" t="s">
        <v>7</v>
      </c>
      <c r="H98" s="55"/>
      <c r="I98" s="57">
        <f t="shared" si="0"/>
        <v>-44523</v>
      </c>
      <c r="J98" s="103"/>
    </row>
    <row r="99" spans="1:10" ht="19.5" customHeight="1" x14ac:dyDescent="0.15">
      <c r="A99" s="54" t="s">
        <v>120</v>
      </c>
      <c r="B99" s="55">
        <v>44523</v>
      </c>
      <c r="C99" s="56">
        <v>2.79</v>
      </c>
      <c r="D99" s="57" t="s">
        <v>489</v>
      </c>
      <c r="E99" s="66">
        <v>2</v>
      </c>
      <c r="F99" s="66" t="s">
        <v>35</v>
      </c>
      <c r="G99" s="60" t="s">
        <v>7</v>
      </c>
      <c r="H99" s="55"/>
      <c r="I99" s="57">
        <f t="shared" si="0"/>
        <v>-44523</v>
      </c>
      <c r="J99" s="103"/>
    </row>
    <row r="100" spans="1:10" ht="19.5" customHeight="1" x14ac:dyDescent="0.15">
      <c r="A100" s="54" t="s">
        <v>120</v>
      </c>
      <c r="B100" s="55">
        <v>44523</v>
      </c>
      <c r="C100" s="56">
        <v>0.85</v>
      </c>
      <c r="D100" s="57" t="s">
        <v>541</v>
      </c>
      <c r="E100" s="66">
        <v>1</v>
      </c>
      <c r="F100" s="66" t="s">
        <v>114</v>
      </c>
      <c r="G100" s="60" t="s">
        <v>9</v>
      </c>
      <c r="H100" s="55"/>
      <c r="I100" s="57">
        <f t="shared" si="0"/>
        <v>-44523</v>
      </c>
      <c r="J100" s="103"/>
    </row>
    <row r="101" spans="1:10" ht="19.5" customHeight="1" x14ac:dyDescent="0.15">
      <c r="A101" s="54" t="s">
        <v>120</v>
      </c>
      <c r="B101" s="55">
        <v>44524</v>
      </c>
      <c r="C101" s="56">
        <v>1.84</v>
      </c>
      <c r="D101" s="57" t="s">
        <v>512</v>
      </c>
      <c r="E101" s="66"/>
      <c r="F101" s="66" t="s">
        <v>503</v>
      </c>
      <c r="G101" s="60" t="s">
        <v>11</v>
      </c>
      <c r="H101" s="55">
        <v>44524</v>
      </c>
      <c r="I101" s="57">
        <f t="shared" si="0"/>
        <v>0</v>
      </c>
      <c r="J101" s="103"/>
    </row>
    <row r="102" spans="1:10" ht="19.5" customHeight="1" x14ac:dyDescent="0.15">
      <c r="A102" s="54" t="s">
        <v>120</v>
      </c>
      <c r="B102" s="55">
        <v>44524</v>
      </c>
      <c r="C102" s="56">
        <v>5.52</v>
      </c>
      <c r="D102" s="57" t="s">
        <v>512</v>
      </c>
      <c r="E102" s="66"/>
      <c r="F102" s="66" t="s">
        <v>503</v>
      </c>
      <c r="G102" s="60" t="s">
        <v>11</v>
      </c>
      <c r="H102" s="55">
        <v>44524</v>
      </c>
      <c r="I102" s="57">
        <f t="shared" si="0"/>
        <v>0</v>
      </c>
      <c r="J102" s="103"/>
    </row>
    <row r="103" spans="1:10" ht="19.5" customHeight="1" x14ac:dyDescent="0.15">
      <c r="A103" s="54" t="s">
        <v>120</v>
      </c>
      <c r="B103" s="55">
        <v>44524</v>
      </c>
      <c r="C103" s="56">
        <v>1.1499999999999999</v>
      </c>
      <c r="D103" s="57" t="s">
        <v>512</v>
      </c>
      <c r="E103" s="66"/>
      <c r="F103" s="66" t="s">
        <v>503</v>
      </c>
      <c r="G103" s="60" t="s">
        <v>11</v>
      </c>
      <c r="H103" s="55">
        <v>44524</v>
      </c>
      <c r="I103" s="57">
        <f t="shared" si="0"/>
        <v>0</v>
      </c>
      <c r="J103" s="103"/>
    </row>
    <row r="104" spans="1:10" ht="19.5" customHeight="1" x14ac:dyDescent="0.15">
      <c r="A104" s="54" t="s">
        <v>32</v>
      </c>
      <c r="B104" s="55">
        <v>44525</v>
      </c>
      <c r="C104" s="56">
        <v>2.95</v>
      </c>
      <c r="D104" s="57" t="s">
        <v>74</v>
      </c>
      <c r="E104" s="66">
        <v>24</v>
      </c>
      <c r="F104" s="66" t="s">
        <v>114</v>
      </c>
      <c r="G104" s="60" t="s">
        <v>7</v>
      </c>
      <c r="H104" s="55"/>
      <c r="I104" s="57">
        <f t="shared" si="0"/>
        <v>-44525</v>
      </c>
      <c r="J104" s="103"/>
    </row>
    <row r="105" spans="1:10" ht="19.5" customHeight="1" x14ac:dyDescent="0.15">
      <c r="A105" s="54" t="s">
        <v>32</v>
      </c>
      <c r="B105" s="55">
        <v>44525</v>
      </c>
      <c r="C105" s="56">
        <v>0.95</v>
      </c>
      <c r="D105" s="57" t="s">
        <v>81</v>
      </c>
      <c r="E105" s="66"/>
      <c r="F105" s="66" t="s">
        <v>114</v>
      </c>
      <c r="G105" s="60" t="s">
        <v>7</v>
      </c>
      <c r="H105" s="55"/>
      <c r="I105" s="57">
        <f t="shared" si="0"/>
        <v>-44525</v>
      </c>
      <c r="J105" s="103"/>
    </row>
    <row r="106" spans="1:10" ht="19.5" customHeight="1" x14ac:dyDescent="0.15">
      <c r="A106" s="54" t="s">
        <v>32</v>
      </c>
      <c r="B106" s="55">
        <v>44524</v>
      </c>
      <c r="C106" s="56">
        <v>4</v>
      </c>
      <c r="D106" s="57" t="s">
        <v>111</v>
      </c>
      <c r="E106" s="66">
        <v>2</v>
      </c>
      <c r="F106" s="66" t="s">
        <v>119</v>
      </c>
      <c r="G106" s="60" t="s">
        <v>8</v>
      </c>
      <c r="H106" s="55">
        <v>44525</v>
      </c>
      <c r="I106" s="57">
        <f t="shared" si="0"/>
        <v>1</v>
      </c>
      <c r="J106" s="103"/>
    </row>
    <row r="107" spans="1:10" ht="19.5" customHeight="1" x14ac:dyDescent="0.15">
      <c r="A107" s="54" t="s">
        <v>120</v>
      </c>
      <c r="B107" s="55">
        <v>44527</v>
      </c>
      <c r="C107" s="56">
        <v>1.38</v>
      </c>
      <c r="D107" s="57" t="s">
        <v>512</v>
      </c>
      <c r="E107" s="66"/>
      <c r="F107" s="66" t="s">
        <v>503</v>
      </c>
      <c r="G107" s="60" t="s">
        <v>11</v>
      </c>
      <c r="H107" s="55">
        <v>44527</v>
      </c>
      <c r="I107" s="57">
        <f t="shared" si="0"/>
        <v>0</v>
      </c>
      <c r="J107" s="103"/>
    </row>
    <row r="108" spans="1:10" ht="19.5" customHeight="1" x14ac:dyDescent="0.15">
      <c r="A108" s="54" t="s">
        <v>120</v>
      </c>
      <c r="B108" s="55">
        <v>44527</v>
      </c>
      <c r="C108" s="56">
        <v>0.11</v>
      </c>
      <c r="D108" s="57" t="s">
        <v>512</v>
      </c>
      <c r="E108" s="66"/>
      <c r="F108" s="66" t="s">
        <v>503</v>
      </c>
      <c r="G108" s="60" t="s">
        <v>11</v>
      </c>
      <c r="H108" s="55">
        <v>44527</v>
      </c>
      <c r="I108" s="57">
        <f t="shared" si="0"/>
        <v>0</v>
      </c>
      <c r="J108" s="103"/>
    </row>
    <row r="109" spans="1:10" ht="19.5" customHeight="1" x14ac:dyDescent="0.15">
      <c r="A109" s="54" t="s">
        <v>120</v>
      </c>
      <c r="B109" s="55">
        <v>44527</v>
      </c>
      <c r="C109" s="56">
        <v>1.84</v>
      </c>
      <c r="D109" s="57" t="s">
        <v>512</v>
      </c>
      <c r="E109" s="66"/>
      <c r="F109" s="66" t="s">
        <v>503</v>
      </c>
      <c r="G109" s="60" t="s">
        <v>11</v>
      </c>
      <c r="H109" s="55">
        <v>44527</v>
      </c>
      <c r="I109" s="57">
        <f t="shared" si="0"/>
        <v>0</v>
      </c>
      <c r="J109" s="103"/>
    </row>
    <row r="110" spans="1:10" ht="19.5" customHeight="1" x14ac:dyDescent="0.15">
      <c r="A110" s="54" t="s">
        <v>32</v>
      </c>
      <c r="B110" s="106">
        <v>44527</v>
      </c>
      <c r="C110" s="56">
        <v>1.52</v>
      </c>
      <c r="D110" s="57" t="s">
        <v>210</v>
      </c>
      <c r="E110" s="66">
        <v>1</v>
      </c>
      <c r="F110" s="66" t="s">
        <v>89</v>
      </c>
      <c r="G110" s="60" t="s">
        <v>7</v>
      </c>
      <c r="H110" s="106">
        <v>44527</v>
      </c>
      <c r="I110" s="57">
        <f t="shared" si="0"/>
        <v>0</v>
      </c>
      <c r="J110" s="103"/>
    </row>
    <row r="111" spans="1:10" ht="19.5" customHeight="1" x14ac:dyDescent="0.15">
      <c r="A111" s="54" t="s">
        <v>32</v>
      </c>
      <c r="B111" s="106">
        <v>44527</v>
      </c>
      <c r="C111" s="56">
        <v>1.39</v>
      </c>
      <c r="D111" s="57" t="s">
        <v>506</v>
      </c>
      <c r="E111" s="66">
        <v>1</v>
      </c>
      <c r="F111" s="66" t="s">
        <v>89</v>
      </c>
      <c r="G111" s="60" t="s">
        <v>7</v>
      </c>
      <c r="H111" s="106">
        <v>44527</v>
      </c>
      <c r="I111" s="57">
        <f t="shared" si="0"/>
        <v>0</v>
      </c>
      <c r="J111" s="103"/>
    </row>
    <row r="112" spans="1:10" ht="19.5" customHeight="1" x14ac:dyDescent="0.15">
      <c r="A112" s="54" t="s">
        <v>32</v>
      </c>
      <c r="B112" s="106">
        <v>44527</v>
      </c>
      <c r="C112" s="56">
        <v>1.22</v>
      </c>
      <c r="D112" s="57" t="s">
        <v>527</v>
      </c>
      <c r="E112" s="66">
        <v>1</v>
      </c>
      <c r="F112" s="66" t="s">
        <v>89</v>
      </c>
      <c r="G112" s="60" t="s">
        <v>7</v>
      </c>
      <c r="H112" s="106">
        <v>44528</v>
      </c>
      <c r="I112" s="57">
        <f t="shared" si="0"/>
        <v>1</v>
      </c>
      <c r="J112" s="103"/>
    </row>
    <row r="113" spans="1:10" ht="19.5" customHeight="1" x14ac:dyDescent="0.15">
      <c r="A113" s="54" t="s">
        <v>32</v>
      </c>
      <c r="B113" s="106">
        <v>44527</v>
      </c>
      <c r="C113" s="56">
        <v>0.77</v>
      </c>
      <c r="D113" s="57" t="s">
        <v>78</v>
      </c>
      <c r="E113" s="66">
        <v>1</v>
      </c>
      <c r="F113" s="66" t="s">
        <v>89</v>
      </c>
      <c r="G113" s="60" t="s">
        <v>7</v>
      </c>
      <c r="H113" s="106">
        <v>44528</v>
      </c>
      <c r="I113" s="57">
        <f t="shared" si="0"/>
        <v>1</v>
      </c>
      <c r="J113" s="103"/>
    </row>
    <row r="114" spans="1:10" ht="19.5" customHeight="1" x14ac:dyDescent="0.15">
      <c r="A114" s="54" t="s">
        <v>120</v>
      </c>
      <c r="B114" s="106">
        <v>44527</v>
      </c>
      <c r="C114" s="56">
        <v>4.5</v>
      </c>
      <c r="D114" s="57" t="s">
        <v>542</v>
      </c>
      <c r="E114" s="66"/>
      <c r="F114" s="66"/>
      <c r="G114" s="60" t="s">
        <v>7</v>
      </c>
      <c r="H114" s="55"/>
      <c r="I114" s="57">
        <f t="shared" si="0"/>
        <v>-44527</v>
      </c>
      <c r="J114" s="103"/>
    </row>
    <row r="115" spans="1:10" ht="19.5" customHeight="1" x14ac:dyDescent="0.15">
      <c r="A115" s="54" t="s">
        <v>120</v>
      </c>
      <c r="B115" s="106">
        <v>44529</v>
      </c>
      <c r="C115" s="56">
        <v>2.99</v>
      </c>
      <c r="D115" s="57" t="s">
        <v>512</v>
      </c>
      <c r="E115" s="66"/>
      <c r="F115" s="66" t="s">
        <v>503</v>
      </c>
      <c r="G115" s="60" t="s">
        <v>11</v>
      </c>
      <c r="H115" s="106">
        <v>44529</v>
      </c>
      <c r="I115" s="57">
        <f t="shared" si="0"/>
        <v>0</v>
      </c>
      <c r="J115" s="103"/>
    </row>
    <row r="116" spans="1:10" ht="19.5" customHeight="1" x14ac:dyDescent="0.15">
      <c r="A116" s="54" t="s">
        <v>120</v>
      </c>
      <c r="B116" s="106">
        <v>44529</v>
      </c>
      <c r="C116" s="56">
        <v>2.5299999999999998</v>
      </c>
      <c r="D116" s="57" t="s">
        <v>512</v>
      </c>
      <c r="E116" s="66"/>
      <c r="F116" s="66" t="s">
        <v>503</v>
      </c>
      <c r="G116" s="60" t="s">
        <v>11</v>
      </c>
      <c r="H116" s="106">
        <v>44529</v>
      </c>
      <c r="I116" s="57">
        <f t="shared" si="0"/>
        <v>0</v>
      </c>
      <c r="J116" s="103"/>
    </row>
    <row r="117" spans="1:10" ht="19.5" customHeight="1" x14ac:dyDescent="0.15">
      <c r="A117" s="54" t="s">
        <v>32</v>
      </c>
      <c r="B117" s="106">
        <v>44529</v>
      </c>
      <c r="C117" s="56">
        <v>0.28000000000000003</v>
      </c>
      <c r="D117" s="57" t="s">
        <v>543</v>
      </c>
      <c r="E117" s="66" t="s">
        <v>50</v>
      </c>
      <c r="F117" s="66" t="s">
        <v>50</v>
      </c>
      <c r="G117" s="60" t="s">
        <v>7</v>
      </c>
      <c r="H117" s="106">
        <v>44529</v>
      </c>
      <c r="I117" s="57">
        <f t="shared" si="0"/>
        <v>0</v>
      </c>
      <c r="J117" s="103"/>
    </row>
    <row r="118" spans="1:10" ht="19.5" customHeight="1" x14ac:dyDescent="0.15">
      <c r="A118" s="78" t="s">
        <v>120</v>
      </c>
      <c r="B118" s="79">
        <v>44528</v>
      </c>
      <c r="C118" s="80">
        <v>9.75</v>
      </c>
      <c r="D118" s="81" t="s">
        <v>544</v>
      </c>
      <c r="E118" s="82"/>
      <c r="F118" s="82" t="s">
        <v>518</v>
      </c>
      <c r="G118" s="83" t="s">
        <v>10</v>
      </c>
      <c r="H118" s="79">
        <v>44528</v>
      </c>
      <c r="I118" s="81">
        <f t="shared" si="0"/>
        <v>0</v>
      </c>
      <c r="J118" s="105"/>
    </row>
    <row r="119" spans="1:10" ht="19.5" customHeight="1" x14ac:dyDescent="0.15">
      <c r="A119" s="78" t="s">
        <v>120</v>
      </c>
      <c r="B119" s="79">
        <v>44528</v>
      </c>
      <c r="C119" s="80">
        <v>18.989999999999998</v>
      </c>
      <c r="D119" s="81" t="s">
        <v>545</v>
      </c>
      <c r="E119" s="82"/>
      <c r="F119" s="82" t="s">
        <v>518</v>
      </c>
      <c r="G119" s="83" t="s">
        <v>10</v>
      </c>
      <c r="H119" s="79">
        <v>44528</v>
      </c>
      <c r="I119" s="81">
        <f t="shared" si="0"/>
        <v>0</v>
      </c>
      <c r="J119" s="105"/>
    </row>
    <row r="120" spans="1:10" ht="19.5" customHeight="1" x14ac:dyDescent="0.15">
      <c r="A120" s="78" t="s">
        <v>32</v>
      </c>
      <c r="B120" s="79">
        <v>44528</v>
      </c>
      <c r="C120" s="80">
        <v>12.58</v>
      </c>
      <c r="D120" s="81" t="s">
        <v>546</v>
      </c>
      <c r="E120" s="82"/>
      <c r="F120" s="82" t="s">
        <v>518</v>
      </c>
      <c r="G120" s="83" t="s">
        <v>10</v>
      </c>
      <c r="H120" s="79">
        <v>44528</v>
      </c>
      <c r="I120" s="81">
        <f t="shared" si="0"/>
        <v>0</v>
      </c>
      <c r="J120" s="105"/>
    </row>
    <row r="121" spans="1:10" ht="19.5" customHeight="1" x14ac:dyDescent="0.15">
      <c r="A121" s="78" t="s">
        <v>32</v>
      </c>
      <c r="B121" s="79">
        <v>44528</v>
      </c>
      <c r="C121" s="80">
        <v>11.99</v>
      </c>
      <c r="D121" s="81" t="s">
        <v>547</v>
      </c>
      <c r="E121" s="82"/>
      <c r="F121" s="82" t="s">
        <v>518</v>
      </c>
      <c r="G121" s="83" t="s">
        <v>10</v>
      </c>
      <c r="H121" s="79">
        <v>44528</v>
      </c>
      <c r="I121" s="81">
        <f t="shared" si="0"/>
        <v>0</v>
      </c>
      <c r="J121" s="105"/>
    </row>
  </sheetData>
  <mergeCells count="1">
    <mergeCell ref="B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Resumen!$B$3:$C$20</xm:f>
          </x14:formula1>
          <xm:sqref>G6:G121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25"/>
  <sheetViews>
    <sheetView showGridLines="0" tabSelected="1" topLeftCell="A117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4" customWidth="1"/>
    <col min="9" max="9" width="8.5" customWidth="1"/>
    <col min="10" max="10" width="10.6640625" customWidth="1"/>
  </cols>
  <sheetData>
    <row r="1" spans="1:10" ht="13" x14ac:dyDescent="0.15">
      <c r="A1" s="36"/>
      <c r="B1" s="124"/>
      <c r="C1" s="125"/>
      <c r="D1" s="125"/>
      <c r="E1" s="125"/>
      <c r="F1" s="125"/>
      <c r="G1" s="125"/>
      <c r="H1" s="125"/>
      <c r="I1" s="125"/>
      <c r="J1" s="125"/>
    </row>
    <row r="2" spans="1:10" ht="22" x14ac:dyDescent="0.25">
      <c r="A2" s="37"/>
      <c r="B2" s="38" t="s">
        <v>22</v>
      </c>
      <c r="C2" s="39"/>
      <c r="D2" s="37"/>
      <c r="E2" s="47"/>
      <c r="F2" s="40"/>
      <c r="G2" s="94"/>
      <c r="H2" s="38" t="s">
        <v>23</v>
      </c>
      <c r="I2" s="39"/>
      <c r="J2" s="46"/>
    </row>
    <row r="3" spans="1:10" ht="12" customHeight="1" x14ac:dyDescent="0.15">
      <c r="A3" s="41"/>
      <c r="B3" s="42"/>
      <c r="C3" s="43"/>
      <c r="D3" s="42"/>
      <c r="E3" s="42"/>
      <c r="F3" s="44"/>
      <c r="G3" s="42"/>
      <c r="H3" s="42"/>
      <c r="I3" s="43"/>
      <c r="J3" s="46" t="s">
        <v>548</v>
      </c>
    </row>
    <row r="4" spans="1:10" ht="24" customHeight="1" x14ac:dyDescent="0.15">
      <c r="A4" s="21"/>
      <c r="B4" s="46" t="s">
        <v>24</v>
      </c>
      <c r="C4" s="47">
        <f>SUM(C6:C138)</f>
        <v>286.82999999999993</v>
      </c>
      <c r="D4" s="114" t="s">
        <v>482</v>
      </c>
      <c r="E4" s="48">
        <f>SUMIFS(C6:C125,A6:A125,"&lt;&gt;N")</f>
        <v>65.2</v>
      </c>
      <c r="F4" s="114" t="s">
        <v>483</v>
      </c>
      <c r="G4" s="48">
        <f>SUMIFS(C6:C125,A6:A125,"&lt;&gt;F")</f>
        <v>221.63</v>
      </c>
      <c r="H4" s="47">
        <f>E4+G4</f>
        <v>286.83</v>
      </c>
      <c r="I4" s="47"/>
      <c r="J4" s="47">
        <f>(C4/2)-E4</f>
        <v>78.214999999999961</v>
      </c>
    </row>
    <row r="5" spans="1:10" ht="24" customHeight="1" x14ac:dyDescent="0.15">
      <c r="A5" s="50"/>
      <c r="B5" s="51" t="s">
        <v>25</v>
      </c>
      <c r="C5" s="52" t="s">
        <v>26</v>
      </c>
      <c r="D5" s="51" t="s">
        <v>27</v>
      </c>
      <c r="E5" s="51" t="s">
        <v>28</v>
      </c>
      <c r="F5" s="51" t="s">
        <v>29</v>
      </c>
      <c r="G5" s="53" t="s">
        <v>30</v>
      </c>
      <c r="H5" s="51" t="s">
        <v>25</v>
      </c>
      <c r="I5" s="52" t="s">
        <v>31</v>
      </c>
      <c r="J5" s="96" t="s">
        <v>27</v>
      </c>
    </row>
    <row r="6" spans="1:10" ht="19.5" customHeight="1" x14ac:dyDescent="0.15">
      <c r="A6" s="54" t="s">
        <v>32</v>
      </c>
      <c r="B6" s="106">
        <v>44530</v>
      </c>
      <c r="C6" s="56">
        <v>3.72</v>
      </c>
      <c r="D6" s="57" t="s">
        <v>77</v>
      </c>
      <c r="E6" s="66">
        <v>6</v>
      </c>
      <c r="F6" s="66" t="s">
        <v>35</v>
      </c>
      <c r="G6" s="60" t="s">
        <v>7</v>
      </c>
      <c r="H6" s="106">
        <v>44552</v>
      </c>
      <c r="I6" s="57">
        <f t="shared" ref="I6:I125" si="0">H6-B6</f>
        <v>22</v>
      </c>
      <c r="J6" s="103"/>
    </row>
    <row r="7" spans="1:10" ht="19.5" customHeight="1" x14ac:dyDescent="0.15">
      <c r="A7" s="54" t="s">
        <v>32</v>
      </c>
      <c r="B7" s="55">
        <v>44530</v>
      </c>
      <c r="C7" s="56">
        <v>0.85</v>
      </c>
      <c r="D7" s="57" t="s">
        <v>131</v>
      </c>
      <c r="E7" s="57">
        <v>3</v>
      </c>
      <c r="F7" s="57" t="s">
        <v>35</v>
      </c>
      <c r="G7" s="60" t="s">
        <v>7</v>
      </c>
      <c r="H7" s="55">
        <v>44530</v>
      </c>
      <c r="I7" s="57">
        <f t="shared" si="0"/>
        <v>0</v>
      </c>
      <c r="J7" s="97"/>
    </row>
    <row r="8" spans="1:10" ht="19.5" customHeight="1" x14ac:dyDescent="0.15">
      <c r="A8" s="54" t="s">
        <v>32</v>
      </c>
      <c r="B8" s="55">
        <v>44530</v>
      </c>
      <c r="C8" s="56">
        <v>2.16</v>
      </c>
      <c r="D8" s="57" t="s">
        <v>377</v>
      </c>
      <c r="E8" s="57">
        <v>3</v>
      </c>
      <c r="F8" s="57" t="s">
        <v>35</v>
      </c>
      <c r="G8" s="60" t="s">
        <v>7</v>
      </c>
      <c r="H8" s="55">
        <v>44570</v>
      </c>
      <c r="I8" s="57">
        <f t="shared" si="0"/>
        <v>40</v>
      </c>
      <c r="J8" s="97"/>
    </row>
    <row r="9" spans="1:10" ht="19.5" customHeight="1" x14ac:dyDescent="0.15">
      <c r="A9" s="54" t="s">
        <v>32</v>
      </c>
      <c r="B9" s="55">
        <v>44530</v>
      </c>
      <c r="C9" s="56">
        <v>2.75</v>
      </c>
      <c r="D9" s="57" t="s">
        <v>97</v>
      </c>
      <c r="E9" s="57">
        <v>3</v>
      </c>
      <c r="F9" s="57" t="s">
        <v>35</v>
      </c>
      <c r="G9" s="60" t="s">
        <v>7</v>
      </c>
      <c r="H9" s="55">
        <v>44563</v>
      </c>
      <c r="I9" s="57">
        <f t="shared" si="0"/>
        <v>33</v>
      </c>
      <c r="J9" s="97"/>
    </row>
    <row r="10" spans="1:10" ht="19.5" customHeight="1" x14ac:dyDescent="0.15">
      <c r="A10" s="54" t="s">
        <v>32</v>
      </c>
      <c r="B10" s="55">
        <v>44530</v>
      </c>
      <c r="C10" s="56">
        <v>1.99</v>
      </c>
      <c r="D10" s="57" t="s">
        <v>549</v>
      </c>
      <c r="E10" s="57">
        <v>1</v>
      </c>
      <c r="F10" s="57" t="s">
        <v>35</v>
      </c>
      <c r="G10" s="60" t="s">
        <v>7</v>
      </c>
      <c r="H10" s="55">
        <v>44574</v>
      </c>
      <c r="I10" s="57">
        <f t="shared" si="0"/>
        <v>44</v>
      </c>
      <c r="J10" s="97"/>
    </row>
    <row r="11" spans="1:10" ht="19.5" customHeight="1" x14ac:dyDescent="0.15">
      <c r="A11" s="21" t="s">
        <v>32</v>
      </c>
      <c r="B11" s="61">
        <v>44530</v>
      </c>
      <c r="C11" s="62">
        <v>0.69</v>
      </c>
      <c r="D11" s="63" t="s">
        <v>48</v>
      </c>
      <c r="E11" s="63">
        <v>1</v>
      </c>
      <c r="F11" s="63" t="s">
        <v>35</v>
      </c>
      <c r="G11" s="64" t="s">
        <v>7</v>
      </c>
      <c r="H11" s="61">
        <v>44530</v>
      </c>
      <c r="I11" s="63">
        <f t="shared" si="0"/>
        <v>0</v>
      </c>
      <c r="J11" s="99"/>
    </row>
    <row r="12" spans="1:10" ht="19.5" customHeight="1" x14ac:dyDescent="0.15">
      <c r="A12" s="21" t="s">
        <v>32</v>
      </c>
      <c r="B12" s="61">
        <v>44530</v>
      </c>
      <c r="C12" s="62">
        <v>1.69</v>
      </c>
      <c r="D12" s="63" t="s">
        <v>274</v>
      </c>
      <c r="E12" s="63">
        <v>1</v>
      </c>
      <c r="F12" s="63" t="s">
        <v>35</v>
      </c>
      <c r="G12" s="64" t="s">
        <v>7</v>
      </c>
      <c r="H12" s="61">
        <v>44530</v>
      </c>
      <c r="I12" s="63">
        <f t="shared" si="0"/>
        <v>0</v>
      </c>
      <c r="J12" s="99"/>
    </row>
    <row r="13" spans="1:10" ht="19.5" customHeight="1" x14ac:dyDescent="0.15">
      <c r="A13" s="54" t="s">
        <v>32</v>
      </c>
      <c r="B13" s="55">
        <v>44530</v>
      </c>
      <c r="C13" s="56">
        <v>1.79</v>
      </c>
      <c r="D13" s="57" t="s">
        <v>169</v>
      </c>
      <c r="E13" s="57">
        <v>1</v>
      </c>
      <c r="F13" s="57" t="s">
        <v>35</v>
      </c>
      <c r="G13" s="60" t="s">
        <v>7</v>
      </c>
      <c r="H13" s="55">
        <v>44575</v>
      </c>
      <c r="I13" s="57">
        <f t="shared" si="0"/>
        <v>45</v>
      </c>
      <c r="J13" s="97"/>
    </row>
    <row r="14" spans="1:10" ht="19.5" customHeight="1" x14ac:dyDescent="0.15">
      <c r="A14" s="54" t="s">
        <v>32</v>
      </c>
      <c r="B14" s="106">
        <v>44530</v>
      </c>
      <c r="C14" s="56">
        <v>1.69</v>
      </c>
      <c r="D14" s="57" t="s">
        <v>72</v>
      </c>
      <c r="E14" s="66">
        <v>1</v>
      </c>
      <c r="F14" s="66" t="s">
        <v>35</v>
      </c>
      <c r="G14" s="60" t="s">
        <v>7</v>
      </c>
      <c r="H14" s="106">
        <v>44530</v>
      </c>
      <c r="I14" s="57">
        <f t="shared" si="0"/>
        <v>0</v>
      </c>
      <c r="J14" s="103"/>
    </row>
    <row r="15" spans="1:10" ht="19.5" customHeight="1" x14ac:dyDescent="0.15">
      <c r="A15" s="54" t="s">
        <v>32</v>
      </c>
      <c r="B15" s="106">
        <v>44530</v>
      </c>
      <c r="C15" s="56">
        <v>1.9</v>
      </c>
      <c r="D15" s="57" t="s">
        <v>198</v>
      </c>
      <c r="E15" s="66">
        <v>2</v>
      </c>
      <c r="F15" s="66" t="s">
        <v>35</v>
      </c>
      <c r="G15" s="60" t="s">
        <v>7</v>
      </c>
      <c r="H15" s="106">
        <v>44530</v>
      </c>
      <c r="I15" s="57">
        <f t="shared" si="0"/>
        <v>0</v>
      </c>
      <c r="J15" s="103"/>
    </row>
    <row r="16" spans="1:10" ht="19.5" customHeight="1" x14ac:dyDescent="0.15">
      <c r="A16" s="54" t="s">
        <v>32</v>
      </c>
      <c r="B16" s="55">
        <v>44530</v>
      </c>
      <c r="C16" s="56">
        <v>1.1499999999999999</v>
      </c>
      <c r="D16" s="57" t="s">
        <v>287</v>
      </c>
      <c r="E16" s="57">
        <v>2</v>
      </c>
      <c r="F16" s="57" t="s">
        <v>35</v>
      </c>
      <c r="G16" s="60" t="s">
        <v>7</v>
      </c>
      <c r="H16" s="55">
        <v>44207</v>
      </c>
      <c r="I16" s="57">
        <f t="shared" si="0"/>
        <v>-323</v>
      </c>
      <c r="J16" s="97"/>
    </row>
    <row r="17" spans="1:10" ht="19.5" customHeight="1" x14ac:dyDescent="0.15">
      <c r="A17" s="54" t="s">
        <v>32</v>
      </c>
      <c r="B17" s="106">
        <v>44530</v>
      </c>
      <c r="C17" s="56">
        <v>2.79</v>
      </c>
      <c r="D17" s="57" t="s">
        <v>46</v>
      </c>
      <c r="E17" s="66">
        <v>2</v>
      </c>
      <c r="F17" s="66" t="s">
        <v>35</v>
      </c>
      <c r="G17" s="60" t="s">
        <v>7</v>
      </c>
      <c r="H17" s="106">
        <v>44530</v>
      </c>
      <c r="I17" s="57">
        <f t="shared" si="0"/>
        <v>0</v>
      </c>
      <c r="J17" s="103"/>
    </row>
    <row r="18" spans="1:10" ht="19.5" customHeight="1" x14ac:dyDescent="0.15">
      <c r="A18" s="54" t="s">
        <v>32</v>
      </c>
      <c r="B18" s="106">
        <v>44530</v>
      </c>
      <c r="C18" s="56">
        <v>2.35</v>
      </c>
      <c r="D18" s="57" t="s">
        <v>550</v>
      </c>
      <c r="E18" s="66">
        <v>1</v>
      </c>
      <c r="F18" s="66" t="s">
        <v>35</v>
      </c>
      <c r="G18" s="60" t="s">
        <v>7</v>
      </c>
      <c r="H18" s="106">
        <v>44530</v>
      </c>
      <c r="I18" s="57">
        <f t="shared" si="0"/>
        <v>0</v>
      </c>
      <c r="J18" s="103"/>
    </row>
    <row r="19" spans="1:10" ht="19.5" customHeight="1" x14ac:dyDescent="0.15">
      <c r="A19" s="54" t="s">
        <v>32</v>
      </c>
      <c r="B19" s="106">
        <v>44530</v>
      </c>
      <c r="C19" s="56">
        <v>0.89</v>
      </c>
      <c r="D19" s="57" t="s">
        <v>102</v>
      </c>
      <c r="E19" s="66">
        <v>1</v>
      </c>
      <c r="F19" s="66" t="s">
        <v>35</v>
      </c>
      <c r="G19" s="60" t="s">
        <v>7</v>
      </c>
      <c r="H19" s="106">
        <v>44530</v>
      </c>
      <c r="I19" s="57">
        <f t="shared" si="0"/>
        <v>0</v>
      </c>
      <c r="J19" s="103"/>
    </row>
    <row r="20" spans="1:10" ht="19.5" customHeight="1" x14ac:dyDescent="0.15">
      <c r="A20" s="54" t="s">
        <v>32</v>
      </c>
      <c r="B20" s="106">
        <v>44530</v>
      </c>
      <c r="C20" s="56">
        <v>0.89</v>
      </c>
      <c r="D20" s="57" t="s">
        <v>280</v>
      </c>
      <c r="E20" s="66">
        <v>1</v>
      </c>
      <c r="F20" s="66" t="s">
        <v>35</v>
      </c>
      <c r="G20" s="60" t="s">
        <v>7</v>
      </c>
      <c r="H20" s="106">
        <v>44530</v>
      </c>
      <c r="I20" s="57">
        <f t="shared" si="0"/>
        <v>0</v>
      </c>
      <c r="J20" s="103"/>
    </row>
    <row r="21" spans="1:10" ht="19.5" customHeight="1" x14ac:dyDescent="0.15">
      <c r="A21" s="54" t="s">
        <v>32</v>
      </c>
      <c r="B21" s="106">
        <v>44530</v>
      </c>
      <c r="C21" s="56">
        <v>1.95</v>
      </c>
      <c r="D21" s="57" t="s">
        <v>551</v>
      </c>
      <c r="E21" s="66">
        <v>1</v>
      </c>
      <c r="F21" s="66" t="s">
        <v>35</v>
      </c>
      <c r="G21" s="60" t="s">
        <v>7</v>
      </c>
      <c r="H21" s="106">
        <v>44530</v>
      </c>
      <c r="I21" s="57">
        <f t="shared" si="0"/>
        <v>0</v>
      </c>
      <c r="J21" s="103"/>
    </row>
    <row r="22" spans="1:10" ht="19.5" customHeight="1" x14ac:dyDescent="0.15">
      <c r="A22" s="54" t="s">
        <v>32</v>
      </c>
      <c r="B22" s="106">
        <v>44530</v>
      </c>
      <c r="C22" s="56">
        <v>1.69</v>
      </c>
      <c r="D22" s="57" t="s">
        <v>84</v>
      </c>
      <c r="E22" s="66">
        <v>8</v>
      </c>
      <c r="F22" s="66" t="s">
        <v>35</v>
      </c>
      <c r="G22" s="60" t="s">
        <v>7</v>
      </c>
      <c r="H22" s="106">
        <v>44530</v>
      </c>
      <c r="I22" s="57">
        <f t="shared" si="0"/>
        <v>0</v>
      </c>
      <c r="J22" s="103"/>
    </row>
    <row r="23" spans="1:10" ht="19.5" customHeight="1" x14ac:dyDescent="0.15">
      <c r="A23" s="54" t="s">
        <v>32</v>
      </c>
      <c r="B23" s="106">
        <v>44530</v>
      </c>
      <c r="C23" s="56">
        <v>1.65</v>
      </c>
      <c r="D23" s="57" t="s">
        <v>552</v>
      </c>
      <c r="E23" s="66">
        <v>1</v>
      </c>
      <c r="F23" s="66" t="s">
        <v>35</v>
      </c>
      <c r="G23" s="60" t="s">
        <v>7</v>
      </c>
      <c r="H23" s="106">
        <v>44530</v>
      </c>
      <c r="I23" s="57">
        <f t="shared" si="0"/>
        <v>0</v>
      </c>
      <c r="J23" s="103"/>
    </row>
    <row r="24" spans="1:10" ht="19.5" customHeight="1" x14ac:dyDescent="0.15">
      <c r="A24" s="54" t="s">
        <v>32</v>
      </c>
      <c r="B24" s="55">
        <v>44530</v>
      </c>
      <c r="C24" s="56">
        <v>1.0900000000000001</v>
      </c>
      <c r="D24" s="57" t="s">
        <v>553</v>
      </c>
      <c r="E24" s="66" t="s">
        <v>554</v>
      </c>
      <c r="F24" s="57" t="s">
        <v>35</v>
      </c>
      <c r="G24" s="60" t="s">
        <v>7</v>
      </c>
      <c r="H24" s="55">
        <v>44530</v>
      </c>
      <c r="I24" s="57">
        <f t="shared" si="0"/>
        <v>0</v>
      </c>
      <c r="J24" s="97"/>
    </row>
    <row r="25" spans="1:10" ht="19.5" customHeight="1" x14ac:dyDescent="0.15">
      <c r="A25" s="54" t="s">
        <v>32</v>
      </c>
      <c r="B25" s="106">
        <v>44530</v>
      </c>
      <c r="C25" s="56">
        <v>1.59</v>
      </c>
      <c r="D25" s="57" t="s">
        <v>555</v>
      </c>
      <c r="E25" s="66">
        <v>1</v>
      </c>
      <c r="F25" s="66" t="s">
        <v>35</v>
      </c>
      <c r="G25" s="60" t="s">
        <v>7</v>
      </c>
      <c r="H25" s="106">
        <v>44530</v>
      </c>
      <c r="I25" s="57">
        <f t="shared" si="0"/>
        <v>0</v>
      </c>
      <c r="J25" s="103"/>
    </row>
    <row r="26" spans="1:10" ht="19.5" customHeight="1" x14ac:dyDescent="0.15">
      <c r="A26" s="54" t="s">
        <v>32</v>
      </c>
      <c r="B26" s="55">
        <v>44530</v>
      </c>
      <c r="C26" s="56">
        <v>1.17</v>
      </c>
      <c r="D26" s="57" t="s">
        <v>556</v>
      </c>
      <c r="E26" s="66">
        <v>3</v>
      </c>
      <c r="F26" s="57" t="s">
        <v>35</v>
      </c>
      <c r="G26" s="60" t="s">
        <v>7</v>
      </c>
      <c r="H26" s="55">
        <v>44530</v>
      </c>
      <c r="I26" s="57">
        <f t="shared" si="0"/>
        <v>0</v>
      </c>
      <c r="J26" s="97"/>
    </row>
    <row r="27" spans="1:10" ht="19.5" customHeight="1" x14ac:dyDescent="0.15">
      <c r="A27" s="54" t="s">
        <v>32</v>
      </c>
      <c r="B27" s="55">
        <v>44530</v>
      </c>
      <c r="C27" s="56">
        <v>0.55000000000000004</v>
      </c>
      <c r="D27" s="57" t="s">
        <v>374</v>
      </c>
      <c r="E27" s="66">
        <v>1</v>
      </c>
      <c r="F27" s="57" t="s">
        <v>35</v>
      </c>
      <c r="G27" s="60" t="s">
        <v>7</v>
      </c>
      <c r="H27" s="55">
        <v>44530</v>
      </c>
      <c r="I27" s="57">
        <f t="shared" si="0"/>
        <v>0</v>
      </c>
      <c r="J27" s="97"/>
    </row>
    <row r="28" spans="1:10" ht="19.5" customHeight="1" x14ac:dyDescent="0.15">
      <c r="A28" s="54" t="s">
        <v>32</v>
      </c>
      <c r="B28" s="106">
        <v>44530</v>
      </c>
      <c r="C28" s="56">
        <v>0.89</v>
      </c>
      <c r="D28" s="57" t="s">
        <v>557</v>
      </c>
      <c r="E28" s="66">
        <v>1</v>
      </c>
      <c r="F28" s="66" t="s">
        <v>35</v>
      </c>
      <c r="G28" s="60" t="s">
        <v>7</v>
      </c>
      <c r="H28" s="106">
        <v>44530</v>
      </c>
      <c r="I28" s="57">
        <f t="shared" si="0"/>
        <v>0</v>
      </c>
      <c r="J28" s="103"/>
    </row>
    <row r="29" spans="1:10" ht="19.5" customHeight="1" x14ac:dyDescent="0.15">
      <c r="A29" s="54" t="s">
        <v>32</v>
      </c>
      <c r="B29" s="106">
        <v>44530</v>
      </c>
      <c r="C29" s="56">
        <v>0.76</v>
      </c>
      <c r="D29" s="57" t="s">
        <v>558</v>
      </c>
      <c r="E29" s="66">
        <v>6</v>
      </c>
      <c r="F29" s="66" t="s">
        <v>35</v>
      </c>
      <c r="G29" s="60" t="s">
        <v>7</v>
      </c>
      <c r="H29" s="106">
        <v>44530</v>
      </c>
      <c r="I29" s="57">
        <f t="shared" si="0"/>
        <v>0</v>
      </c>
      <c r="J29" s="103"/>
    </row>
    <row r="30" spans="1:10" ht="19.5" customHeight="1" x14ac:dyDescent="0.15">
      <c r="A30" s="54" t="s">
        <v>32</v>
      </c>
      <c r="B30" s="55">
        <v>44531</v>
      </c>
      <c r="C30" s="56">
        <v>3.04</v>
      </c>
      <c r="D30" s="57" t="s">
        <v>210</v>
      </c>
      <c r="E30" s="66">
        <v>2</v>
      </c>
      <c r="F30" s="57" t="s">
        <v>114</v>
      </c>
      <c r="G30" s="60" t="s">
        <v>7</v>
      </c>
      <c r="H30" s="55"/>
      <c r="I30" s="57">
        <f t="shared" si="0"/>
        <v>-44531</v>
      </c>
      <c r="J30" s="97"/>
    </row>
    <row r="31" spans="1:10" ht="19.5" customHeight="1" x14ac:dyDescent="0.15">
      <c r="A31" s="21" t="s">
        <v>32</v>
      </c>
      <c r="B31" s="61">
        <v>44531</v>
      </c>
      <c r="C31" s="62">
        <v>2</v>
      </c>
      <c r="D31" s="63" t="s">
        <v>559</v>
      </c>
      <c r="E31" s="67">
        <v>4</v>
      </c>
      <c r="F31" s="63" t="s">
        <v>114</v>
      </c>
      <c r="G31" s="64" t="s">
        <v>9</v>
      </c>
      <c r="H31" s="61"/>
      <c r="I31" s="63">
        <f t="shared" si="0"/>
        <v>-44531</v>
      </c>
      <c r="J31" s="99"/>
    </row>
    <row r="32" spans="1:10" ht="19.5" customHeight="1" x14ac:dyDescent="0.15">
      <c r="A32" s="54" t="s">
        <v>32</v>
      </c>
      <c r="B32" s="55">
        <v>44531</v>
      </c>
      <c r="C32" s="56">
        <v>1.1000000000000001</v>
      </c>
      <c r="D32" s="57" t="s">
        <v>484</v>
      </c>
      <c r="E32" s="66" t="s">
        <v>554</v>
      </c>
      <c r="F32" s="57" t="s">
        <v>114</v>
      </c>
      <c r="G32" s="60" t="s">
        <v>7</v>
      </c>
      <c r="H32" s="55"/>
      <c r="I32" s="57">
        <f t="shared" si="0"/>
        <v>-44531</v>
      </c>
      <c r="J32" s="97"/>
    </row>
    <row r="33" spans="1:10" ht="19.5" customHeight="1" x14ac:dyDescent="0.15">
      <c r="A33" s="21" t="s">
        <v>32</v>
      </c>
      <c r="B33" s="61">
        <v>44531</v>
      </c>
      <c r="C33" s="62">
        <v>1.75</v>
      </c>
      <c r="D33" s="63" t="s">
        <v>560</v>
      </c>
      <c r="E33" s="67">
        <v>1</v>
      </c>
      <c r="F33" s="63" t="s">
        <v>114</v>
      </c>
      <c r="G33" s="64" t="s">
        <v>9</v>
      </c>
      <c r="H33" s="61"/>
      <c r="I33" s="63">
        <f t="shared" si="0"/>
        <v>-44531</v>
      </c>
      <c r="J33" s="99"/>
    </row>
    <row r="34" spans="1:10" ht="19.5" customHeight="1" x14ac:dyDescent="0.15">
      <c r="A34" s="21" t="s">
        <v>32</v>
      </c>
      <c r="B34" s="61">
        <v>44531</v>
      </c>
      <c r="C34" s="62">
        <v>0.65</v>
      </c>
      <c r="D34" s="63" t="s">
        <v>561</v>
      </c>
      <c r="E34" s="63">
        <v>1</v>
      </c>
      <c r="F34" s="63" t="s">
        <v>114</v>
      </c>
      <c r="G34" s="64" t="s">
        <v>7</v>
      </c>
      <c r="H34" s="61"/>
      <c r="I34" s="63">
        <f t="shared" si="0"/>
        <v>-44531</v>
      </c>
      <c r="J34" s="99"/>
    </row>
    <row r="35" spans="1:10" ht="19.5" customHeight="1" x14ac:dyDescent="0.15">
      <c r="A35" s="21" t="s">
        <v>32</v>
      </c>
      <c r="B35" s="61">
        <v>44531</v>
      </c>
      <c r="C35" s="62">
        <v>0.85</v>
      </c>
      <c r="D35" s="63" t="s">
        <v>562</v>
      </c>
      <c r="E35" s="67">
        <v>1</v>
      </c>
      <c r="F35" s="63" t="s">
        <v>114</v>
      </c>
      <c r="G35" s="64" t="s">
        <v>9</v>
      </c>
      <c r="H35" s="61"/>
      <c r="I35" s="63">
        <f t="shared" si="0"/>
        <v>-44531</v>
      </c>
      <c r="J35" s="99"/>
    </row>
    <row r="36" spans="1:10" ht="19.5" customHeight="1" x14ac:dyDescent="0.15">
      <c r="A36" s="54" t="s">
        <v>32</v>
      </c>
      <c r="B36" s="55">
        <v>44531</v>
      </c>
      <c r="C36" s="56">
        <v>1.65</v>
      </c>
      <c r="D36" s="57" t="s">
        <v>563</v>
      </c>
      <c r="E36" s="66">
        <v>1</v>
      </c>
      <c r="F36" s="57" t="s">
        <v>114</v>
      </c>
      <c r="G36" s="60" t="s">
        <v>7</v>
      </c>
      <c r="H36" s="55"/>
      <c r="I36" s="57">
        <f t="shared" si="0"/>
        <v>-44531</v>
      </c>
      <c r="J36" s="97"/>
    </row>
    <row r="37" spans="1:10" ht="19.5" customHeight="1" x14ac:dyDescent="0.15">
      <c r="A37" s="21" t="s">
        <v>32</v>
      </c>
      <c r="B37" s="61">
        <v>44531</v>
      </c>
      <c r="C37" s="62">
        <v>1.2</v>
      </c>
      <c r="D37" s="63" t="s">
        <v>564</v>
      </c>
      <c r="E37" s="67">
        <v>1</v>
      </c>
      <c r="F37" s="63" t="s">
        <v>114</v>
      </c>
      <c r="G37" s="64" t="s">
        <v>7</v>
      </c>
      <c r="H37" s="61"/>
      <c r="I37" s="63">
        <f t="shared" si="0"/>
        <v>-44531</v>
      </c>
      <c r="J37" s="99"/>
    </row>
    <row r="38" spans="1:10" ht="19.5" customHeight="1" x14ac:dyDescent="0.15">
      <c r="A38" s="21" t="s">
        <v>32</v>
      </c>
      <c r="B38" s="61">
        <v>44531</v>
      </c>
      <c r="C38" s="62">
        <v>1.55</v>
      </c>
      <c r="D38" s="63" t="s">
        <v>318</v>
      </c>
      <c r="E38" s="67">
        <v>3</v>
      </c>
      <c r="F38" s="63" t="s">
        <v>114</v>
      </c>
      <c r="G38" s="64" t="s">
        <v>7</v>
      </c>
      <c r="H38" s="61"/>
      <c r="I38" s="63">
        <f t="shared" si="0"/>
        <v>-44531</v>
      </c>
      <c r="J38" s="99"/>
    </row>
    <row r="39" spans="1:10" ht="19.5" customHeight="1" x14ac:dyDescent="0.15">
      <c r="A39" s="21" t="s">
        <v>32</v>
      </c>
      <c r="B39" s="61">
        <v>44531</v>
      </c>
      <c r="C39" s="62">
        <v>1.32</v>
      </c>
      <c r="D39" s="63" t="s">
        <v>565</v>
      </c>
      <c r="E39" s="67">
        <v>3</v>
      </c>
      <c r="F39" s="63" t="s">
        <v>114</v>
      </c>
      <c r="G39" s="64" t="s">
        <v>7</v>
      </c>
      <c r="H39" s="61"/>
      <c r="I39" s="63">
        <f t="shared" si="0"/>
        <v>-44531</v>
      </c>
      <c r="J39" s="99"/>
    </row>
    <row r="40" spans="1:10" ht="19.5" customHeight="1" x14ac:dyDescent="0.15">
      <c r="A40" s="54" t="s">
        <v>32</v>
      </c>
      <c r="B40" s="55">
        <v>44531</v>
      </c>
      <c r="C40" s="56">
        <v>1.6</v>
      </c>
      <c r="D40" s="57" t="s">
        <v>566</v>
      </c>
      <c r="E40" s="66">
        <v>3</v>
      </c>
      <c r="F40" s="57" t="s">
        <v>114</v>
      </c>
      <c r="G40" s="60" t="s">
        <v>7</v>
      </c>
      <c r="H40" s="55"/>
      <c r="I40" s="57">
        <f t="shared" si="0"/>
        <v>-44531</v>
      </c>
      <c r="J40" s="97"/>
    </row>
    <row r="41" spans="1:10" ht="19.5" customHeight="1" x14ac:dyDescent="0.15">
      <c r="A41" s="21" t="s">
        <v>32</v>
      </c>
      <c r="B41" s="61">
        <v>44531</v>
      </c>
      <c r="C41" s="62">
        <v>1.1000000000000001</v>
      </c>
      <c r="D41" s="63" t="s">
        <v>567</v>
      </c>
      <c r="E41" s="67">
        <v>3</v>
      </c>
      <c r="F41" s="63" t="s">
        <v>114</v>
      </c>
      <c r="G41" s="64" t="s">
        <v>7</v>
      </c>
      <c r="H41" s="61"/>
      <c r="I41" s="63">
        <f t="shared" si="0"/>
        <v>-44531</v>
      </c>
      <c r="J41" s="104"/>
    </row>
    <row r="42" spans="1:10" ht="19.5" customHeight="1" x14ac:dyDescent="0.15">
      <c r="A42" s="54" t="s">
        <v>32</v>
      </c>
      <c r="B42" s="106">
        <v>44531</v>
      </c>
      <c r="C42" s="56">
        <v>1.5</v>
      </c>
      <c r="D42" s="57" t="s">
        <v>568</v>
      </c>
      <c r="E42" s="66">
        <v>2</v>
      </c>
      <c r="F42" s="66" t="s">
        <v>114</v>
      </c>
      <c r="G42" s="60" t="s">
        <v>7</v>
      </c>
      <c r="H42" s="106">
        <v>44560</v>
      </c>
      <c r="I42" s="57">
        <f t="shared" si="0"/>
        <v>29</v>
      </c>
      <c r="J42" s="103"/>
    </row>
    <row r="43" spans="1:10" ht="19.5" customHeight="1" x14ac:dyDescent="0.15">
      <c r="A43" s="54" t="s">
        <v>32</v>
      </c>
      <c r="B43" s="55">
        <v>44531</v>
      </c>
      <c r="C43" s="56">
        <v>1.1000000000000001</v>
      </c>
      <c r="D43" s="57" t="s">
        <v>116</v>
      </c>
      <c r="E43" s="66">
        <v>1</v>
      </c>
      <c r="F43" s="57" t="s">
        <v>114</v>
      </c>
      <c r="G43" s="60" t="s">
        <v>7</v>
      </c>
      <c r="H43" s="106"/>
      <c r="I43" s="57">
        <f t="shared" si="0"/>
        <v>-44531</v>
      </c>
      <c r="J43" s="103"/>
    </row>
    <row r="44" spans="1:10" ht="19.5" customHeight="1" x14ac:dyDescent="0.15">
      <c r="A44" s="21" t="s">
        <v>32</v>
      </c>
      <c r="B44" s="61">
        <v>44531</v>
      </c>
      <c r="C44" s="62">
        <v>3.5</v>
      </c>
      <c r="D44" s="63" t="s">
        <v>569</v>
      </c>
      <c r="E44" s="67">
        <v>1</v>
      </c>
      <c r="F44" s="63" t="s">
        <v>114</v>
      </c>
      <c r="G44" s="64" t="s">
        <v>9</v>
      </c>
      <c r="H44" s="61"/>
      <c r="I44" s="63">
        <f t="shared" si="0"/>
        <v>-44531</v>
      </c>
      <c r="J44" s="99"/>
    </row>
    <row r="45" spans="1:10" ht="19.5" customHeight="1" x14ac:dyDescent="0.15">
      <c r="A45" s="21" t="s">
        <v>32</v>
      </c>
      <c r="B45" s="61">
        <v>44531</v>
      </c>
      <c r="C45" s="62">
        <v>1.4</v>
      </c>
      <c r="D45" s="63" t="s">
        <v>258</v>
      </c>
      <c r="E45" s="67">
        <v>1</v>
      </c>
      <c r="F45" s="63" t="s">
        <v>114</v>
      </c>
      <c r="G45" s="64" t="s">
        <v>9</v>
      </c>
      <c r="H45" s="61"/>
      <c r="I45" s="63">
        <f t="shared" si="0"/>
        <v>-44531</v>
      </c>
      <c r="J45" s="99"/>
    </row>
    <row r="46" spans="1:10" ht="19.5" customHeight="1" x14ac:dyDescent="0.15">
      <c r="A46" s="54" t="s">
        <v>32</v>
      </c>
      <c r="B46" s="55">
        <v>44531</v>
      </c>
      <c r="C46" s="56">
        <v>2.15</v>
      </c>
      <c r="D46" s="57" t="s">
        <v>570</v>
      </c>
      <c r="E46" s="66">
        <v>1</v>
      </c>
      <c r="F46" s="66" t="s">
        <v>89</v>
      </c>
      <c r="G46" s="60" t="s">
        <v>7</v>
      </c>
      <c r="H46" s="106"/>
      <c r="I46" s="57">
        <f t="shared" si="0"/>
        <v>-44531</v>
      </c>
      <c r="J46" s="103"/>
    </row>
    <row r="47" spans="1:10" ht="19.5" customHeight="1" x14ac:dyDescent="0.15">
      <c r="A47" s="54" t="s">
        <v>32</v>
      </c>
      <c r="B47" s="106">
        <v>44531</v>
      </c>
      <c r="C47" s="56">
        <v>0.78</v>
      </c>
      <c r="D47" s="57" t="s">
        <v>571</v>
      </c>
      <c r="E47" s="66">
        <v>1</v>
      </c>
      <c r="F47" s="66" t="s">
        <v>89</v>
      </c>
      <c r="G47" s="60" t="s">
        <v>7</v>
      </c>
      <c r="H47" s="106">
        <v>44542</v>
      </c>
      <c r="I47" s="57">
        <f t="shared" si="0"/>
        <v>11</v>
      </c>
      <c r="J47" s="103"/>
    </row>
    <row r="48" spans="1:10" ht="19.5" customHeight="1" x14ac:dyDescent="0.15">
      <c r="A48" s="54" t="s">
        <v>32</v>
      </c>
      <c r="B48" s="106">
        <v>44531</v>
      </c>
      <c r="C48" s="56">
        <v>0.77</v>
      </c>
      <c r="D48" s="57" t="s">
        <v>78</v>
      </c>
      <c r="E48" s="66">
        <v>1</v>
      </c>
      <c r="F48" s="66" t="s">
        <v>89</v>
      </c>
      <c r="G48" s="60" t="s">
        <v>7</v>
      </c>
      <c r="H48" s="106"/>
      <c r="I48" s="57">
        <f t="shared" si="0"/>
        <v>-44531</v>
      </c>
      <c r="J48" s="103"/>
    </row>
    <row r="49" spans="1:10" ht="19.5" customHeight="1" x14ac:dyDescent="0.15">
      <c r="A49" s="21" t="s">
        <v>32</v>
      </c>
      <c r="B49" s="61">
        <v>44531</v>
      </c>
      <c r="C49" s="62">
        <v>2.99</v>
      </c>
      <c r="D49" s="63" t="s">
        <v>572</v>
      </c>
      <c r="E49" s="67">
        <v>1</v>
      </c>
      <c r="F49" s="67" t="s">
        <v>89</v>
      </c>
      <c r="G49" s="64" t="s">
        <v>7</v>
      </c>
      <c r="H49" s="61"/>
      <c r="I49" s="63">
        <f t="shared" si="0"/>
        <v>-44531</v>
      </c>
      <c r="J49" s="102"/>
    </row>
    <row r="50" spans="1:10" ht="19.5" customHeight="1" x14ac:dyDescent="0.15">
      <c r="A50" s="54" t="s">
        <v>32</v>
      </c>
      <c r="B50" s="55">
        <v>44531</v>
      </c>
      <c r="C50" s="56">
        <v>0.57999999999999996</v>
      </c>
      <c r="D50" s="57" t="s">
        <v>573</v>
      </c>
      <c r="E50" s="66">
        <v>1</v>
      </c>
      <c r="F50" s="66" t="s">
        <v>89</v>
      </c>
      <c r="G50" s="60" t="s">
        <v>7</v>
      </c>
      <c r="H50" s="55">
        <v>44577</v>
      </c>
      <c r="I50" s="57">
        <f t="shared" si="0"/>
        <v>46</v>
      </c>
      <c r="J50" s="101"/>
    </row>
    <row r="51" spans="1:10" ht="19.5" customHeight="1" x14ac:dyDescent="0.15">
      <c r="A51" s="54" t="s">
        <v>32</v>
      </c>
      <c r="B51" s="106">
        <v>44531</v>
      </c>
      <c r="C51" s="56">
        <v>0.97</v>
      </c>
      <c r="D51" s="57" t="s">
        <v>450</v>
      </c>
      <c r="E51" s="66">
        <v>1</v>
      </c>
      <c r="F51" s="66" t="s">
        <v>89</v>
      </c>
      <c r="G51" s="60" t="s">
        <v>7</v>
      </c>
      <c r="H51" s="106">
        <v>44549</v>
      </c>
      <c r="I51" s="57">
        <f t="shared" si="0"/>
        <v>18</v>
      </c>
      <c r="J51" s="103"/>
    </row>
    <row r="52" spans="1:10" ht="19.5" customHeight="1" x14ac:dyDescent="0.15">
      <c r="A52" s="54" t="s">
        <v>32</v>
      </c>
      <c r="B52" s="106">
        <v>44531</v>
      </c>
      <c r="C52" s="56">
        <v>1.3</v>
      </c>
      <c r="D52" s="57" t="s">
        <v>135</v>
      </c>
      <c r="E52" s="66">
        <v>10</v>
      </c>
      <c r="F52" s="66" t="s">
        <v>89</v>
      </c>
      <c r="G52" s="60" t="s">
        <v>7</v>
      </c>
      <c r="H52" s="106">
        <v>44541</v>
      </c>
      <c r="I52" s="57">
        <f t="shared" si="0"/>
        <v>10</v>
      </c>
      <c r="J52" s="103"/>
    </row>
    <row r="53" spans="1:10" ht="19.5" customHeight="1" x14ac:dyDescent="0.15">
      <c r="A53" s="21" t="s">
        <v>32</v>
      </c>
      <c r="B53" s="61">
        <v>44531</v>
      </c>
      <c r="C53" s="62">
        <v>0.99</v>
      </c>
      <c r="D53" s="63" t="s">
        <v>574</v>
      </c>
      <c r="E53" s="67">
        <v>1</v>
      </c>
      <c r="F53" s="67" t="s">
        <v>89</v>
      </c>
      <c r="G53" s="64" t="s">
        <v>7</v>
      </c>
      <c r="H53" s="61"/>
      <c r="I53" s="63">
        <f t="shared" si="0"/>
        <v>-44531</v>
      </c>
      <c r="J53" s="99"/>
    </row>
    <row r="54" spans="1:10" ht="19.5" customHeight="1" x14ac:dyDescent="0.15">
      <c r="A54" s="54" t="s">
        <v>32</v>
      </c>
      <c r="B54" s="106">
        <v>44531</v>
      </c>
      <c r="C54" s="56">
        <v>1.59</v>
      </c>
      <c r="D54" s="57" t="s">
        <v>575</v>
      </c>
      <c r="E54" s="66">
        <v>1</v>
      </c>
      <c r="F54" s="66" t="s">
        <v>89</v>
      </c>
      <c r="G54" s="60" t="s">
        <v>7</v>
      </c>
      <c r="H54" s="106">
        <v>44541</v>
      </c>
      <c r="I54" s="57">
        <f t="shared" si="0"/>
        <v>10</v>
      </c>
      <c r="J54" s="103"/>
    </row>
    <row r="55" spans="1:10" ht="19.5" customHeight="1" x14ac:dyDescent="0.15">
      <c r="A55" s="54" t="s">
        <v>32</v>
      </c>
      <c r="B55" s="106">
        <v>44531</v>
      </c>
      <c r="C55" s="56">
        <v>1.1100000000000001</v>
      </c>
      <c r="D55" s="57" t="s">
        <v>576</v>
      </c>
      <c r="E55" s="66">
        <v>1</v>
      </c>
      <c r="F55" s="66" t="s">
        <v>89</v>
      </c>
      <c r="G55" s="60" t="s">
        <v>7</v>
      </c>
      <c r="H55" s="106">
        <v>44534</v>
      </c>
      <c r="I55" s="57">
        <f t="shared" si="0"/>
        <v>3</v>
      </c>
      <c r="J55" s="103"/>
    </row>
    <row r="56" spans="1:10" ht="19.5" customHeight="1" x14ac:dyDescent="0.15">
      <c r="A56" s="21" t="s">
        <v>32</v>
      </c>
      <c r="B56" s="61">
        <v>44531</v>
      </c>
      <c r="C56" s="62">
        <v>0.99</v>
      </c>
      <c r="D56" s="63" t="s">
        <v>577</v>
      </c>
      <c r="E56" s="67">
        <v>1</v>
      </c>
      <c r="F56" s="67" t="s">
        <v>89</v>
      </c>
      <c r="G56" s="64" t="s">
        <v>7</v>
      </c>
      <c r="H56" s="61"/>
      <c r="I56" s="63">
        <f t="shared" si="0"/>
        <v>-44531</v>
      </c>
      <c r="J56" s="99"/>
    </row>
    <row r="57" spans="1:10" ht="19.5" customHeight="1" x14ac:dyDescent="0.15">
      <c r="A57" s="54" t="s">
        <v>32</v>
      </c>
      <c r="B57" s="106">
        <v>44531</v>
      </c>
      <c r="C57" s="56">
        <v>2.75</v>
      </c>
      <c r="D57" s="57" t="s">
        <v>578</v>
      </c>
      <c r="E57" s="66"/>
      <c r="F57" s="66" t="s">
        <v>532</v>
      </c>
      <c r="G57" s="60" t="s">
        <v>7</v>
      </c>
      <c r="H57" s="106"/>
      <c r="I57" s="57">
        <f t="shared" si="0"/>
        <v>-44531</v>
      </c>
      <c r="J57" s="103"/>
    </row>
    <row r="58" spans="1:10" ht="19.5" customHeight="1" x14ac:dyDescent="0.15">
      <c r="A58" s="78" t="s">
        <v>32</v>
      </c>
      <c r="B58" s="79">
        <v>44532</v>
      </c>
      <c r="C58" s="80">
        <v>6</v>
      </c>
      <c r="D58" s="81" t="s">
        <v>579</v>
      </c>
      <c r="E58" s="82">
        <v>2</v>
      </c>
      <c r="F58" s="82" t="s">
        <v>119</v>
      </c>
      <c r="G58" s="83" t="s">
        <v>10</v>
      </c>
      <c r="H58" s="79"/>
      <c r="I58" s="81">
        <f t="shared" si="0"/>
        <v>-44532</v>
      </c>
      <c r="J58" s="100"/>
    </row>
    <row r="59" spans="1:10" ht="19.5" customHeight="1" x14ac:dyDescent="0.15">
      <c r="A59" s="54" t="s">
        <v>120</v>
      </c>
      <c r="B59" s="55">
        <v>44532</v>
      </c>
      <c r="C59" s="56">
        <v>2.99</v>
      </c>
      <c r="D59" s="57" t="s">
        <v>537</v>
      </c>
      <c r="E59" s="66"/>
      <c r="F59" s="66" t="s">
        <v>503</v>
      </c>
      <c r="G59" s="60" t="s">
        <v>7</v>
      </c>
      <c r="H59" s="55"/>
      <c r="I59" s="57">
        <f t="shared" si="0"/>
        <v>-44532</v>
      </c>
      <c r="J59" s="97"/>
    </row>
    <row r="60" spans="1:10" ht="19.5" customHeight="1" x14ac:dyDescent="0.15">
      <c r="A60" s="54" t="s">
        <v>120</v>
      </c>
      <c r="B60" s="55">
        <v>44532</v>
      </c>
      <c r="C60" s="56">
        <v>4</v>
      </c>
      <c r="D60" s="57" t="s">
        <v>580</v>
      </c>
      <c r="E60" s="66">
        <v>2</v>
      </c>
      <c r="F60" s="66" t="s">
        <v>581</v>
      </c>
      <c r="G60" s="60" t="s">
        <v>8</v>
      </c>
      <c r="H60" s="55">
        <v>44532</v>
      </c>
      <c r="I60" s="57">
        <f t="shared" si="0"/>
        <v>0</v>
      </c>
      <c r="J60" s="97"/>
    </row>
    <row r="61" spans="1:10" ht="19.5" customHeight="1" x14ac:dyDescent="0.15">
      <c r="A61" s="54" t="s">
        <v>32</v>
      </c>
      <c r="B61" s="55">
        <v>44532</v>
      </c>
      <c r="C61" s="56">
        <v>12.35</v>
      </c>
      <c r="D61" s="57" t="s">
        <v>582</v>
      </c>
      <c r="E61" s="66"/>
      <c r="F61" s="66" t="s">
        <v>503</v>
      </c>
      <c r="G61" s="60" t="s">
        <v>8</v>
      </c>
      <c r="H61" s="55">
        <v>44532</v>
      </c>
      <c r="I61" s="57">
        <f t="shared" si="0"/>
        <v>0</v>
      </c>
      <c r="J61" s="103"/>
    </row>
    <row r="62" spans="1:10" ht="19.5" customHeight="1" x14ac:dyDescent="0.15">
      <c r="A62" s="54" t="s">
        <v>32</v>
      </c>
      <c r="B62" s="55">
        <v>44532</v>
      </c>
      <c r="C62" s="56">
        <v>8.35</v>
      </c>
      <c r="D62" s="57" t="s">
        <v>583</v>
      </c>
      <c r="E62" s="66"/>
      <c r="F62" s="66" t="s">
        <v>503</v>
      </c>
      <c r="G62" s="60" t="s">
        <v>8</v>
      </c>
      <c r="H62" s="55">
        <v>44532</v>
      </c>
      <c r="I62" s="57">
        <f t="shared" si="0"/>
        <v>0</v>
      </c>
      <c r="J62" s="103"/>
    </row>
    <row r="63" spans="1:10" ht="19.5" customHeight="1" x14ac:dyDescent="0.15">
      <c r="A63" s="54" t="s">
        <v>32</v>
      </c>
      <c r="B63" s="55">
        <v>44532</v>
      </c>
      <c r="C63" s="56">
        <v>10.5</v>
      </c>
      <c r="D63" s="57" t="s">
        <v>584</v>
      </c>
      <c r="E63" s="66"/>
      <c r="F63" s="57" t="s">
        <v>584</v>
      </c>
      <c r="G63" s="60" t="s">
        <v>8</v>
      </c>
      <c r="H63" s="55">
        <v>44532</v>
      </c>
      <c r="I63" s="57">
        <f t="shared" si="0"/>
        <v>0</v>
      </c>
      <c r="J63" s="103"/>
    </row>
    <row r="64" spans="1:10" ht="19.5" customHeight="1" x14ac:dyDescent="0.15">
      <c r="A64" s="54" t="s">
        <v>120</v>
      </c>
      <c r="B64" s="55">
        <v>44537</v>
      </c>
      <c r="C64" s="56">
        <v>1.9</v>
      </c>
      <c r="D64" s="57" t="s">
        <v>198</v>
      </c>
      <c r="E64" s="66">
        <v>2</v>
      </c>
      <c r="F64" s="66" t="s">
        <v>35</v>
      </c>
      <c r="G64" s="60" t="s">
        <v>7</v>
      </c>
      <c r="H64" s="55"/>
      <c r="I64" s="57">
        <f t="shared" si="0"/>
        <v>-44537</v>
      </c>
      <c r="J64" s="103"/>
    </row>
    <row r="65" spans="1:10" ht="19.5" customHeight="1" x14ac:dyDescent="0.15">
      <c r="A65" s="54" t="s">
        <v>120</v>
      </c>
      <c r="B65" s="55">
        <v>44537</v>
      </c>
      <c r="C65" s="56">
        <v>2.79</v>
      </c>
      <c r="D65" s="57" t="s">
        <v>46</v>
      </c>
      <c r="E65" s="66">
        <v>2</v>
      </c>
      <c r="F65" s="66" t="s">
        <v>35</v>
      </c>
      <c r="G65" s="60" t="s">
        <v>7</v>
      </c>
      <c r="H65" s="55"/>
      <c r="I65" s="57">
        <f t="shared" si="0"/>
        <v>-44537</v>
      </c>
      <c r="J65" s="103"/>
    </row>
    <row r="66" spans="1:10" ht="19.5" customHeight="1" x14ac:dyDescent="0.15">
      <c r="A66" s="54" t="s">
        <v>120</v>
      </c>
      <c r="B66" s="55">
        <v>44537</v>
      </c>
      <c r="C66" s="56">
        <v>0.72</v>
      </c>
      <c r="D66" s="57" t="s">
        <v>377</v>
      </c>
      <c r="E66" s="66">
        <v>1</v>
      </c>
      <c r="F66" s="66" t="s">
        <v>35</v>
      </c>
      <c r="G66" s="60" t="s">
        <v>7</v>
      </c>
      <c r="H66" s="55"/>
      <c r="I66" s="57">
        <f t="shared" si="0"/>
        <v>-44537</v>
      </c>
      <c r="J66" s="103"/>
    </row>
    <row r="67" spans="1:10" ht="19.5" customHeight="1" x14ac:dyDescent="0.15">
      <c r="A67" s="54" t="s">
        <v>120</v>
      </c>
      <c r="B67" s="55">
        <v>44537</v>
      </c>
      <c r="C67" s="56">
        <v>0.62</v>
      </c>
      <c r="D67" s="57" t="s">
        <v>585</v>
      </c>
      <c r="E67" s="66">
        <v>1</v>
      </c>
      <c r="F67" s="66" t="s">
        <v>35</v>
      </c>
      <c r="G67" s="60" t="s">
        <v>7</v>
      </c>
      <c r="H67" s="55">
        <v>44552</v>
      </c>
      <c r="I67" s="57">
        <f t="shared" si="0"/>
        <v>15</v>
      </c>
      <c r="J67" s="103"/>
    </row>
    <row r="68" spans="1:10" ht="19.5" customHeight="1" x14ac:dyDescent="0.15">
      <c r="A68" s="54" t="s">
        <v>120</v>
      </c>
      <c r="B68" s="55">
        <v>44537</v>
      </c>
      <c r="C68" s="56">
        <v>0.89</v>
      </c>
      <c r="D68" s="57" t="s">
        <v>472</v>
      </c>
      <c r="E68" s="66">
        <v>1</v>
      </c>
      <c r="F68" s="66" t="s">
        <v>35</v>
      </c>
      <c r="G68" s="60" t="s">
        <v>7</v>
      </c>
      <c r="H68" s="55"/>
      <c r="I68" s="57">
        <f t="shared" si="0"/>
        <v>-44537</v>
      </c>
      <c r="J68" s="103"/>
    </row>
    <row r="69" spans="1:10" ht="19.5" customHeight="1" x14ac:dyDescent="0.15">
      <c r="A69" s="54" t="s">
        <v>32</v>
      </c>
      <c r="B69" s="55">
        <v>44539</v>
      </c>
      <c r="C69" s="56">
        <v>2.95</v>
      </c>
      <c r="D69" s="57" t="s">
        <v>74</v>
      </c>
      <c r="E69" s="66">
        <v>24</v>
      </c>
      <c r="F69" s="66" t="s">
        <v>114</v>
      </c>
      <c r="G69" s="60" t="s">
        <v>7</v>
      </c>
      <c r="H69" s="55"/>
      <c r="I69" s="57">
        <f t="shared" si="0"/>
        <v>-44539</v>
      </c>
      <c r="J69" s="103"/>
    </row>
    <row r="70" spans="1:10" ht="19.5" customHeight="1" x14ac:dyDescent="0.15">
      <c r="A70" s="54" t="s">
        <v>32</v>
      </c>
      <c r="B70" s="55">
        <v>44539</v>
      </c>
      <c r="C70" s="56">
        <v>3.72</v>
      </c>
      <c r="D70" s="57" t="s">
        <v>77</v>
      </c>
      <c r="E70" s="66">
        <v>6</v>
      </c>
      <c r="F70" s="66" t="s">
        <v>114</v>
      </c>
      <c r="G70" s="60" t="s">
        <v>7</v>
      </c>
      <c r="H70" s="55"/>
      <c r="I70" s="57">
        <f t="shared" si="0"/>
        <v>-44539</v>
      </c>
      <c r="J70" s="103"/>
    </row>
    <row r="71" spans="1:10" ht="19.5" customHeight="1" x14ac:dyDescent="0.15">
      <c r="A71" s="54" t="s">
        <v>32</v>
      </c>
      <c r="B71" s="55">
        <v>44540</v>
      </c>
      <c r="C71" s="56">
        <v>2.7</v>
      </c>
      <c r="D71" s="57" t="s">
        <v>586</v>
      </c>
      <c r="E71" s="66">
        <v>1</v>
      </c>
      <c r="F71" s="66" t="s">
        <v>114</v>
      </c>
      <c r="G71" s="60" t="s">
        <v>7</v>
      </c>
      <c r="H71" s="55"/>
      <c r="I71" s="57">
        <f t="shared" si="0"/>
        <v>-44540</v>
      </c>
      <c r="J71" s="103"/>
    </row>
    <row r="72" spans="1:10" ht="19.5" customHeight="1" x14ac:dyDescent="0.15">
      <c r="A72" s="21" t="s">
        <v>32</v>
      </c>
      <c r="B72" s="61">
        <v>44540</v>
      </c>
      <c r="C72" s="62">
        <v>0.8</v>
      </c>
      <c r="D72" s="63" t="s">
        <v>587</v>
      </c>
      <c r="E72" s="67">
        <v>1</v>
      </c>
      <c r="F72" s="67" t="s">
        <v>114</v>
      </c>
      <c r="G72" s="64" t="s">
        <v>7</v>
      </c>
      <c r="H72" s="61"/>
      <c r="I72" s="63">
        <f t="shared" si="0"/>
        <v>-44540</v>
      </c>
      <c r="J72" s="104"/>
    </row>
    <row r="73" spans="1:10" ht="19.5" customHeight="1" x14ac:dyDescent="0.15">
      <c r="A73" s="54" t="s">
        <v>32</v>
      </c>
      <c r="B73" s="55">
        <v>44540</v>
      </c>
      <c r="C73" s="56">
        <v>3</v>
      </c>
      <c r="D73" s="57" t="s">
        <v>588</v>
      </c>
      <c r="E73" s="66">
        <v>1</v>
      </c>
      <c r="F73" s="66" t="s">
        <v>114</v>
      </c>
      <c r="G73" s="60" t="s">
        <v>7</v>
      </c>
      <c r="H73" s="55"/>
      <c r="I73" s="57">
        <f t="shared" si="0"/>
        <v>-44540</v>
      </c>
      <c r="J73" s="103"/>
    </row>
    <row r="74" spans="1:10" ht="19.5" customHeight="1" x14ac:dyDescent="0.15">
      <c r="A74" s="54" t="s">
        <v>32</v>
      </c>
      <c r="B74" s="55">
        <v>44540</v>
      </c>
      <c r="C74" s="56">
        <v>0.79</v>
      </c>
      <c r="D74" s="57" t="s">
        <v>92</v>
      </c>
      <c r="E74" s="66">
        <v>1</v>
      </c>
      <c r="F74" s="66" t="s">
        <v>114</v>
      </c>
      <c r="G74" s="60" t="s">
        <v>7</v>
      </c>
      <c r="H74" s="55"/>
      <c r="I74" s="57">
        <f t="shared" si="0"/>
        <v>-44540</v>
      </c>
      <c r="J74" s="103"/>
    </row>
    <row r="75" spans="1:10" ht="19.5" customHeight="1" x14ac:dyDescent="0.15">
      <c r="A75" s="54" t="s">
        <v>32</v>
      </c>
      <c r="B75" s="55">
        <v>44540</v>
      </c>
      <c r="C75" s="56">
        <v>1</v>
      </c>
      <c r="D75" s="57" t="s">
        <v>589</v>
      </c>
      <c r="E75" s="66">
        <v>5</v>
      </c>
      <c r="F75" s="66" t="s">
        <v>114</v>
      </c>
      <c r="G75" s="60" t="s">
        <v>7</v>
      </c>
      <c r="H75" s="55"/>
      <c r="I75" s="57">
        <f t="shared" si="0"/>
        <v>-44540</v>
      </c>
      <c r="J75" s="103"/>
    </row>
    <row r="76" spans="1:10" ht="19.5" customHeight="1" x14ac:dyDescent="0.15">
      <c r="A76" s="54" t="s">
        <v>32</v>
      </c>
      <c r="B76" s="55">
        <v>44540</v>
      </c>
      <c r="C76" s="56">
        <v>0.9</v>
      </c>
      <c r="D76" s="57" t="s">
        <v>590</v>
      </c>
      <c r="E76" s="66">
        <v>1</v>
      </c>
      <c r="F76" s="66" t="s">
        <v>114</v>
      </c>
      <c r="G76" s="60" t="s">
        <v>7</v>
      </c>
      <c r="H76" s="55"/>
      <c r="I76" s="57">
        <f t="shared" si="0"/>
        <v>-44540</v>
      </c>
      <c r="J76" s="103"/>
    </row>
    <row r="77" spans="1:10" ht="19.5" customHeight="1" x14ac:dyDescent="0.15">
      <c r="A77" s="54" t="s">
        <v>32</v>
      </c>
      <c r="B77" s="55">
        <v>44540</v>
      </c>
      <c r="C77" s="56">
        <v>1.8</v>
      </c>
      <c r="D77" s="57" t="s">
        <v>84</v>
      </c>
      <c r="E77" s="66">
        <v>16</v>
      </c>
      <c r="F77" s="66" t="s">
        <v>114</v>
      </c>
      <c r="G77" s="60" t="s">
        <v>7</v>
      </c>
      <c r="H77" s="55"/>
      <c r="I77" s="57">
        <f t="shared" si="0"/>
        <v>-44540</v>
      </c>
      <c r="J77" s="103"/>
    </row>
    <row r="78" spans="1:10" ht="19.5" customHeight="1" x14ac:dyDescent="0.15">
      <c r="A78" s="54" t="s">
        <v>32</v>
      </c>
      <c r="B78" s="55">
        <v>44540</v>
      </c>
      <c r="C78" s="56">
        <v>0.87</v>
      </c>
      <c r="D78" s="57" t="s">
        <v>591</v>
      </c>
      <c r="E78" s="66">
        <v>1</v>
      </c>
      <c r="F78" s="66" t="s">
        <v>114</v>
      </c>
      <c r="G78" s="60" t="s">
        <v>7</v>
      </c>
      <c r="H78" s="55"/>
      <c r="I78" s="57">
        <f t="shared" si="0"/>
        <v>-44540</v>
      </c>
      <c r="J78" s="103"/>
    </row>
    <row r="79" spans="1:10" ht="19.5" customHeight="1" x14ac:dyDescent="0.15">
      <c r="A79" s="78" t="s">
        <v>32</v>
      </c>
      <c r="B79" s="79">
        <v>44543</v>
      </c>
      <c r="C79" s="80">
        <v>1.8</v>
      </c>
      <c r="D79" s="81" t="s">
        <v>592</v>
      </c>
      <c r="E79" s="82">
        <v>1</v>
      </c>
      <c r="F79" s="82" t="s">
        <v>364</v>
      </c>
      <c r="G79" s="83" t="s">
        <v>10</v>
      </c>
      <c r="H79" s="79"/>
      <c r="I79" s="81">
        <f t="shared" si="0"/>
        <v>-44543</v>
      </c>
      <c r="J79" s="105"/>
    </row>
    <row r="80" spans="1:10" ht="19.5" customHeight="1" x14ac:dyDescent="0.15">
      <c r="A80" s="78" t="s">
        <v>32</v>
      </c>
      <c r="B80" s="79">
        <v>44543</v>
      </c>
      <c r="C80" s="80">
        <v>2.5</v>
      </c>
      <c r="D80" s="81" t="s">
        <v>593</v>
      </c>
      <c r="E80" s="82">
        <v>1</v>
      </c>
      <c r="F80" s="82" t="s">
        <v>364</v>
      </c>
      <c r="G80" s="83" t="s">
        <v>10</v>
      </c>
      <c r="H80" s="79"/>
      <c r="I80" s="81">
        <f t="shared" si="0"/>
        <v>-44543</v>
      </c>
      <c r="J80" s="105"/>
    </row>
    <row r="81" spans="1:10" ht="19.5" customHeight="1" x14ac:dyDescent="0.15">
      <c r="A81" s="78" t="s">
        <v>32</v>
      </c>
      <c r="B81" s="79">
        <v>44543</v>
      </c>
      <c r="C81" s="80">
        <v>1.2</v>
      </c>
      <c r="D81" s="81" t="s">
        <v>594</v>
      </c>
      <c r="E81" s="82">
        <v>1</v>
      </c>
      <c r="F81" s="82" t="s">
        <v>364</v>
      </c>
      <c r="G81" s="83" t="s">
        <v>10</v>
      </c>
      <c r="H81" s="79"/>
      <c r="I81" s="81">
        <f t="shared" si="0"/>
        <v>-44543</v>
      </c>
      <c r="J81" s="105"/>
    </row>
    <row r="82" spans="1:10" ht="19.5" customHeight="1" x14ac:dyDescent="0.15">
      <c r="A82" s="78" t="s">
        <v>32</v>
      </c>
      <c r="B82" s="79">
        <v>44543</v>
      </c>
      <c r="C82" s="80">
        <v>2.8</v>
      </c>
      <c r="D82" s="81" t="s">
        <v>595</v>
      </c>
      <c r="E82" s="82">
        <v>1</v>
      </c>
      <c r="F82" s="82" t="s">
        <v>364</v>
      </c>
      <c r="G82" s="83" t="s">
        <v>10</v>
      </c>
      <c r="H82" s="79"/>
      <c r="I82" s="81">
        <f t="shared" si="0"/>
        <v>-44543</v>
      </c>
      <c r="J82" s="105"/>
    </row>
    <row r="83" spans="1:10" ht="19.5" customHeight="1" x14ac:dyDescent="0.15">
      <c r="A83" s="54" t="s">
        <v>32</v>
      </c>
      <c r="B83" s="55">
        <v>44541</v>
      </c>
      <c r="C83" s="56">
        <v>1.07</v>
      </c>
      <c r="D83" s="57" t="s">
        <v>596</v>
      </c>
      <c r="E83" s="66">
        <v>1</v>
      </c>
      <c r="F83" s="66" t="s">
        <v>597</v>
      </c>
      <c r="G83" s="60" t="s">
        <v>7</v>
      </c>
      <c r="H83" s="55"/>
      <c r="I83" s="57">
        <f t="shared" si="0"/>
        <v>-44541</v>
      </c>
      <c r="J83" s="103"/>
    </row>
    <row r="84" spans="1:10" ht="19.5" customHeight="1" x14ac:dyDescent="0.15">
      <c r="A84" s="54" t="s">
        <v>32</v>
      </c>
      <c r="B84" s="55">
        <v>44543</v>
      </c>
      <c r="C84" s="56">
        <v>14.6</v>
      </c>
      <c r="D84" s="57" t="s">
        <v>598</v>
      </c>
      <c r="E84" s="66" t="s">
        <v>50</v>
      </c>
      <c r="F84" s="66" t="s">
        <v>50</v>
      </c>
      <c r="G84" s="60" t="s">
        <v>8</v>
      </c>
      <c r="H84" s="55"/>
      <c r="I84" s="57">
        <f t="shared" si="0"/>
        <v>-44543</v>
      </c>
      <c r="J84" s="103"/>
    </row>
    <row r="85" spans="1:10" ht="19.5" customHeight="1" x14ac:dyDescent="0.15">
      <c r="A85" s="54" t="s">
        <v>120</v>
      </c>
      <c r="B85" s="55">
        <v>44545</v>
      </c>
      <c r="C85" s="56">
        <v>1</v>
      </c>
      <c r="D85" s="57" t="s">
        <v>243</v>
      </c>
      <c r="E85" s="66">
        <v>1</v>
      </c>
      <c r="F85" s="66" t="s">
        <v>114</v>
      </c>
      <c r="G85" s="60" t="s">
        <v>7</v>
      </c>
      <c r="H85" s="55"/>
      <c r="I85" s="57">
        <f t="shared" si="0"/>
        <v>-44545</v>
      </c>
      <c r="J85" s="103"/>
    </row>
    <row r="86" spans="1:10" ht="19.5" customHeight="1" x14ac:dyDescent="0.15">
      <c r="A86" s="54" t="s">
        <v>120</v>
      </c>
      <c r="B86" s="55">
        <v>44545</v>
      </c>
      <c r="C86" s="56">
        <v>3.66</v>
      </c>
      <c r="D86" s="57" t="s">
        <v>540</v>
      </c>
      <c r="E86" s="66">
        <v>2</v>
      </c>
      <c r="F86" s="66" t="s">
        <v>114</v>
      </c>
      <c r="G86" s="60" t="s">
        <v>7</v>
      </c>
      <c r="H86" s="55"/>
      <c r="I86" s="57">
        <f t="shared" si="0"/>
        <v>-44545</v>
      </c>
      <c r="J86" s="103"/>
    </row>
    <row r="87" spans="1:10" ht="19.5" customHeight="1" x14ac:dyDescent="0.15">
      <c r="A87" s="54" t="s">
        <v>120</v>
      </c>
      <c r="B87" s="55">
        <v>44545</v>
      </c>
      <c r="C87" s="56">
        <v>1.3</v>
      </c>
      <c r="D87" s="57" t="s">
        <v>599</v>
      </c>
      <c r="E87" s="66">
        <v>1</v>
      </c>
      <c r="F87" s="66" t="s">
        <v>114</v>
      </c>
      <c r="G87" s="60" t="s">
        <v>7</v>
      </c>
      <c r="H87" s="55"/>
      <c r="I87" s="57">
        <f t="shared" si="0"/>
        <v>-44545</v>
      </c>
      <c r="J87" s="103"/>
    </row>
    <row r="88" spans="1:10" ht="19.5" customHeight="1" x14ac:dyDescent="0.15">
      <c r="A88" s="54" t="s">
        <v>120</v>
      </c>
      <c r="B88" s="55">
        <v>44546</v>
      </c>
      <c r="C88" s="56">
        <v>8.25</v>
      </c>
      <c r="D88" s="57" t="s">
        <v>600</v>
      </c>
      <c r="E88" s="66" t="s">
        <v>601</v>
      </c>
      <c r="F88" s="66" t="s">
        <v>35</v>
      </c>
      <c r="G88" s="60" t="s">
        <v>7</v>
      </c>
      <c r="H88" s="55"/>
      <c r="I88" s="57">
        <f t="shared" si="0"/>
        <v>-44546</v>
      </c>
      <c r="J88" s="103"/>
    </row>
    <row r="89" spans="1:10" ht="19.5" customHeight="1" x14ac:dyDescent="0.15">
      <c r="A89" s="21" t="s">
        <v>120</v>
      </c>
      <c r="B89" s="61">
        <v>44546</v>
      </c>
      <c r="C89" s="62">
        <v>13.99</v>
      </c>
      <c r="D89" s="63" t="s">
        <v>602</v>
      </c>
      <c r="E89" s="67">
        <v>1</v>
      </c>
      <c r="F89" s="67" t="s">
        <v>35</v>
      </c>
      <c r="G89" s="64" t="s">
        <v>7</v>
      </c>
      <c r="H89" s="61"/>
      <c r="I89" s="63">
        <f t="shared" si="0"/>
        <v>-44546</v>
      </c>
      <c r="J89" s="104"/>
    </row>
    <row r="90" spans="1:10" ht="19.5" customHeight="1" x14ac:dyDescent="0.15">
      <c r="A90" s="54" t="s">
        <v>120</v>
      </c>
      <c r="B90" s="55">
        <v>44546</v>
      </c>
      <c r="C90" s="56">
        <v>1.19</v>
      </c>
      <c r="D90" s="57" t="s">
        <v>306</v>
      </c>
      <c r="E90" s="66">
        <v>50</v>
      </c>
      <c r="F90" s="66" t="s">
        <v>35</v>
      </c>
      <c r="G90" s="60" t="s">
        <v>7</v>
      </c>
      <c r="H90" s="55">
        <v>44577</v>
      </c>
      <c r="I90" s="57">
        <f t="shared" si="0"/>
        <v>31</v>
      </c>
      <c r="J90" s="103"/>
    </row>
    <row r="91" spans="1:10" ht="19.5" customHeight="1" x14ac:dyDescent="0.15">
      <c r="A91" s="54" t="s">
        <v>120</v>
      </c>
      <c r="B91" s="55">
        <v>44546</v>
      </c>
      <c r="C91" s="56">
        <v>0.33</v>
      </c>
      <c r="D91" s="57" t="s">
        <v>603</v>
      </c>
      <c r="E91" s="66">
        <v>4</v>
      </c>
      <c r="F91" s="66" t="s">
        <v>35</v>
      </c>
      <c r="G91" s="60" t="s">
        <v>7</v>
      </c>
      <c r="H91" s="55"/>
      <c r="I91" s="57">
        <f t="shared" si="0"/>
        <v>-44546</v>
      </c>
      <c r="J91" s="103"/>
    </row>
    <row r="92" spans="1:10" ht="19.5" customHeight="1" x14ac:dyDescent="0.15">
      <c r="A92" s="54" t="s">
        <v>120</v>
      </c>
      <c r="B92" s="55">
        <v>44546</v>
      </c>
      <c r="C92" s="56">
        <v>1.29</v>
      </c>
      <c r="D92" s="57" t="s">
        <v>604</v>
      </c>
      <c r="E92" s="66">
        <v>1</v>
      </c>
      <c r="F92" s="66" t="s">
        <v>35</v>
      </c>
      <c r="G92" s="60" t="s">
        <v>7</v>
      </c>
      <c r="H92" s="55"/>
      <c r="I92" s="57">
        <f t="shared" si="0"/>
        <v>-44546</v>
      </c>
      <c r="J92" s="103"/>
    </row>
    <row r="93" spans="1:10" ht="19.5" customHeight="1" x14ac:dyDescent="0.15">
      <c r="A93" s="54" t="s">
        <v>120</v>
      </c>
      <c r="B93" s="55">
        <v>44546</v>
      </c>
      <c r="C93" s="56">
        <v>0.99</v>
      </c>
      <c r="D93" s="57" t="s">
        <v>605</v>
      </c>
      <c r="E93" s="66">
        <v>1</v>
      </c>
      <c r="F93" s="66" t="s">
        <v>35</v>
      </c>
      <c r="G93" s="60" t="s">
        <v>7</v>
      </c>
      <c r="H93" s="55"/>
      <c r="I93" s="57">
        <f t="shared" si="0"/>
        <v>-44546</v>
      </c>
      <c r="J93" s="103"/>
    </row>
    <row r="94" spans="1:10" ht="18.75" customHeight="1" x14ac:dyDescent="0.15">
      <c r="A94" s="54" t="s">
        <v>120</v>
      </c>
      <c r="B94" s="55">
        <v>44546</v>
      </c>
      <c r="C94" s="56">
        <v>0.95</v>
      </c>
      <c r="D94" s="57" t="s">
        <v>472</v>
      </c>
      <c r="E94" s="66">
        <v>1</v>
      </c>
      <c r="F94" s="66" t="s">
        <v>35</v>
      </c>
      <c r="G94" s="60" t="s">
        <v>7</v>
      </c>
      <c r="H94" s="55"/>
      <c r="I94" s="57">
        <f t="shared" si="0"/>
        <v>-44546</v>
      </c>
      <c r="J94" s="103"/>
    </row>
    <row r="95" spans="1:10" ht="19.5" customHeight="1" x14ac:dyDescent="0.15">
      <c r="A95" s="54" t="s">
        <v>120</v>
      </c>
      <c r="B95" s="55">
        <v>44546</v>
      </c>
      <c r="C95" s="56">
        <v>2.99</v>
      </c>
      <c r="D95" s="57" t="s">
        <v>606</v>
      </c>
      <c r="E95" s="66"/>
      <c r="F95" s="66"/>
      <c r="G95" s="60" t="s">
        <v>7</v>
      </c>
      <c r="H95" s="55"/>
      <c r="I95" s="57">
        <f t="shared" si="0"/>
        <v>-44546</v>
      </c>
      <c r="J95" s="103"/>
    </row>
    <row r="96" spans="1:10" ht="19.5" customHeight="1" x14ac:dyDescent="0.15">
      <c r="A96" s="78" t="s">
        <v>32</v>
      </c>
      <c r="B96" s="79">
        <v>44547</v>
      </c>
      <c r="C96" s="80">
        <v>0.48</v>
      </c>
      <c r="D96" s="81" t="s">
        <v>607</v>
      </c>
      <c r="E96" s="82">
        <v>1</v>
      </c>
      <c r="F96" s="82"/>
      <c r="G96" s="83" t="s">
        <v>10</v>
      </c>
      <c r="H96" s="79"/>
      <c r="I96" s="81">
        <f t="shared" si="0"/>
        <v>-44547</v>
      </c>
      <c r="J96" s="105"/>
    </row>
    <row r="97" spans="1:10" ht="19.5" customHeight="1" x14ac:dyDescent="0.15">
      <c r="A97" s="54" t="s">
        <v>32</v>
      </c>
      <c r="B97" s="55">
        <v>44547</v>
      </c>
      <c r="C97" s="56">
        <v>2.95</v>
      </c>
      <c r="D97" s="57" t="s">
        <v>74</v>
      </c>
      <c r="E97" s="66">
        <v>24</v>
      </c>
      <c r="F97" s="66"/>
      <c r="G97" s="60" t="s">
        <v>7</v>
      </c>
      <c r="H97" s="55"/>
      <c r="I97" s="57">
        <f t="shared" si="0"/>
        <v>-44547</v>
      </c>
      <c r="J97" s="103"/>
    </row>
    <row r="98" spans="1:10" ht="19.5" customHeight="1" x14ac:dyDescent="0.15">
      <c r="A98" s="54" t="s">
        <v>32</v>
      </c>
      <c r="B98" s="55">
        <v>44547</v>
      </c>
      <c r="C98" s="56">
        <v>1.59</v>
      </c>
      <c r="D98" s="57" t="s">
        <v>608</v>
      </c>
      <c r="E98" s="66">
        <v>1</v>
      </c>
      <c r="F98" s="66"/>
      <c r="G98" s="60" t="s">
        <v>7</v>
      </c>
      <c r="H98" s="55"/>
      <c r="I98" s="57">
        <f t="shared" si="0"/>
        <v>-44547</v>
      </c>
      <c r="J98" s="103"/>
    </row>
    <row r="99" spans="1:10" ht="19.5" customHeight="1" x14ac:dyDescent="0.15">
      <c r="A99" s="54" t="s">
        <v>32</v>
      </c>
      <c r="B99" s="55">
        <v>44547</v>
      </c>
      <c r="C99" s="56">
        <v>1.59</v>
      </c>
      <c r="D99" s="57" t="s">
        <v>609</v>
      </c>
      <c r="E99" s="66">
        <v>1</v>
      </c>
      <c r="F99" s="66"/>
      <c r="G99" s="60" t="s">
        <v>7</v>
      </c>
      <c r="H99" s="55"/>
      <c r="I99" s="57">
        <f t="shared" si="0"/>
        <v>-44547</v>
      </c>
      <c r="J99" s="103"/>
    </row>
    <row r="100" spans="1:10" ht="19.5" customHeight="1" x14ac:dyDescent="0.15">
      <c r="A100" s="54" t="s">
        <v>32</v>
      </c>
      <c r="B100" s="55">
        <v>44547</v>
      </c>
      <c r="C100" s="56">
        <v>1</v>
      </c>
      <c r="D100" s="57" t="s">
        <v>589</v>
      </c>
      <c r="E100" s="66">
        <v>5</v>
      </c>
      <c r="F100" s="66"/>
      <c r="G100" s="60" t="s">
        <v>7</v>
      </c>
      <c r="H100" s="55"/>
      <c r="I100" s="57">
        <f t="shared" si="0"/>
        <v>-44547</v>
      </c>
      <c r="J100" s="103"/>
    </row>
    <row r="101" spans="1:10" ht="19.5" customHeight="1" x14ac:dyDescent="0.15">
      <c r="A101" s="54" t="s">
        <v>32</v>
      </c>
      <c r="B101" s="55">
        <v>44547</v>
      </c>
      <c r="C101" s="56">
        <v>1.5</v>
      </c>
      <c r="D101" s="57" t="s">
        <v>610</v>
      </c>
      <c r="E101" s="66">
        <v>1</v>
      </c>
      <c r="F101" s="66"/>
      <c r="G101" s="60" t="s">
        <v>7</v>
      </c>
      <c r="H101" s="55"/>
      <c r="I101" s="57">
        <f t="shared" si="0"/>
        <v>-44547</v>
      </c>
      <c r="J101" s="103"/>
    </row>
    <row r="102" spans="1:10" ht="19.5" customHeight="1" x14ac:dyDescent="0.15">
      <c r="A102" s="21" t="s">
        <v>32</v>
      </c>
      <c r="B102" s="61">
        <v>44547</v>
      </c>
      <c r="C102" s="62">
        <v>2.7</v>
      </c>
      <c r="D102" s="63" t="s">
        <v>611</v>
      </c>
      <c r="E102" s="67"/>
      <c r="F102" s="67"/>
      <c r="G102" s="64" t="s">
        <v>9</v>
      </c>
      <c r="H102" s="61"/>
      <c r="I102" s="63">
        <f t="shared" si="0"/>
        <v>-44547</v>
      </c>
      <c r="J102" s="104"/>
    </row>
    <row r="103" spans="1:10" ht="19.5" customHeight="1" x14ac:dyDescent="0.15">
      <c r="A103" s="54" t="s">
        <v>32</v>
      </c>
      <c r="B103" s="55">
        <v>44547</v>
      </c>
      <c r="C103" s="56">
        <v>2.9</v>
      </c>
      <c r="D103" s="57" t="s">
        <v>612</v>
      </c>
      <c r="E103" s="66"/>
      <c r="F103" s="66"/>
      <c r="G103" s="60" t="s">
        <v>7</v>
      </c>
      <c r="H103" s="55"/>
      <c r="I103" s="57">
        <f t="shared" si="0"/>
        <v>-44547</v>
      </c>
      <c r="J103" s="103"/>
    </row>
    <row r="104" spans="1:10" ht="19.5" customHeight="1" x14ac:dyDescent="0.15">
      <c r="A104" s="54" t="s">
        <v>32</v>
      </c>
      <c r="B104" s="55">
        <v>44547</v>
      </c>
      <c r="C104" s="56">
        <v>2.38</v>
      </c>
      <c r="D104" s="57" t="s">
        <v>613</v>
      </c>
      <c r="E104" s="66">
        <v>2</v>
      </c>
      <c r="F104" s="66"/>
      <c r="G104" s="60" t="s">
        <v>7</v>
      </c>
      <c r="H104" s="55">
        <v>44569</v>
      </c>
      <c r="I104" s="57">
        <f t="shared" si="0"/>
        <v>22</v>
      </c>
      <c r="J104" s="103"/>
    </row>
    <row r="105" spans="1:10" ht="19.5" customHeight="1" x14ac:dyDescent="0.15">
      <c r="A105" s="54" t="s">
        <v>32</v>
      </c>
      <c r="B105" s="55">
        <v>44547</v>
      </c>
      <c r="C105" s="56">
        <v>0.87</v>
      </c>
      <c r="D105" s="57" t="s">
        <v>614</v>
      </c>
      <c r="E105" s="66">
        <v>1</v>
      </c>
      <c r="F105" s="66"/>
      <c r="G105" s="60" t="s">
        <v>7</v>
      </c>
      <c r="H105" s="55"/>
      <c r="I105" s="57">
        <f t="shared" si="0"/>
        <v>-44547</v>
      </c>
      <c r="J105" s="103"/>
    </row>
    <row r="106" spans="1:10" ht="19.5" customHeight="1" x14ac:dyDescent="0.15">
      <c r="A106" s="54" t="s">
        <v>32</v>
      </c>
      <c r="B106" s="55">
        <v>44547</v>
      </c>
      <c r="C106" s="56">
        <v>4.08</v>
      </c>
      <c r="D106" s="57" t="s">
        <v>615</v>
      </c>
      <c r="E106" s="66"/>
      <c r="F106" s="66" t="s">
        <v>114</v>
      </c>
      <c r="G106" s="60" t="s">
        <v>7</v>
      </c>
      <c r="H106" s="55">
        <v>44547</v>
      </c>
      <c r="I106" s="57">
        <f t="shared" si="0"/>
        <v>0</v>
      </c>
      <c r="J106" s="103"/>
    </row>
    <row r="107" spans="1:10" ht="19.5" customHeight="1" x14ac:dyDescent="0.15">
      <c r="A107" s="54" t="s">
        <v>32</v>
      </c>
      <c r="B107" s="55">
        <v>44547</v>
      </c>
      <c r="C107" s="56">
        <v>2</v>
      </c>
      <c r="D107" s="57" t="s">
        <v>616</v>
      </c>
      <c r="E107" s="66">
        <v>1</v>
      </c>
      <c r="F107" s="66"/>
      <c r="G107" s="60" t="s">
        <v>7</v>
      </c>
      <c r="H107" s="55">
        <v>44565</v>
      </c>
      <c r="I107" s="57">
        <f t="shared" si="0"/>
        <v>18</v>
      </c>
      <c r="J107" s="103"/>
    </row>
    <row r="108" spans="1:10" ht="19.5" customHeight="1" x14ac:dyDescent="0.15">
      <c r="A108" s="21" t="s">
        <v>32</v>
      </c>
      <c r="B108" s="61">
        <v>44547</v>
      </c>
      <c r="C108" s="62">
        <v>1.99</v>
      </c>
      <c r="D108" s="63" t="s">
        <v>617</v>
      </c>
      <c r="E108" s="67" t="s">
        <v>554</v>
      </c>
      <c r="F108" s="67"/>
      <c r="G108" s="64" t="s">
        <v>7</v>
      </c>
      <c r="H108" s="61"/>
      <c r="I108" s="63">
        <f t="shared" si="0"/>
        <v>-44547</v>
      </c>
      <c r="J108" s="104"/>
    </row>
    <row r="109" spans="1:10" ht="19.5" customHeight="1" x14ac:dyDescent="0.15">
      <c r="A109" s="54" t="s">
        <v>32</v>
      </c>
      <c r="B109" s="55">
        <v>44547</v>
      </c>
      <c r="C109" s="56">
        <v>1.6</v>
      </c>
      <c r="D109" s="57" t="s">
        <v>618</v>
      </c>
      <c r="E109" s="66">
        <v>1</v>
      </c>
      <c r="F109" s="66"/>
      <c r="G109" s="60" t="s">
        <v>7</v>
      </c>
      <c r="H109" s="55"/>
      <c r="I109" s="57">
        <f t="shared" si="0"/>
        <v>-44547</v>
      </c>
      <c r="J109" s="103"/>
    </row>
    <row r="110" spans="1:10" ht="19.5" customHeight="1" x14ac:dyDescent="0.15">
      <c r="A110" s="54" t="s">
        <v>120</v>
      </c>
      <c r="B110" s="55">
        <v>44548</v>
      </c>
      <c r="C110" s="56">
        <v>3.38</v>
      </c>
      <c r="D110" s="57" t="s">
        <v>619</v>
      </c>
      <c r="E110" s="66" t="s">
        <v>620</v>
      </c>
      <c r="F110" s="66" t="s">
        <v>503</v>
      </c>
      <c r="G110" s="60" t="s">
        <v>11</v>
      </c>
      <c r="H110" s="55"/>
      <c r="I110" s="57">
        <f t="shared" si="0"/>
        <v>-44548</v>
      </c>
      <c r="J110" s="103"/>
    </row>
    <row r="111" spans="1:10" ht="19.5" customHeight="1" x14ac:dyDescent="0.15">
      <c r="A111" s="54" t="s">
        <v>120</v>
      </c>
      <c r="B111" s="55">
        <v>44550</v>
      </c>
      <c r="C111" s="56">
        <v>2.2200000000000002</v>
      </c>
      <c r="D111" s="57" t="s">
        <v>106</v>
      </c>
      <c r="E111" s="66"/>
      <c r="F111" s="66"/>
      <c r="G111" s="60" t="s">
        <v>7</v>
      </c>
      <c r="H111" s="55">
        <v>44564</v>
      </c>
      <c r="I111" s="57">
        <f t="shared" si="0"/>
        <v>14</v>
      </c>
      <c r="J111" s="103"/>
    </row>
    <row r="112" spans="1:10" ht="19.5" customHeight="1" x14ac:dyDescent="0.15">
      <c r="A112" s="54" t="s">
        <v>32</v>
      </c>
      <c r="B112" s="55">
        <v>44550</v>
      </c>
      <c r="C112" s="56">
        <v>2.79</v>
      </c>
      <c r="D112" s="57" t="s">
        <v>46</v>
      </c>
      <c r="E112" s="66">
        <v>1</v>
      </c>
      <c r="F112" s="66"/>
      <c r="G112" s="60" t="s">
        <v>7</v>
      </c>
      <c r="H112" s="55">
        <v>44571</v>
      </c>
      <c r="I112" s="57">
        <f t="shared" si="0"/>
        <v>21</v>
      </c>
      <c r="J112" s="103"/>
    </row>
    <row r="113" spans="1:10" ht="19.5" customHeight="1" x14ac:dyDescent="0.15">
      <c r="A113" s="54" t="s">
        <v>32</v>
      </c>
      <c r="B113" s="55">
        <v>44550</v>
      </c>
      <c r="C113" s="56">
        <v>3.27</v>
      </c>
      <c r="D113" s="57" t="s">
        <v>416</v>
      </c>
      <c r="E113" s="66">
        <v>3</v>
      </c>
      <c r="F113" s="66"/>
      <c r="G113" s="60" t="s">
        <v>7</v>
      </c>
      <c r="H113" s="55"/>
      <c r="I113" s="57">
        <f t="shared" si="0"/>
        <v>-44550</v>
      </c>
      <c r="J113" s="103"/>
    </row>
    <row r="114" spans="1:10" ht="19.5" customHeight="1" x14ac:dyDescent="0.15">
      <c r="A114" s="21" t="s">
        <v>32</v>
      </c>
      <c r="B114" s="61">
        <v>44550</v>
      </c>
      <c r="C114" s="62">
        <v>2.39</v>
      </c>
      <c r="D114" s="63" t="s">
        <v>621</v>
      </c>
      <c r="E114" s="67">
        <v>1</v>
      </c>
      <c r="F114" s="67"/>
      <c r="G114" s="64" t="s">
        <v>7</v>
      </c>
      <c r="H114" s="61"/>
      <c r="I114" s="63">
        <f t="shared" si="0"/>
        <v>-44550</v>
      </c>
      <c r="J114" s="104"/>
    </row>
    <row r="115" spans="1:10" ht="19.5" customHeight="1" x14ac:dyDescent="0.15">
      <c r="A115" s="21" t="s">
        <v>32</v>
      </c>
      <c r="B115" s="61">
        <v>44550</v>
      </c>
      <c r="C115" s="62">
        <v>0.69</v>
      </c>
      <c r="D115" s="63" t="s">
        <v>622</v>
      </c>
      <c r="E115" s="67">
        <v>1</v>
      </c>
      <c r="F115" s="67"/>
      <c r="G115" s="64" t="s">
        <v>7</v>
      </c>
      <c r="H115" s="61"/>
      <c r="I115" s="63">
        <f t="shared" si="0"/>
        <v>-44550</v>
      </c>
      <c r="J115" s="104"/>
    </row>
    <row r="116" spans="1:10" ht="19.5" customHeight="1" x14ac:dyDescent="0.15">
      <c r="A116" s="54" t="s">
        <v>32</v>
      </c>
      <c r="B116" s="55">
        <v>44550</v>
      </c>
      <c r="C116" s="56">
        <v>0.99</v>
      </c>
      <c r="D116" s="57" t="s">
        <v>623</v>
      </c>
      <c r="E116" s="66">
        <v>1</v>
      </c>
      <c r="F116" s="66"/>
      <c r="G116" s="60" t="s">
        <v>7</v>
      </c>
      <c r="H116" s="55">
        <v>44569</v>
      </c>
      <c r="I116" s="57">
        <f t="shared" si="0"/>
        <v>19</v>
      </c>
      <c r="J116" s="103"/>
    </row>
    <row r="117" spans="1:10" ht="19.5" customHeight="1" x14ac:dyDescent="0.15">
      <c r="A117" s="54" t="s">
        <v>120</v>
      </c>
      <c r="B117" s="55">
        <v>44557</v>
      </c>
      <c r="C117" s="56">
        <v>9.75</v>
      </c>
      <c r="D117" s="57" t="s">
        <v>624</v>
      </c>
      <c r="E117" s="66">
        <v>1</v>
      </c>
      <c r="F117" s="66"/>
      <c r="G117" s="60" t="s">
        <v>10</v>
      </c>
      <c r="H117" s="55"/>
      <c r="I117" s="57">
        <f t="shared" si="0"/>
        <v>-44557</v>
      </c>
      <c r="J117" s="103"/>
    </row>
    <row r="118" spans="1:10" ht="19.5" customHeight="1" x14ac:dyDescent="0.15">
      <c r="A118" s="78" t="s">
        <v>32</v>
      </c>
      <c r="B118" s="79"/>
      <c r="C118" s="80">
        <v>1.5</v>
      </c>
      <c r="D118" s="81" t="s">
        <v>625</v>
      </c>
      <c r="E118" s="82"/>
      <c r="F118" s="82"/>
      <c r="G118" s="83" t="s">
        <v>10</v>
      </c>
      <c r="H118" s="79"/>
      <c r="I118" s="81">
        <f t="shared" si="0"/>
        <v>0</v>
      </c>
      <c r="J118" s="105"/>
    </row>
    <row r="119" spans="1:10" ht="19.5" customHeight="1" x14ac:dyDescent="0.15">
      <c r="A119" s="54" t="s">
        <v>32</v>
      </c>
      <c r="B119" s="55"/>
      <c r="C119" s="56">
        <v>3.9</v>
      </c>
      <c r="D119" s="57" t="s">
        <v>626</v>
      </c>
      <c r="E119" s="66"/>
      <c r="F119" s="66"/>
      <c r="G119" s="60" t="s">
        <v>7</v>
      </c>
      <c r="H119" s="55"/>
      <c r="I119" s="57">
        <f t="shared" si="0"/>
        <v>0</v>
      </c>
      <c r="J119" s="103"/>
    </row>
    <row r="120" spans="1:10" ht="19.5" customHeight="1" x14ac:dyDescent="0.15">
      <c r="A120" s="54" t="s">
        <v>32</v>
      </c>
      <c r="B120" s="55">
        <v>44557</v>
      </c>
      <c r="C120" s="56">
        <v>10.4</v>
      </c>
      <c r="D120" s="57" t="s">
        <v>533</v>
      </c>
      <c r="E120" s="66"/>
      <c r="F120" s="66"/>
      <c r="G120" s="60" t="s">
        <v>8</v>
      </c>
      <c r="H120" s="55"/>
      <c r="I120" s="57">
        <f t="shared" si="0"/>
        <v>-44557</v>
      </c>
      <c r="J120" s="103"/>
    </row>
    <row r="121" spans="1:10" ht="19.5" customHeight="1" x14ac:dyDescent="0.15">
      <c r="A121" s="21" t="s">
        <v>32</v>
      </c>
      <c r="B121" s="61">
        <v>44557</v>
      </c>
      <c r="C121" s="62">
        <v>1.8</v>
      </c>
      <c r="D121" s="63" t="s">
        <v>101</v>
      </c>
      <c r="E121" s="67">
        <v>1</v>
      </c>
      <c r="F121" s="67" t="s">
        <v>114</v>
      </c>
      <c r="G121" s="64" t="s">
        <v>9</v>
      </c>
      <c r="H121" s="61"/>
      <c r="I121" s="63">
        <f t="shared" si="0"/>
        <v>-44557</v>
      </c>
      <c r="J121" s="104"/>
    </row>
    <row r="122" spans="1:10" ht="19.5" customHeight="1" x14ac:dyDescent="0.15">
      <c r="A122" s="78" t="s">
        <v>32</v>
      </c>
      <c r="B122" s="79">
        <v>44557</v>
      </c>
      <c r="C122" s="80">
        <v>1.7</v>
      </c>
      <c r="D122" s="81" t="s">
        <v>627</v>
      </c>
      <c r="E122" s="82">
        <v>1</v>
      </c>
      <c r="F122" s="82" t="s">
        <v>114</v>
      </c>
      <c r="G122" s="83" t="s">
        <v>10</v>
      </c>
      <c r="H122" s="79"/>
      <c r="I122" s="81">
        <f t="shared" si="0"/>
        <v>-44557</v>
      </c>
      <c r="J122" s="105"/>
    </row>
    <row r="123" spans="1:10" ht="19.5" customHeight="1" x14ac:dyDescent="0.15">
      <c r="A123" s="54" t="s">
        <v>32</v>
      </c>
      <c r="B123" s="55">
        <v>44557</v>
      </c>
      <c r="C123" s="56">
        <v>1</v>
      </c>
      <c r="D123" s="57" t="s">
        <v>332</v>
      </c>
      <c r="E123" s="66">
        <v>5</v>
      </c>
      <c r="F123" s="66" t="s">
        <v>114</v>
      </c>
      <c r="G123" s="60" t="s">
        <v>7</v>
      </c>
      <c r="H123" s="55">
        <v>44568</v>
      </c>
      <c r="I123" s="57">
        <f t="shared" si="0"/>
        <v>11</v>
      </c>
      <c r="J123" s="103"/>
    </row>
    <row r="124" spans="1:10" ht="19.5" customHeight="1" x14ac:dyDescent="0.15">
      <c r="A124" s="54" t="s">
        <v>32</v>
      </c>
      <c r="B124" s="55">
        <v>44557</v>
      </c>
      <c r="C124" s="56">
        <v>2.95</v>
      </c>
      <c r="D124" s="57" t="s">
        <v>74</v>
      </c>
      <c r="E124" s="66">
        <v>24</v>
      </c>
      <c r="F124" s="66" t="s">
        <v>114</v>
      </c>
      <c r="G124" s="60" t="s">
        <v>7</v>
      </c>
      <c r="H124" s="55">
        <v>44569</v>
      </c>
      <c r="I124" s="57">
        <f t="shared" si="0"/>
        <v>12</v>
      </c>
      <c r="J124" s="103"/>
    </row>
    <row r="125" spans="1:10" ht="19.5" customHeight="1" x14ac:dyDescent="0.15">
      <c r="A125" s="21"/>
      <c r="B125" s="61"/>
      <c r="C125" s="62"/>
      <c r="D125" s="63"/>
      <c r="E125" s="67"/>
      <c r="F125" s="67"/>
      <c r="G125" s="64"/>
      <c r="H125" s="61"/>
      <c r="I125" s="63">
        <f t="shared" si="0"/>
        <v>0</v>
      </c>
      <c r="J125" s="104"/>
    </row>
  </sheetData>
  <mergeCells count="1">
    <mergeCell ref="B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Resumen!$B$3:$C$20</xm:f>
          </x14:formula1>
          <xm:sqref>G6:G125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Franca Tortarolo</cp:lastModifiedBy>
  <dcterms:created xsi:type="dcterms:W3CDTF">2025-01-09T10:58:47Z</dcterms:created>
  <dcterms:modified xsi:type="dcterms:W3CDTF">2025-01-09T10:58:47Z</dcterms:modified>
</cp:coreProperties>
</file>