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calc\dev\_common\configuration\"/>
    </mc:Choice>
  </mc:AlternateContent>
  <xr:revisionPtr revIDLastSave="0" documentId="13_ncr:1_{A110410F-2891-4079-B780-C0784C44C538}" xr6:coauthVersionLast="44" xr6:coauthVersionMax="44" xr10:uidLastSave="{00000000-0000-0000-0000-000000000000}"/>
  <bookViews>
    <workbookView xWindow="-120" yWindow="-120" windowWidth="29040" windowHeight="15840" xr2:uid="{54026585-5ADE-4FA0-8E2A-020253098979}"/>
  </bookViews>
  <sheets>
    <sheet name="2050-levels" sheetId="1" r:id="rId1"/>
    <sheet name="module-list" sheetId="4" r:id="rId2"/>
    <sheet name="levers-list" sheetId="2" r:id="rId3"/>
    <sheet name="region-list" sheetId="3" r:id="rId4"/>
    <sheet name="technology-share EU" sheetId="6" r:id="rId5"/>
  </sheets>
  <definedNames>
    <definedName name="levers.list">'levers-list'!$A$2:$A$12</definedName>
    <definedName name="module.list">'module-list'!$B$2:$B$12</definedName>
    <definedName name="region.list">'region-list'!$A$2:$A$31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" i="1" l="1"/>
  <c r="AB4" i="1"/>
  <c r="AA4" i="1"/>
  <c r="Z4" i="1"/>
  <c r="L4" i="1"/>
  <c r="K4" i="1"/>
  <c r="J4" i="1"/>
  <c r="I4" i="1"/>
  <c r="AC2" i="1" l="1"/>
  <c r="Z2" i="1"/>
  <c r="Z3" i="1" l="1"/>
  <c r="AA3" i="1"/>
  <c r="AC3" i="1" l="1"/>
  <c r="L3" i="1" s="1"/>
  <c r="AB3" i="1"/>
  <c r="K3" i="1" s="1"/>
  <c r="I3" i="1"/>
  <c r="J3" i="1"/>
  <c r="AA2" i="1" l="1"/>
  <c r="AB2" i="1"/>
  <c r="P23" i="6" l="1"/>
  <c r="Q23" i="6"/>
  <c r="R23" i="6"/>
  <c r="S23" i="6"/>
  <c r="P24" i="6"/>
  <c r="Q24" i="6"/>
  <c r="R24" i="6"/>
  <c r="S24" i="6"/>
  <c r="P25" i="6"/>
  <c r="Q25" i="6"/>
  <c r="R25" i="6"/>
  <c r="S25" i="6"/>
  <c r="P26" i="6"/>
  <c r="Q26" i="6"/>
  <c r="R26" i="6"/>
  <c r="S26" i="6"/>
  <c r="P27" i="6"/>
  <c r="Q27" i="6"/>
  <c r="R27" i="6"/>
  <c r="S27" i="6"/>
  <c r="P28" i="6"/>
  <c r="Q28" i="6"/>
  <c r="R28" i="6"/>
  <c r="S28" i="6"/>
  <c r="P29" i="6"/>
  <c r="Q29" i="6"/>
  <c r="R29" i="6"/>
  <c r="S29" i="6"/>
  <c r="P30" i="6"/>
  <c r="Q30" i="6"/>
  <c r="R30" i="6"/>
  <c r="S30" i="6"/>
  <c r="P31" i="6"/>
  <c r="Q31" i="6"/>
  <c r="R31" i="6"/>
  <c r="S31" i="6"/>
  <c r="P32" i="6"/>
  <c r="Q32" i="6"/>
  <c r="R32" i="6"/>
  <c r="S32" i="6"/>
  <c r="P33" i="6"/>
  <c r="Q33" i="6"/>
  <c r="R33" i="6"/>
  <c r="S33" i="6"/>
  <c r="P34" i="6"/>
  <c r="Q34" i="6"/>
  <c r="R34" i="6"/>
  <c r="S34" i="6"/>
  <c r="P35" i="6"/>
  <c r="AQ35" i="6" s="1"/>
  <c r="Q35" i="6"/>
  <c r="R35" i="6"/>
  <c r="S35" i="6"/>
  <c r="P36" i="6"/>
  <c r="Q36" i="6"/>
  <c r="R36" i="6"/>
  <c r="S36" i="6"/>
  <c r="P37" i="6"/>
  <c r="Q37" i="6"/>
  <c r="R37" i="6"/>
  <c r="S37" i="6"/>
  <c r="P38" i="6"/>
  <c r="Q38" i="6"/>
  <c r="R38" i="6"/>
  <c r="S38" i="6"/>
  <c r="P39" i="6"/>
  <c r="Q39" i="6"/>
  <c r="R39" i="6"/>
  <c r="S39" i="6"/>
  <c r="P40" i="6"/>
  <c r="AQ40" i="6" s="1"/>
  <c r="Q40" i="6"/>
  <c r="R40" i="6"/>
  <c r="S40" i="6"/>
  <c r="P41" i="6"/>
  <c r="Q41" i="6"/>
  <c r="R41" i="6"/>
  <c r="S41" i="6"/>
  <c r="P42" i="6"/>
  <c r="Q42" i="6"/>
  <c r="R42" i="6"/>
  <c r="S42" i="6"/>
  <c r="P43" i="6"/>
  <c r="Q43" i="6"/>
  <c r="R43" i="6"/>
  <c r="S43" i="6"/>
  <c r="P44" i="6"/>
  <c r="Q44" i="6"/>
  <c r="R44" i="6"/>
  <c r="S44" i="6"/>
  <c r="P45" i="6"/>
  <c r="Q45" i="6"/>
  <c r="R45" i="6"/>
  <c r="S45" i="6"/>
  <c r="P46" i="6"/>
  <c r="Q46" i="6"/>
  <c r="R46" i="6"/>
  <c r="S46" i="6"/>
  <c r="P47" i="6"/>
  <c r="Q47" i="6"/>
  <c r="R47" i="6"/>
  <c r="S47" i="6"/>
  <c r="P48" i="6"/>
  <c r="Q48" i="6"/>
  <c r="R48" i="6"/>
  <c r="S48" i="6"/>
  <c r="P49" i="6"/>
  <c r="Q49" i="6"/>
  <c r="R49" i="6"/>
  <c r="S49" i="6"/>
  <c r="P50" i="6"/>
  <c r="Q50" i="6"/>
  <c r="R50" i="6"/>
  <c r="S50" i="6"/>
  <c r="P51" i="6"/>
  <c r="Q51" i="6"/>
  <c r="R51" i="6"/>
  <c r="S51" i="6"/>
  <c r="P52" i="6"/>
  <c r="Q52" i="6"/>
  <c r="R52" i="6"/>
  <c r="S52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23" i="6"/>
  <c r="M23" i="6"/>
  <c r="AS52" i="6" l="1"/>
  <c r="AT52" i="6"/>
  <c r="AS44" i="6"/>
  <c r="AT44" i="6"/>
  <c r="AS38" i="6"/>
  <c r="AT38" i="6"/>
  <c r="AS32" i="6"/>
  <c r="AT32" i="6"/>
  <c r="AT24" i="6"/>
  <c r="AS24" i="6"/>
  <c r="AL38" i="6"/>
  <c r="AO38" i="6"/>
  <c r="AP38" i="6"/>
  <c r="AM38" i="6"/>
  <c r="AN38" i="6"/>
  <c r="AP45" i="6"/>
  <c r="AN45" i="6"/>
  <c r="AL45" i="6"/>
  <c r="AM45" i="6"/>
  <c r="AO45" i="6"/>
  <c r="AU52" i="6"/>
  <c r="AW52" i="6"/>
  <c r="AV52" i="6"/>
  <c r="AU44" i="6"/>
  <c r="AV44" i="6"/>
  <c r="AW44" i="6"/>
  <c r="AV38" i="6"/>
  <c r="AW38" i="6"/>
  <c r="AU38" i="6"/>
  <c r="AU32" i="6"/>
  <c r="AV32" i="6"/>
  <c r="AW32" i="6"/>
  <c r="AU24" i="6"/>
  <c r="AV24" i="6"/>
  <c r="AW24" i="6"/>
  <c r="AL28" i="6"/>
  <c r="AN28" i="6"/>
  <c r="AP28" i="6"/>
  <c r="AM28" i="6"/>
  <c r="AO28" i="6"/>
  <c r="AR48" i="6"/>
  <c r="AQ48" i="6"/>
  <c r="AQ42" i="6"/>
  <c r="AR42" i="6"/>
  <c r="AQ36" i="6"/>
  <c r="AR36" i="6"/>
  <c r="AQ28" i="6"/>
  <c r="AR28" i="6"/>
  <c r="AP51" i="6"/>
  <c r="AN51" i="6"/>
  <c r="AO51" i="6"/>
  <c r="AL51" i="6"/>
  <c r="AM51" i="6"/>
  <c r="AT49" i="6"/>
  <c r="AS49" i="6"/>
  <c r="AT39" i="6"/>
  <c r="AS39" i="6"/>
  <c r="AT29" i="6"/>
  <c r="AS29" i="6"/>
  <c r="AL62" i="6"/>
  <c r="AL61" i="6"/>
  <c r="AL59" i="6"/>
  <c r="AL63" i="6"/>
  <c r="AL26" i="6"/>
  <c r="AN26" i="6"/>
  <c r="AM26" i="6"/>
  <c r="AO26" i="6"/>
  <c r="AP26" i="6"/>
  <c r="AP39" i="6"/>
  <c r="AN39" i="6"/>
  <c r="AL39" i="6"/>
  <c r="AM39" i="6"/>
  <c r="AO39" i="6"/>
  <c r="AS50" i="6"/>
  <c r="AT50" i="6"/>
  <c r="AS46" i="6"/>
  <c r="AT46" i="6"/>
  <c r="AS42" i="6"/>
  <c r="AT42" i="6"/>
  <c r="AS36" i="6"/>
  <c r="AT36" i="6"/>
  <c r="AS34" i="6"/>
  <c r="AT34" i="6"/>
  <c r="AS30" i="6"/>
  <c r="AT30" i="6"/>
  <c r="AL67" i="6"/>
  <c r="AS26" i="6"/>
  <c r="AT26" i="6"/>
  <c r="AL46" i="6"/>
  <c r="AM46" i="6"/>
  <c r="AO46" i="6"/>
  <c r="AP46" i="6"/>
  <c r="AN46" i="6"/>
  <c r="AP37" i="6"/>
  <c r="AN37" i="6"/>
  <c r="AL37" i="6"/>
  <c r="AM37" i="6"/>
  <c r="AO37" i="6"/>
  <c r="AV50" i="6"/>
  <c r="AU50" i="6"/>
  <c r="AW50" i="6"/>
  <c r="AV46" i="6"/>
  <c r="AW46" i="6"/>
  <c r="AU46" i="6"/>
  <c r="AV42" i="6"/>
  <c r="AU42" i="6"/>
  <c r="AW42" i="6"/>
  <c r="AU36" i="6"/>
  <c r="AW36" i="6"/>
  <c r="AV36" i="6"/>
  <c r="AV30" i="6"/>
  <c r="AW30" i="6"/>
  <c r="AU30" i="6"/>
  <c r="AV26" i="6"/>
  <c r="AU26" i="6"/>
  <c r="AW26" i="6"/>
  <c r="AL44" i="6"/>
  <c r="AO44" i="6"/>
  <c r="AN44" i="6"/>
  <c r="AP44" i="6"/>
  <c r="AM44" i="6"/>
  <c r="AQ50" i="6"/>
  <c r="AR50" i="6"/>
  <c r="AR34" i="6"/>
  <c r="AQ34" i="6"/>
  <c r="AR32" i="6"/>
  <c r="AQ32" i="6"/>
  <c r="AR30" i="6"/>
  <c r="AQ30" i="6"/>
  <c r="AR24" i="6"/>
  <c r="AQ24" i="6"/>
  <c r="AP43" i="6"/>
  <c r="AN43" i="6"/>
  <c r="AM43" i="6"/>
  <c r="AL43" i="6"/>
  <c r="AO43" i="6"/>
  <c r="AP27" i="6"/>
  <c r="AN27" i="6"/>
  <c r="AM27" i="6"/>
  <c r="AL27" i="6"/>
  <c r="AO27" i="6"/>
  <c r="AS47" i="6"/>
  <c r="AT47" i="6"/>
  <c r="AS43" i="6"/>
  <c r="AT43" i="6"/>
  <c r="AT37" i="6"/>
  <c r="AS37" i="6"/>
  <c r="AT33" i="6"/>
  <c r="AS33" i="6"/>
  <c r="AS27" i="6"/>
  <c r="AT27" i="6"/>
  <c r="AS23" i="6"/>
  <c r="S53" i="6"/>
  <c r="AL68" i="6" s="1"/>
  <c r="AT23" i="6"/>
  <c r="AL42" i="6"/>
  <c r="AO42" i="6"/>
  <c r="AM42" i="6"/>
  <c r="AN42" i="6"/>
  <c r="AP42" i="6"/>
  <c r="AL34" i="6"/>
  <c r="AN34" i="6"/>
  <c r="AP34" i="6"/>
  <c r="AM34" i="6"/>
  <c r="AO34" i="6"/>
  <c r="AP49" i="6"/>
  <c r="AN49" i="6"/>
  <c r="AM49" i="6"/>
  <c r="AL49" i="6"/>
  <c r="AO49" i="6"/>
  <c r="AP41" i="6"/>
  <c r="AM41" i="6"/>
  <c r="AO41" i="6"/>
  <c r="AL41" i="6"/>
  <c r="AN41" i="6"/>
  <c r="AP33" i="6"/>
  <c r="AN33" i="6"/>
  <c r="AL33" i="6"/>
  <c r="AM33" i="6"/>
  <c r="AO33" i="6"/>
  <c r="AP25" i="6"/>
  <c r="AM25" i="6"/>
  <c r="AN25" i="6"/>
  <c r="AO25" i="6"/>
  <c r="AL25" i="6"/>
  <c r="AU51" i="6"/>
  <c r="AV51" i="6"/>
  <c r="AW51" i="6"/>
  <c r="AW49" i="6"/>
  <c r="AU49" i="6"/>
  <c r="AV49" i="6"/>
  <c r="AV47" i="6"/>
  <c r="AW47" i="6"/>
  <c r="AU47" i="6"/>
  <c r="AW45" i="6"/>
  <c r="AU45" i="6"/>
  <c r="AV45" i="6"/>
  <c r="AW43" i="6"/>
  <c r="AU43" i="6"/>
  <c r="AV43" i="6"/>
  <c r="AW41" i="6"/>
  <c r="AU41" i="6"/>
  <c r="AV41" i="6"/>
  <c r="AW39" i="6"/>
  <c r="AV39" i="6"/>
  <c r="AU39" i="6"/>
  <c r="AW37" i="6"/>
  <c r="AU37" i="6"/>
  <c r="AV37" i="6"/>
  <c r="AU35" i="6"/>
  <c r="AV35" i="6"/>
  <c r="AW35" i="6"/>
  <c r="AW33" i="6"/>
  <c r="AU33" i="6"/>
  <c r="AV33" i="6"/>
  <c r="AW31" i="6"/>
  <c r="AV31" i="6"/>
  <c r="AU31" i="6"/>
  <c r="AW29" i="6"/>
  <c r="AU29" i="6"/>
  <c r="AV29" i="6"/>
  <c r="AU27" i="6"/>
  <c r="AV27" i="6"/>
  <c r="AW27" i="6"/>
  <c r="AW25" i="6"/>
  <c r="AU25" i="6"/>
  <c r="AV25" i="6"/>
  <c r="Q53" i="6"/>
  <c r="AL72" i="6" s="1"/>
  <c r="AW23" i="6"/>
  <c r="AU23" i="6"/>
  <c r="AV23" i="6"/>
  <c r="AP47" i="6"/>
  <c r="AL47" i="6"/>
  <c r="AN47" i="6"/>
  <c r="AM47" i="6"/>
  <c r="AO47" i="6"/>
  <c r="AP31" i="6"/>
  <c r="AL31" i="6"/>
  <c r="AN31" i="6"/>
  <c r="AM31" i="6"/>
  <c r="AO31" i="6"/>
  <c r="AS48" i="6"/>
  <c r="AT48" i="6"/>
  <c r="AS40" i="6"/>
  <c r="AT40" i="6"/>
  <c r="AT28" i="6"/>
  <c r="AS28" i="6"/>
  <c r="AL30" i="6"/>
  <c r="AP30" i="6"/>
  <c r="AM30" i="6"/>
  <c r="AO30" i="6"/>
  <c r="AN30" i="6"/>
  <c r="AL23" i="6"/>
  <c r="O53" i="6"/>
  <c r="AN23" i="6"/>
  <c r="AP23" i="6"/>
  <c r="AM23" i="6"/>
  <c r="AO23" i="6"/>
  <c r="AP29" i="6"/>
  <c r="AN29" i="6"/>
  <c r="AO29" i="6"/>
  <c r="AL29" i="6"/>
  <c r="AM29" i="6"/>
  <c r="AV48" i="6"/>
  <c r="AW48" i="6"/>
  <c r="AU48" i="6"/>
  <c r="AU40" i="6"/>
  <c r="AV40" i="6"/>
  <c r="AW40" i="6"/>
  <c r="AU34" i="6"/>
  <c r="AV34" i="6"/>
  <c r="AW34" i="6"/>
  <c r="AU28" i="6"/>
  <c r="AV28" i="6"/>
  <c r="AW28" i="6"/>
  <c r="AL52" i="6"/>
  <c r="AN52" i="6"/>
  <c r="AO52" i="6"/>
  <c r="AM52" i="6"/>
  <c r="AP52" i="6"/>
  <c r="AL36" i="6"/>
  <c r="AN36" i="6"/>
  <c r="AO36" i="6"/>
  <c r="AM36" i="6"/>
  <c r="AP36" i="6"/>
  <c r="AQ52" i="6"/>
  <c r="AR52" i="6"/>
  <c r="AQ46" i="6"/>
  <c r="AR46" i="6"/>
  <c r="AR44" i="6"/>
  <c r="AQ44" i="6"/>
  <c r="AQ38" i="6"/>
  <c r="AR38" i="6"/>
  <c r="AR26" i="6"/>
  <c r="AQ26" i="6"/>
  <c r="AP35" i="6"/>
  <c r="AN35" i="6"/>
  <c r="AO35" i="6"/>
  <c r="AL35" i="6"/>
  <c r="AM35" i="6"/>
  <c r="AT51" i="6"/>
  <c r="AS51" i="6"/>
  <c r="AT45" i="6"/>
  <c r="AS45" i="6"/>
  <c r="AT41" i="6"/>
  <c r="AS41" i="6"/>
  <c r="AT35" i="6"/>
  <c r="AS35" i="6"/>
  <c r="AS31" i="6"/>
  <c r="AT31" i="6"/>
  <c r="AT25" i="6"/>
  <c r="AS25" i="6"/>
  <c r="AL50" i="6"/>
  <c r="AN50" i="6"/>
  <c r="AM50" i="6"/>
  <c r="AO50" i="6"/>
  <c r="AP50" i="6"/>
  <c r="R53" i="6"/>
  <c r="AL48" i="6"/>
  <c r="AO48" i="6"/>
  <c r="AM48" i="6"/>
  <c r="AN48" i="6"/>
  <c r="AP48" i="6"/>
  <c r="AL40" i="6"/>
  <c r="AP40" i="6"/>
  <c r="AM40" i="6"/>
  <c r="AO40" i="6"/>
  <c r="AN40" i="6"/>
  <c r="AL32" i="6"/>
  <c r="AM32" i="6"/>
  <c r="AO32" i="6"/>
  <c r="AP32" i="6"/>
  <c r="AN32" i="6"/>
  <c r="AL24" i="6"/>
  <c r="AP24" i="6"/>
  <c r="AM24" i="6"/>
  <c r="AO24" i="6"/>
  <c r="AN24" i="6"/>
  <c r="AR51" i="6"/>
  <c r="AQ51" i="6"/>
  <c r="AR49" i="6"/>
  <c r="AQ49" i="6"/>
  <c r="AR47" i="6"/>
  <c r="AQ47" i="6"/>
  <c r="AQ45" i="6"/>
  <c r="AR45" i="6"/>
  <c r="AR43" i="6"/>
  <c r="AQ43" i="6"/>
  <c r="AQ41" i="6"/>
  <c r="AR41" i="6"/>
  <c r="AQ39" i="6"/>
  <c r="AR39" i="6"/>
  <c r="AR37" i="6"/>
  <c r="AQ37" i="6"/>
  <c r="AQ33" i="6"/>
  <c r="AR33" i="6"/>
  <c r="AQ31" i="6"/>
  <c r="AR31" i="6"/>
  <c r="AQ29" i="6"/>
  <c r="AR29" i="6"/>
  <c r="AQ27" i="6"/>
  <c r="AR27" i="6"/>
  <c r="AQ25" i="6"/>
  <c r="AR25" i="6"/>
  <c r="AQ23" i="6"/>
  <c r="AR23" i="6"/>
  <c r="P53" i="6"/>
  <c r="AL65" i="6" s="1"/>
  <c r="AZ42" i="6"/>
  <c r="AY42" i="6"/>
  <c r="AX42" i="6"/>
  <c r="AY26" i="6"/>
  <c r="AX26" i="6"/>
  <c r="AZ26" i="6"/>
  <c r="AY48" i="6"/>
  <c r="AZ48" i="6"/>
  <c r="AX48" i="6"/>
  <c r="AY40" i="6"/>
  <c r="AZ40" i="6"/>
  <c r="AX40" i="6"/>
  <c r="AX36" i="6"/>
  <c r="AY36" i="6"/>
  <c r="AZ36" i="6"/>
  <c r="AX30" i="6"/>
  <c r="AZ30" i="6"/>
  <c r="AY30" i="6"/>
  <c r="AY24" i="6"/>
  <c r="AZ24" i="6"/>
  <c r="AX24" i="6"/>
  <c r="AX52" i="6"/>
  <c r="AY52" i="6"/>
  <c r="AZ52" i="6"/>
  <c r="AX44" i="6"/>
  <c r="AY44" i="6"/>
  <c r="AZ44" i="6"/>
  <c r="AY32" i="6"/>
  <c r="AZ32" i="6"/>
  <c r="AX32" i="6"/>
  <c r="AY47" i="6"/>
  <c r="AZ47" i="6"/>
  <c r="AX47" i="6"/>
  <c r="AY41" i="6"/>
  <c r="AZ41" i="6"/>
  <c r="AX41" i="6"/>
  <c r="AX37" i="6"/>
  <c r="AY37" i="6"/>
  <c r="AZ37" i="6"/>
  <c r="AY31" i="6"/>
  <c r="AZ31" i="6"/>
  <c r="AX31" i="6"/>
  <c r="AY25" i="6"/>
  <c r="AZ25" i="6"/>
  <c r="AX25" i="6"/>
  <c r="AZ50" i="6"/>
  <c r="AY50" i="6"/>
  <c r="AX50" i="6"/>
  <c r="AZ46" i="6"/>
  <c r="AX46" i="6"/>
  <c r="AY46" i="6"/>
  <c r="AX38" i="6"/>
  <c r="AZ38" i="6"/>
  <c r="AY38" i="6"/>
  <c r="AZ34" i="6"/>
  <c r="AY34" i="6"/>
  <c r="AX34" i="6"/>
  <c r="AX28" i="6"/>
  <c r="AY28" i="6"/>
  <c r="AZ28" i="6"/>
  <c r="AY51" i="6"/>
  <c r="AZ51" i="6"/>
  <c r="AX51" i="6"/>
  <c r="AY49" i="6"/>
  <c r="AZ49" i="6"/>
  <c r="AX49" i="6"/>
  <c r="AX45" i="6"/>
  <c r="AY45" i="6"/>
  <c r="AZ45" i="6"/>
  <c r="AY43" i="6"/>
  <c r="AZ43" i="6"/>
  <c r="AX43" i="6"/>
  <c r="AY39" i="6"/>
  <c r="AZ39" i="6"/>
  <c r="AX39" i="6"/>
  <c r="AY35" i="6"/>
  <c r="AZ35" i="6"/>
  <c r="AX35" i="6"/>
  <c r="AY33" i="6"/>
  <c r="AZ33" i="6"/>
  <c r="AX33" i="6"/>
  <c r="AX29" i="6"/>
  <c r="AY29" i="6"/>
  <c r="AZ29" i="6"/>
  <c r="AY27" i="6"/>
  <c r="AZ27" i="6"/>
  <c r="AX27" i="6"/>
  <c r="AY23" i="6"/>
  <c r="AZ23" i="6"/>
  <c r="AX23" i="6"/>
  <c r="AZ53" i="6" l="1"/>
  <c r="AO53" i="6"/>
  <c r="BA56" i="6"/>
  <c r="AL64" i="6"/>
  <c r="AL73" i="6"/>
  <c r="AZ56" i="6"/>
  <c r="AQ53" i="6"/>
  <c r="AQ56" i="6"/>
  <c r="AV53" i="6"/>
  <c r="AL74" i="6"/>
  <c r="AO56" i="6"/>
  <c r="AL56" i="6"/>
  <c r="AX53" i="6"/>
  <c r="AY53" i="6"/>
  <c r="AY56" i="6" s="1"/>
  <c r="AM53" i="6"/>
  <c r="AS53" i="6"/>
  <c r="AP53" i="6"/>
  <c r="AN53" i="6" s="1"/>
  <c r="AN56" i="6" s="1"/>
  <c r="AP56" i="6"/>
  <c r="AU53" i="6"/>
  <c r="AU56" i="6" s="1"/>
  <c r="AT53" i="6"/>
  <c r="AR53" i="6"/>
  <c r="AR56" i="6" s="1"/>
  <c r="AL60" i="6"/>
  <c r="AL53" i="6"/>
  <c r="AW53" i="6"/>
  <c r="AT56" i="6"/>
  <c r="AM56" i="6" l="1"/>
  <c r="L2" i="1" l="1"/>
  <c r="K2" i="1"/>
  <c r="J2" i="1"/>
  <c r="I2" i="1"/>
</calcChain>
</file>

<file path=xl/sharedStrings.xml><?xml version="1.0" encoding="utf-8"?>
<sst xmlns="http://schemas.openxmlformats.org/spreadsheetml/2006/main" count="262" uniqueCount="185">
  <si>
    <t>EU_2015</t>
  </si>
  <si>
    <t>lever_passenger_occupancy</t>
  </si>
  <si>
    <t>lever_passenger_modal-share</t>
  </si>
  <si>
    <t>technology</t>
  </si>
  <si>
    <t>lever</t>
  </si>
  <si>
    <t>relative</t>
  </si>
  <si>
    <t>convergence</t>
  </si>
  <si>
    <t>curve-type</t>
  </si>
  <si>
    <t>levers</t>
  </si>
  <si>
    <t>T1</t>
  </si>
  <si>
    <t>T2</t>
  </si>
  <si>
    <t>T3</t>
  </si>
  <si>
    <t>T4</t>
  </si>
  <si>
    <t>S1</t>
  </si>
  <si>
    <t>S2</t>
  </si>
  <si>
    <t>S3</t>
  </si>
  <si>
    <t>S4</t>
  </si>
  <si>
    <t>D1</t>
  </si>
  <si>
    <t>D2</t>
  </si>
  <si>
    <t>D3</t>
  </si>
  <si>
    <t>D4</t>
  </si>
  <si>
    <t>E1</t>
  </si>
  <si>
    <t>E2</t>
  </si>
  <si>
    <t>E3</t>
  </si>
  <si>
    <t>E4</t>
  </si>
  <si>
    <t>unit</t>
  </si>
  <si>
    <t>1</t>
  </si>
  <si>
    <t>2</t>
  </si>
  <si>
    <t>3</t>
  </si>
  <si>
    <t>4</t>
  </si>
  <si>
    <t>region</t>
  </si>
  <si>
    <t>Germany</t>
  </si>
  <si>
    <t>Europe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</si>
  <si>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</si>
  <si>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</si>
  <si>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</si>
  <si>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</si>
  <si>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</si>
  <si>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</si>
  <si>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</si>
  <si>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</si>
  <si>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</si>
  <si>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</si>
  <si>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</si>
  <si>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</si>
  <si>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</si>
  <si>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</si>
  <si>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</si>
  <si>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</si>
  <si>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</si>
  <si>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</si>
  <si>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</si>
  <si>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</si>
  <si>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</si>
  <si>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</si>
  <si>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</si>
  <si>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</si>
  <si>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</si>
  <si>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</si>
  <si>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</si>
  <si>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</si>
  <si>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Region</t>
  </si>
  <si>
    <t>tra</t>
  </si>
  <si>
    <t>agriculture</t>
  </si>
  <si>
    <t>agr</t>
  </si>
  <si>
    <t>buildings</t>
  </si>
  <si>
    <t>bld</t>
  </si>
  <si>
    <t>climate</t>
  </si>
  <si>
    <t>clm</t>
  </si>
  <si>
    <t>electricity_supply</t>
  </si>
  <si>
    <t>elc</t>
  </si>
  <si>
    <t>employment</t>
  </si>
  <si>
    <t>emp</t>
  </si>
  <si>
    <t>industry</t>
  </si>
  <si>
    <t>ind</t>
  </si>
  <si>
    <t>lifestyles</t>
  </si>
  <si>
    <t>lfs</t>
  </si>
  <si>
    <t>materials</t>
  </si>
  <si>
    <t>mat</t>
  </si>
  <si>
    <t>social impacts</t>
  </si>
  <si>
    <t>sip</t>
  </si>
  <si>
    <t>transboundary</t>
  </si>
  <si>
    <t>trb</t>
  </si>
  <si>
    <t>transport</t>
  </si>
  <si>
    <t>module</t>
  </si>
  <si>
    <t>trigram</t>
  </si>
  <si>
    <t>aggregation name</t>
  </si>
  <si>
    <t>description</t>
  </si>
  <si>
    <t>Name</t>
  </si>
  <si>
    <t>lever_freight_tkm</t>
  </si>
  <si>
    <t>Evolution of freight demand</t>
  </si>
  <si>
    <t>Freight efficiency</t>
  </si>
  <si>
    <t>Freight technology share</t>
  </si>
  <si>
    <t>Freight modal share</t>
  </si>
  <si>
    <t>Freight load factor</t>
  </si>
  <si>
    <t>Freight utilization rate</t>
  </si>
  <si>
    <t>Evolution of freight efficiency</t>
  </si>
  <si>
    <t>Evolution of freight technology share</t>
  </si>
  <si>
    <t>Evolution of freight modal share</t>
  </si>
  <si>
    <t>Evolution of load factor</t>
  </si>
  <si>
    <t>Evolution of freight utilization rate</t>
  </si>
  <si>
    <t>billion tkm</t>
  </si>
  <si>
    <t>total-demand</t>
  </si>
  <si>
    <t>HDV</t>
  </si>
  <si>
    <t>rail</t>
  </si>
  <si>
    <t>aviation</t>
  </si>
  <si>
    <t>IWW</t>
  </si>
  <si>
    <t>marine</t>
  </si>
  <si>
    <t>lever_freight_utilization-rate</t>
  </si>
  <si>
    <t>lever_freight_modal-share</t>
  </si>
  <si>
    <t>lever_freight_load-factor</t>
  </si>
  <si>
    <t>HDV_ICE</t>
  </si>
  <si>
    <t>HDV_PHEV</t>
  </si>
  <si>
    <t>HDV_BEV</t>
  </si>
  <si>
    <t>HDV_CEV</t>
  </si>
  <si>
    <t>HDV_FCEV</t>
  </si>
  <si>
    <t>rail_ICE</t>
  </si>
  <si>
    <t>rail_CEV</t>
  </si>
  <si>
    <t>rail_FCEV</t>
  </si>
  <si>
    <t>aviation_ICE</t>
  </si>
  <si>
    <t>aviation_BEV</t>
  </si>
  <si>
    <t>marine_ICE</t>
  </si>
  <si>
    <t>marine_BEV</t>
  </si>
  <si>
    <t>IWW_ICE</t>
  </si>
  <si>
    <t>IWW_BEV</t>
  </si>
  <si>
    <t>Freight tkm</t>
  </si>
  <si>
    <t>marine_FCEV</t>
  </si>
  <si>
    <t>IWW_FCEV</t>
  </si>
  <si>
    <t>passenger efficiency</t>
  </si>
  <si>
    <t>Evolution of passenger efficiency</t>
  </si>
  <si>
    <t>passenger technology share</t>
  </si>
  <si>
    <t>Evolution of passenger technology share</t>
  </si>
  <si>
    <t>passenger modal share</t>
  </si>
  <si>
    <t>Evolution of passenger modal share</t>
  </si>
  <si>
    <t>passenger utilization rate</t>
  </si>
  <si>
    <t>Evolution of passenger utilization rate</t>
  </si>
  <si>
    <t>passenger occupancy</t>
  </si>
  <si>
    <t>Evolution of occupancy</t>
  </si>
  <si>
    <t>Technology-share EU</t>
  </si>
  <si>
    <t>moyenne pondérée des technology-share des pays, pondération par le nombre de tkm transportés par le pays: sum_pays(tech_share_pays)*tkm_mode/sum</t>
  </si>
  <si>
    <t>Modal share 2015 par pays</t>
  </si>
  <si>
    <t xml:space="preserve"> Belgium </t>
  </si>
  <si>
    <t xml:space="preserve"> Bulgaria </t>
  </si>
  <si>
    <t xml:space="preserve"> Czech Republic </t>
  </si>
  <si>
    <t xml:space="preserve"> Denmark </t>
  </si>
  <si>
    <t xml:space="preserve"> Germany </t>
  </si>
  <si>
    <t xml:space="preserve"> Estonia </t>
  </si>
  <si>
    <t xml:space="preserve"> Ireland </t>
  </si>
  <si>
    <t xml:space="preserve"> Greece </t>
  </si>
  <si>
    <t xml:space="preserve"> Spain </t>
  </si>
  <si>
    <t xml:space="preserve"> France </t>
  </si>
  <si>
    <t xml:space="preserve"> Croatia </t>
  </si>
  <si>
    <t xml:space="preserve"> Italy </t>
  </si>
  <si>
    <t xml:space="preserve"> Cyprus </t>
  </si>
  <si>
    <t xml:space="preserve"> Latvia </t>
  </si>
  <si>
    <t xml:space="preserve"> Lithuania </t>
  </si>
  <si>
    <t xml:space="preserve"> Luxembourg </t>
  </si>
  <si>
    <t xml:space="preserve"> Hungary </t>
  </si>
  <si>
    <t xml:space="preserve"> Malta </t>
  </si>
  <si>
    <t xml:space="preserve"> Netherlands </t>
  </si>
  <si>
    <t xml:space="preserve"> Austria </t>
  </si>
  <si>
    <t xml:space="preserve"> Poland </t>
  </si>
  <si>
    <t xml:space="preserve"> Portugal </t>
  </si>
  <si>
    <t xml:space="preserve"> Romania </t>
  </si>
  <si>
    <t xml:space="preserve"> Slovenia </t>
  </si>
  <si>
    <t xml:space="preserve"> Slovakia </t>
  </si>
  <si>
    <t xml:space="preserve"> Finland </t>
  </si>
  <si>
    <t xml:space="preserve"> Sweden </t>
  </si>
  <si>
    <t xml:space="preserve"> United Kingdom </t>
  </si>
  <si>
    <t xml:space="preserve"> Norway </t>
  </si>
  <si>
    <t xml:space="preserve"> Switzerland </t>
  </si>
  <si>
    <t>total</t>
  </si>
  <si>
    <t>totaltkm</t>
  </si>
  <si>
    <t xml:space="preserve">tkm/mode/pays en 2015 </t>
  </si>
  <si>
    <t/>
  </si>
  <si>
    <t>tkm_mode*tech_share</t>
  </si>
  <si>
    <t>sum</t>
  </si>
  <si>
    <t>lever_freight_vehicle-efficiency_new</t>
  </si>
  <si>
    <t>lever_freight_technology-share_new</t>
  </si>
  <si>
    <t>lever_passenger_technology-share_new</t>
  </si>
  <si>
    <t>lever_passenger_utilization-rate</t>
  </si>
  <si>
    <t>lever_passenger_veh-efficiency_new</t>
  </si>
  <si>
    <t>com</t>
  </si>
  <si>
    <t>s-curve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</si>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</sst>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%"/>
    <numFmt numFmtId="166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rgb="FF006100"/>
      <name val="Calibri"/>
      <family val="2"/>
      <scheme val="minor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0" fontId="8" fillId="3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9" fontId="0" fillId="0" borderId="0" xfId="1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left" wrapText="1"/>
    </xf>
    <xf numFmtId="0" fontId="3" fillId="0" borderId="0" xfId="0" applyFont="1"/>
    <xf numFmtId="1" fontId="2" fillId="0" borderId="0" xfId="0" applyNumberFormat="1" applyFont="1" applyAlignment="1">
      <alignment horizontal="left"/>
    </xf>
    <xf numFmtId="2" fontId="0" fillId="0" borderId="0" xfId="2" applyNumberFormat="1" applyFont="1" applyAlignment="1">
      <alignment horizontal="left"/>
    </xf>
    <xf numFmtId="0" fontId="2" fillId="0" borderId="0" xfId="0" quotePrefix="1" applyFont="1" applyAlignment="1">
      <alignment horizontal="left"/>
    </xf>
    <xf numFmtId="165" fontId="4" fillId="2" borderId="0" xfId="1" applyNumberFormat="1" applyFont="1" applyFill="1" applyAlignment="1">
      <alignment horizontal="right" vertical="center"/>
    </xf>
    <xf numFmtId="165" fontId="4" fillId="2" borderId="0" xfId="1" quotePrefix="1" applyNumberFormat="1" applyFont="1" applyFill="1" applyAlignment="1">
      <alignment horizontal="right" vertical="center"/>
    </xf>
    <xf numFmtId="165" fontId="5" fillId="2" borderId="0" xfId="1" applyNumberFormat="1" applyFont="1" applyFill="1"/>
    <xf numFmtId="165" fontId="5" fillId="2" borderId="0" xfId="1" applyNumberFormat="1" applyFont="1" applyFill="1" applyAlignment="1">
      <alignment horizontal="right" vertical="center"/>
    </xf>
    <xf numFmtId="0" fontId="7" fillId="0" borderId="0" xfId="3" applyFont="1" applyAlignment="1">
      <alignment horizontal="center" vertical="center"/>
    </xf>
    <xf numFmtId="10" fontId="4" fillId="2" borderId="0" xfId="1" applyNumberFormat="1" applyFont="1" applyFill="1" applyAlignment="1">
      <alignment horizontal="right" vertical="center"/>
    </xf>
    <xf numFmtId="10" fontId="4" fillId="2" borderId="0" xfId="1" quotePrefix="1" applyNumberFormat="1" applyFont="1" applyFill="1" applyAlignment="1">
      <alignment horizontal="right" vertical="center"/>
    </xf>
    <xf numFmtId="10" fontId="5" fillId="2" borderId="0" xfId="1" applyNumberFormat="1" applyFont="1" applyFill="1"/>
    <xf numFmtId="10" fontId="5" fillId="2" borderId="0" xfId="1" applyNumberFormat="1" applyFont="1" applyFill="1" applyAlignment="1">
      <alignment horizontal="right" vertical="center"/>
    </xf>
    <xf numFmtId="0" fontId="0" fillId="0" borderId="0" xfId="0" applyAlignment="1">
      <alignment horizontal="center"/>
    </xf>
    <xf numFmtId="9" fontId="4" fillId="0" borderId="0" xfId="1" applyFont="1" applyAlignment="1">
      <alignment horizontal="right" vertical="center"/>
    </xf>
    <xf numFmtId="166" fontId="4" fillId="0" borderId="0" xfId="1" applyNumberFormat="1" applyFont="1" applyAlignment="1">
      <alignment horizontal="right" vertical="center"/>
    </xf>
    <xf numFmtId="10" fontId="4" fillId="0" borderId="0" xfId="1" applyNumberFormat="1" applyFont="1" applyAlignment="1">
      <alignment horizontal="right" vertical="center"/>
    </xf>
    <xf numFmtId="9" fontId="4" fillId="0" borderId="0" xfId="1" applyFont="1"/>
    <xf numFmtId="9" fontId="4" fillId="4" borderId="0" xfId="1" applyFont="1" applyFill="1"/>
    <xf numFmtId="10" fontId="9" fillId="0" borderId="0" xfId="3" applyNumberFormat="1" applyFont="1" applyAlignment="1">
      <alignment horizontal="center" vertical="center"/>
    </xf>
    <xf numFmtId="9" fontId="4" fillId="0" borderId="0" xfId="1" applyFont="1" applyAlignment="1">
      <alignment horizontal="center"/>
    </xf>
    <xf numFmtId="0" fontId="8" fillId="3" borderId="0" xfId="4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0" xfId="1" applyNumberFormat="1" applyFont="1" applyAlignment="1">
      <alignment horizontal="left"/>
    </xf>
  </cellXfs>
  <cellStyles count="5">
    <cellStyle name="Comma" xfId="2" builtinId="3"/>
    <cellStyle name="Good" xfId="4" builtinId="26"/>
    <cellStyle name="Normal" xfId="0" builtinId="0"/>
    <cellStyle name="Normal 2 2" xfId="3" xr:uid="{10DD9615-B891-4630-BEF5-8CD9FF28472B}"/>
    <cellStyle name="Percent" xfId="1" builtinId="5"/>
  </cellStyles>
  <dxfs count="2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3CDA-4931-43C4-9ABC-59C79247059A}">
  <dimension ref="A1:AC4"/>
  <sheetViews>
    <sheetView tabSelected="1" topLeftCell="E1" zoomScaleNormal="100" workbookViewId="0">
      <selection activeCell="R3" sqref="R3"/>
    </sheetView>
  </sheetViews>
  <sheetFormatPr defaultRowHeight="15" x14ac:dyDescent="0.25"/>
  <cols>
    <col min="1" max="1" width="7.28515625" bestFit="1" customWidth="1"/>
    <col min="2" max="2" width="7.85546875" bestFit="1" customWidth="1"/>
    <col min="3" max="3" width="17.28515625" style="10" bestFit="1" customWidth="1"/>
    <col min="4" max="4" width="13.28515625" style="1" bestFit="1" customWidth="1"/>
    <col min="5" max="5" width="10.5703125" style="1" bestFit="1" customWidth="1"/>
    <col min="6" max="6" width="7.85546875" style="1" bestFit="1" customWidth="1"/>
    <col min="7" max="7" width="12.28515625" style="1" bestFit="1" customWidth="1"/>
    <col min="8" max="8" width="8.42578125" style="4" bestFit="1" customWidth="1"/>
    <col min="9" max="10" width="13.85546875" style="4" hidden="1" customWidth="1"/>
    <col min="11" max="11" width="12.7109375" style="4" hidden="1" customWidth="1"/>
    <col min="12" max="12" width="13.85546875" style="4" hidden="1" customWidth="1"/>
    <col min="13" max="13" width="10.5703125" style="10" bestFit="1" customWidth="1"/>
    <col min="14" max="17" width="5.5703125" bestFit="1" customWidth="1"/>
    <col min="18" max="21" width="5" style="10" bestFit="1" customWidth="1"/>
    <col min="22" max="25" width="3.28515625" style="10" bestFit="1" customWidth="1"/>
    <col min="26" max="26" width="5" style="10" bestFit="1" customWidth="1"/>
    <col min="27" max="29" width="5" bestFit="1" customWidth="1"/>
  </cols>
  <sheetData>
    <row r="1" spans="1:29" s="6" customFormat="1" x14ac:dyDescent="0.25">
      <c r="A1" s="6" t="s">
        <v>30</v>
      </c>
      <c r="B1" s="6" t="s">
        <v>84</v>
      </c>
      <c r="C1" s="6" t="s">
        <v>4</v>
      </c>
      <c r="D1" s="6" t="s">
        <v>3</v>
      </c>
      <c r="E1" s="6" t="s">
        <v>25</v>
      </c>
      <c r="F1" s="6" t="s">
        <v>5</v>
      </c>
      <c r="G1" s="7" t="s">
        <v>6</v>
      </c>
      <c r="H1" s="7" t="s">
        <v>0</v>
      </c>
      <c r="I1" s="13" t="s">
        <v>26</v>
      </c>
      <c r="J1" s="13" t="s">
        <v>27</v>
      </c>
      <c r="K1" s="13" t="s">
        <v>28</v>
      </c>
      <c r="L1" s="13" t="s">
        <v>29</v>
      </c>
      <c r="M1" s="13" t="s">
        <v>7</v>
      </c>
      <c r="N1" s="11" t="s">
        <v>9</v>
      </c>
      <c r="O1" s="11" t="s">
        <v>10</v>
      </c>
      <c r="P1" s="11" t="s">
        <v>11</v>
      </c>
      <c r="Q1" s="11" t="s">
        <v>12</v>
      </c>
      <c r="R1" s="6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</row>
    <row r="2" spans="1:29" x14ac:dyDescent="0.25">
      <c r="A2" s="5" t="s">
        <v>32</v>
      </c>
      <c r="B2" s="5" t="s">
        <v>182</v>
      </c>
      <c r="C2" s="8" t="s">
        <v>89</v>
      </c>
      <c r="D2" s="8" t="s">
        <v>102</v>
      </c>
      <c r="E2" s="8" t="s">
        <v>101</v>
      </c>
      <c r="F2" s="3">
        <v>0</v>
      </c>
      <c r="G2" s="9">
        <v>1</v>
      </c>
      <c r="H2" s="12">
        <v>20</v>
      </c>
      <c r="I2" s="2" t="str">
        <f t="shared" ref="I2" si="0">N2&amp;";"&amp;R2&amp;";"&amp;Z2</f>
        <v>20;2015;2054</v>
      </c>
      <c r="J2" s="2" t="str">
        <f t="shared" ref="J2:L2" si="1">O2&amp;";"&amp;S2&amp;";"&amp;AA2</f>
        <v>15;2019;2049</v>
      </c>
      <c r="K2" s="2" t="str">
        <f t="shared" si="1"/>
        <v>10;2020;2040</v>
      </c>
      <c r="L2" s="2" t="str">
        <f t="shared" si="1"/>
        <v>5;2020;2030</v>
      </c>
      <c r="M2" s="8" t="s">
        <v>184</v>
      </c>
      <c r="N2" s="41">
        <v>20</v>
      </c>
      <c r="O2" s="41">
        <v>15</v>
      </c>
      <c r="P2" s="41">
        <v>10</v>
      </c>
      <c r="Q2" s="41">
        <v>5</v>
      </c>
      <c r="R2" s="3">
        <v>2015</v>
      </c>
      <c r="S2" s="3">
        <v>2019</v>
      </c>
      <c r="T2" s="3">
        <v>2020</v>
      </c>
      <c r="U2" s="3">
        <v>2020</v>
      </c>
      <c r="V2" s="3">
        <v>39</v>
      </c>
      <c r="W2" s="3">
        <v>30</v>
      </c>
      <c r="X2" s="3">
        <v>20</v>
      </c>
      <c r="Y2" s="3">
        <v>10</v>
      </c>
      <c r="Z2" s="3">
        <f>R2+V2</f>
        <v>2054</v>
      </c>
      <c r="AA2" s="3">
        <f t="shared" ref="AA2:AB2" si="2">S2+W2</f>
        <v>2049</v>
      </c>
      <c r="AB2" s="3">
        <f t="shared" si="2"/>
        <v>2040</v>
      </c>
      <c r="AC2" s="3">
        <f>U2+Y2</f>
        <v>2030</v>
      </c>
    </row>
    <row r="3" spans="1:29" x14ac:dyDescent="0.25">
      <c r="A3" s="5" t="s">
        <v>34</v>
      </c>
      <c r="B3" s="5" t="s">
        <v>182</v>
      </c>
      <c r="C3" s="8" t="s">
        <v>89</v>
      </c>
      <c r="D3" s="8" t="s">
        <v>102</v>
      </c>
      <c r="E3" s="8" t="s">
        <v>101</v>
      </c>
      <c r="F3" s="3">
        <v>0</v>
      </c>
      <c r="G3" s="9">
        <v>1</v>
      </c>
      <c r="H3" s="12">
        <v>20</v>
      </c>
      <c r="I3" s="2" t="str">
        <f t="shared" ref="I3:I4" si="3">N3&amp;";"&amp;R3&amp;";"&amp;Z3</f>
        <v>20;2018;2057</v>
      </c>
      <c r="J3" s="2" t="str">
        <f t="shared" ref="J3:J4" si="4">O3&amp;";"&amp;S3&amp;";"&amp;AA3</f>
        <v>15;2020;2050</v>
      </c>
      <c r="K3" s="2" t="str">
        <f t="shared" ref="K3:K4" si="5">P3&amp;";"&amp;T3&amp;";"&amp;AB3</f>
        <v>10;2020;2040</v>
      </c>
      <c r="L3" s="2" t="str">
        <f t="shared" ref="L3:L4" si="6">Q3&amp;";"&amp;U3&amp;";"&amp;AC3</f>
        <v>5;2020;2030</v>
      </c>
      <c r="M3" s="8" t="s">
        <v>183</v>
      </c>
      <c r="N3" s="41">
        <v>20</v>
      </c>
      <c r="O3" s="41">
        <v>15</v>
      </c>
      <c r="P3" s="41">
        <v>10</v>
      </c>
      <c r="Q3" s="41">
        <v>5</v>
      </c>
      <c r="R3" s="3">
        <v>2018</v>
      </c>
      <c r="S3" s="3">
        <v>2020</v>
      </c>
      <c r="T3" s="3">
        <v>2020</v>
      </c>
      <c r="U3" s="3">
        <v>2020</v>
      </c>
      <c r="V3" s="3">
        <v>39</v>
      </c>
      <c r="W3" s="3">
        <v>30</v>
      </c>
      <c r="X3" s="3">
        <v>20</v>
      </c>
      <c r="Y3" s="3">
        <v>10</v>
      </c>
      <c r="Z3" s="3">
        <f>R3+V3</f>
        <v>2057</v>
      </c>
      <c r="AA3" s="3">
        <f t="shared" ref="AA3:AA4" si="7">S3+W3</f>
        <v>2050</v>
      </c>
      <c r="AB3" s="3">
        <f t="shared" ref="AB3:AB4" si="8">T3+X3</f>
        <v>2040</v>
      </c>
      <c r="AC3" s="3">
        <f t="shared" ref="AC3" si="9">U3+Y3</f>
        <v>2030</v>
      </c>
    </row>
    <row r="4" spans="1:29" x14ac:dyDescent="0.25">
      <c r="A4" s="5" t="s">
        <v>37</v>
      </c>
      <c r="B4" s="5" t="s">
        <v>182</v>
      </c>
      <c r="C4" s="8" t="s">
        <v>89</v>
      </c>
      <c r="D4" s="8" t="s">
        <v>102</v>
      </c>
      <c r="E4" s="8" t="s">
        <v>101</v>
      </c>
      <c r="F4" s="3">
        <v>0</v>
      </c>
      <c r="G4" s="9">
        <v>1</v>
      </c>
      <c r="H4" s="12">
        <v>20</v>
      </c>
      <c r="I4" s="2" t="str">
        <f t="shared" si="3"/>
        <v>20;2018;2057</v>
      </c>
      <c r="J4" s="2" t="str">
        <f t="shared" si="4"/>
        <v>15;2020;2050</v>
      </c>
      <c r="K4" s="2" t="str">
        <f t="shared" si="5"/>
        <v>10;2020;2040</v>
      </c>
      <c r="L4" s="2" t="str">
        <f t="shared" si="6"/>
        <v>5;2020;2030</v>
      </c>
      <c r="M4" s="8" t="s">
        <v>184</v>
      </c>
      <c r="N4" s="41">
        <v>20</v>
      </c>
      <c r="O4" s="41">
        <v>15</v>
      </c>
      <c r="P4" s="41">
        <v>10</v>
      </c>
      <c r="Q4" s="41">
        <v>5</v>
      </c>
      <c r="R4" s="3">
        <v>2018</v>
      </c>
      <c r="S4" s="3">
        <v>2020</v>
      </c>
      <c r="T4" s="3">
        <v>2020</v>
      </c>
      <c r="U4" s="3">
        <v>2020</v>
      </c>
      <c r="V4" s="3">
        <v>39</v>
      </c>
      <c r="W4" s="3">
        <v>30</v>
      </c>
      <c r="X4" s="3">
        <v>20</v>
      </c>
      <c r="Y4" s="3">
        <v>10</v>
      </c>
      <c r="Z4" s="3">
        <f>R4+V4</f>
        <v>2057</v>
      </c>
      <c r="AA4" s="3">
        <f t="shared" si="7"/>
        <v>2050</v>
      </c>
      <c r="AB4" s="3">
        <f t="shared" si="8"/>
        <v>2040</v>
      </c>
      <c r="AC4" s="3">
        <f>U4+Y4</f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3F3D-8DBD-46DB-9AF7-1A9E125504B1}">
  <dimension ref="A1:B12"/>
  <sheetViews>
    <sheetView workbookViewId="0">
      <selection activeCell="B2" sqref="B2:B12"/>
    </sheetView>
  </sheetViews>
  <sheetFormatPr defaultRowHeight="15" x14ac:dyDescent="0.25"/>
  <cols>
    <col min="1" max="1" width="20.140625" bestFit="1" customWidth="1"/>
    <col min="2" max="2" width="10.5703125" bestFit="1" customWidth="1"/>
  </cols>
  <sheetData>
    <row r="1" spans="1:2" x14ac:dyDescent="0.25">
      <c r="A1" s="6" t="s">
        <v>84</v>
      </c>
      <c r="B1" s="6" t="s">
        <v>85</v>
      </c>
    </row>
    <row r="2" spans="1:2" x14ac:dyDescent="0.25">
      <c r="A2" t="s">
        <v>63</v>
      </c>
      <c r="B2" t="s">
        <v>64</v>
      </c>
    </row>
    <row r="3" spans="1:2" x14ac:dyDescent="0.25">
      <c r="A3" t="s">
        <v>65</v>
      </c>
      <c r="B3" t="s">
        <v>66</v>
      </c>
    </row>
    <row r="4" spans="1:2" x14ac:dyDescent="0.25">
      <c r="A4" t="s">
        <v>67</v>
      </c>
      <c r="B4" t="s">
        <v>68</v>
      </c>
    </row>
    <row r="5" spans="1:2" x14ac:dyDescent="0.25">
      <c r="A5" t="s">
        <v>69</v>
      </c>
      <c r="B5" t="s">
        <v>70</v>
      </c>
    </row>
    <row r="6" spans="1:2" x14ac:dyDescent="0.25">
      <c r="A6" t="s">
        <v>71</v>
      </c>
      <c r="B6" t="s">
        <v>72</v>
      </c>
    </row>
    <row r="7" spans="1:2" x14ac:dyDescent="0.25">
      <c r="A7" t="s">
        <v>73</v>
      </c>
      <c r="B7" t="s">
        <v>74</v>
      </c>
    </row>
    <row r="8" spans="1:2" x14ac:dyDescent="0.25">
      <c r="A8" t="s">
        <v>75</v>
      </c>
      <c r="B8" t="s">
        <v>76</v>
      </c>
    </row>
    <row r="9" spans="1:2" x14ac:dyDescent="0.25">
      <c r="A9" t="s">
        <v>77</v>
      </c>
      <c r="B9" t="s">
        <v>78</v>
      </c>
    </row>
    <row r="10" spans="1:2" x14ac:dyDescent="0.25">
      <c r="A10" t="s">
        <v>79</v>
      </c>
      <c r="B10" t="s">
        <v>80</v>
      </c>
    </row>
    <row r="11" spans="1:2" x14ac:dyDescent="0.25">
      <c r="A11" t="s">
        <v>81</v>
      </c>
      <c r="B11" t="s">
        <v>82</v>
      </c>
    </row>
    <row r="12" spans="1:2" x14ac:dyDescent="0.25">
      <c r="A12" t="s">
        <v>83</v>
      </c>
      <c r="B12" t="s">
        <v>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3862-485D-485F-AD08-D3EC2B06F091}">
  <dimension ref="A1:D12"/>
  <sheetViews>
    <sheetView workbookViewId="0">
      <selection activeCell="B15" sqref="B15"/>
    </sheetView>
  </sheetViews>
  <sheetFormatPr defaultRowHeight="15" x14ac:dyDescent="0.25"/>
  <cols>
    <col min="1" max="1" width="54" customWidth="1"/>
    <col min="2" max="2" width="46.42578125" customWidth="1"/>
    <col min="3" max="3" width="23.28515625" bestFit="1" customWidth="1"/>
    <col min="4" max="4" width="11" customWidth="1"/>
  </cols>
  <sheetData>
    <row r="1" spans="1:4" x14ac:dyDescent="0.25">
      <c r="A1" s="35" t="s">
        <v>8</v>
      </c>
      <c r="B1" s="36" t="s">
        <v>86</v>
      </c>
      <c r="C1" s="36" t="s">
        <v>88</v>
      </c>
      <c r="D1" s="37" t="s">
        <v>87</v>
      </c>
    </row>
    <row r="2" spans="1:4" x14ac:dyDescent="0.25">
      <c r="A2" s="38" t="s">
        <v>181</v>
      </c>
      <c r="B2" s="39" t="s">
        <v>181</v>
      </c>
      <c r="C2" s="39" t="s">
        <v>128</v>
      </c>
      <c r="D2" s="40" t="s">
        <v>129</v>
      </c>
    </row>
    <row r="3" spans="1:4" x14ac:dyDescent="0.25">
      <c r="A3" s="35" t="s">
        <v>179</v>
      </c>
      <c r="B3" s="36" t="s">
        <v>179</v>
      </c>
      <c r="C3" s="36" t="s">
        <v>130</v>
      </c>
      <c r="D3" s="37" t="s">
        <v>131</v>
      </c>
    </row>
    <row r="4" spans="1:4" x14ac:dyDescent="0.25">
      <c r="A4" s="38" t="s">
        <v>2</v>
      </c>
      <c r="B4" s="39" t="s">
        <v>2</v>
      </c>
      <c r="C4" s="39" t="s">
        <v>132</v>
      </c>
      <c r="D4" s="40" t="s">
        <v>133</v>
      </c>
    </row>
    <row r="5" spans="1:4" x14ac:dyDescent="0.25">
      <c r="A5" s="35" t="s">
        <v>1</v>
      </c>
      <c r="B5" s="36" t="s">
        <v>1</v>
      </c>
      <c r="C5" s="36" t="s">
        <v>136</v>
      </c>
      <c r="D5" s="37" t="s">
        <v>137</v>
      </c>
    </row>
    <row r="6" spans="1:4" x14ac:dyDescent="0.25">
      <c r="A6" s="38" t="s">
        <v>180</v>
      </c>
      <c r="B6" s="39" t="s">
        <v>180</v>
      </c>
      <c r="C6" s="39" t="s">
        <v>134</v>
      </c>
      <c r="D6" s="40" t="s">
        <v>135</v>
      </c>
    </row>
    <row r="7" spans="1:4" x14ac:dyDescent="0.25">
      <c r="A7" s="35" t="s">
        <v>89</v>
      </c>
      <c r="B7" s="36" t="s">
        <v>89</v>
      </c>
      <c r="C7" s="36" t="s">
        <v>125</v>
      </c>
      <c r="D7" s="37" t="s">
        <v>90</v>
      </c>
    </row>
    <row r="8" spans="1:4" x14ac:dyDescent="0.25">
      <c r="A8" s="38" t="s">
        <v>177</v>
      </c>
      <c r="B8" s="39" t="s">
        <v>177</v>
      </c>
      <c r="C8" s="39" t="s">
        <v>91</v>
      </c>
      <c r="D8" s="40" t="s">
        <v>96</v>
      </c>
    </row>
    <row r="9" spans="1:4" x14ac:dyDescent="0.25">
      <c r="A9" s="35" t="s">
        <v>178</v>
      </c>
      <c r="B9" s="36" t="s">
        <v>178</v>
      </c>
      <c r="C9" s="36" t="s">
        <v>92</v>
      </c>
      <c r="D9" s="37" t="s">
        <v>97</v>
      </c>
    </row>
    <row r="10" spans="1:4" x14ac:dyDescent="0.25">
      <c r="A10" s="38" t="s">
        <v>109</v>
      </c>
      <c r="B10" s="39" t="s">
        <v>109</v>
      </c>
      <c r="C10" s="39" t="s">
        <v>93</v>
      </c>
      <c r="D10" s="40" t="s">
        <v>98</v>
      </c>
    </row>
    <row r="11" spans="1:4" x14ac:dyDescent="0.25">
      <c r="A11" s="35" t="s">
        <v>110</v>
      </c>
      <c r="B11" s="36" t="s">
        <v>110</v>
      </c>
      <c r="C11" s="36" t="s">
        <v>94</v>
      </c>
      <c r="D11" s="37" t="s">
        <v>99</v>
      </c>
    </row>
    <row r="12" spans="1:4" x14ac:dyDescent="0.25">
      <c r="A12" s="32" t="s">
        <v>108</v>
      </c>
      <c r="B12" s="33" t="s">
        <v>108</v>
      </c>
      <c r="C12" s="33" t="s">
        <v>95</v>
      </c>
      <c r="D12" s="34" t="s">
        <v>100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51F5C-DBDF-4E8F-BC7D-DC5298EC323D}">
  <dimension ref="A1:A31"/>
  <sheetViews>
    <sheetView workbookViewId="0">
      <selection activeCell="A31" sqref="A2:A31"/>
    </sheetView>
  </sheetViews>
  <sheetFormatPr defaultRowHeight="15" x14ac:dyDescent="0.25"/>
  <cols>
    <col min="1" max="1" width="18.140625" customWidth="1"/>
  </cols>
  <sheetData>
    <row r="1" spans="1:1" x14ac:dyDescent="0.25">
      <c r="A1" s="6" t="s">
        <v>61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38</v>
      </c>
    </row>
    <row r="8" spans="1:1" x14ac:dyDescent="0.25">
      <c r="A8" t="s">
        <v>39</v>
      </c>
    </row>
    <row r="9" spans="1:1" x14ac:dyDescent="0.25">
      <c r="A9" t="s">
        <v>40</v>
      </c>
    </row>
    <row r="10" spans="1:1" x14ac:dyDescent="0.25">
      <c r="A10" t="s">
        <v>41</v>
      </c>
    </row>
    <row r="11" spans="1:1" x14ac:dyDescent="0.25">
      <c r="A11" t="s">
        <v>42</v>
      </c>
    </row>
    <row r="12" spans="1:1" x14ac:dyDescent="0.25">
      <c r="A12" t="s">
        <v>31</v>
      </c>
    </row>
    <row r="13" spans="1:1" x14ac:dyDescent="0.25">
      <c r="A13" t="s">
        <v>43</v>
      </c>
    </row>
    <row r="14" spans="1:1" x14ac:dyDescent="0.25">
      <c r="A14" t="s">
        <v>44</v>
      </c>
    </row>
    <row r="15" spans="1:1" x14ac:dyDescent="0.25">
      <c r="A15" t="s">
        <v>45</v>
      </c>
    </row>
    <row r="16" spans="1:1" x14ac:dyDescent="0.25">
      <c r="A16" t="s">
        <v>46</v>
      </c>
    </row>
    <row r="17" spans="1:1" x14ac:dyDescent="0.25">
      <c r="A17" t="s">
        <v>47</v>
      </c>
    </row>
    <row r="18" spans="1:1" x14ac:dyDescent="0.25">
      <c r="A18" t="s">
        <v>48</v>
      </c>
    </row>
    <row r="19" spans="1:1" x14ac:dyDescent="0.25">
      <c r="A19" t="s">
        <v>49</v>
      </c>
    </row>
    <row r="20" spans="1:1" x14ac:dyDescent="0.25">
      <c r="A20" t="s">
        <v>50</v>
      </c>
    </row>
    <row r="21" spans="1:1" x14ac:dyDescent="0.25">
      <c r="A21" t="s">
        <v>51</v>
      </c>
    </row>
    <row r="22" spans="1:1" x14ac:dyDescent="0.25">
      <c r="A22" t="s">
        <v>52</v>
      </c>
    </row>
    <row r="23" spans="1:1" x14ac:dyDescent="0.25">
      <c r="A23" t="s">
        <v>53</v>
      </c>
    </row>
    <row r="24" spans="1:1" x14ac:dyDescent="0.25">
      <c r="A24" t="s">
        <v>54</v>
      </c>
    </row>
    <row r="25" spans="1:1" x14ac:dyDescent="0.25">
      <c r="A25" t="s">
        <v>55</v>
      </c>
    </row>
    <row r="26" spans="1:1" x14ac:dyDescent="0.25">
      <c r="A26" t="s">
        <v>56</v>
      </c>
    </row>
    <row r="27" spans="1:1" x14ac:dyDescent="0.25">
      <c r="A27" t="s">
        <v>57</v>
      </c>
    </row>
    <row r="28" spans="1:1" x14ac:dyDescent="0.25">
      <c r="A28" t="s">
        <v>58</v>
      </c>
    </row>
    <row r="29" spans="1:1" x14ac:dyDescent="0.25">
      <c r="A29" t="s">
        <v>59</v>
      </c>
    </row>
    <row r="30" spans="1:1" x14ac:dyDescent="0.25">
      <c r="A30" t="s">
        <v>60</v>
      </c>
    </row>
    <row r="31" spans="1:1" x14ac:dyDescent="0.25">
      <c r="A31" t="s">
        <v>32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3895-BEC2-4B91-9511-0FFF748D37AC}">
  <dimension ref="A1:BA74"/>
  <sheetViews>
    <sheetView topLeftCell="AB16" workbookViewId="0">
      <selection activeCell="AL59" sqref="AL59:AL74"/>
    </sheetView>
  </sheetViews>
  <sheetFormatPr defaultRowHeight="15" x14ac:dyDescent="0.25"/>
  <cols>
    <col min="1" max="1" width="19.7109375" bestFit="1" customWidth="1"/>
    <col min="2" max="2" width="6" bestFit="1" customWidth="1"/>
    <col min="3" max="3" width="143.42578125" bestFit="1" customWidth="1"/>
    <col min="4" max="4" width="6" bestFit="1" customWidth="1"/>
    <col min="5" max="5" width="7.28515625" bestFit="1" customWidth="1"/>
    <col min="6" max="6" width="8.140625" bestFit="1" customWidth="1"/>
    <col min="10" max="11" width="12" bestFit="1" customWidth="1"/>
    <col min="12" max="12" width="8.5703125" bestFit="1" customWidth="1"/>
    <col min="13" max="13" width="11" bestFit="1" customWidth="1"/>
    <col min="14" max="14" width="23.28515625" bestFit="1" customWidth="1"/>
    <col min="15" max="19" width="12" bestFit="1" customWidth="1"/>
    <col min="21" max="21" width="10.28515625" bestFit="1" customWidth="1"/>
    <col min="22" max="22" width="9.28515625" bestFit="1" customWidth="1"/>
    <col min="23" max="23" width="10.5703125" bestFit="1" customWidth="1"/>
    <col min="24" max="24" width="9.28515625" bestFit="1" customWidth="1"/>
    <col min="25" max="25" width="8.5703125" bestFit="1" customWidth="1"/>
    <col min="26" max="26" width="8.28515625" bestFit="1" customWidth="1"/>
    <col min="27" max="27" width="7.5703125" bestFit="1" customWidth="1"/>
    <col min="28" max="28" width="12.5703125" bestFit="1" customWidth="1"/>
    <col min="29" max="29" width="11.85546875" bestFit="1" customWidth="1"/>
    <col min="30" max="30" width="9" bestFit="1" customWidth="1"/>
    <col min="31" max="31" width="9.7109375" bestFit="1" customWidth="1"/>
    <col min="32" max="32" width="10.7109375" bestFit="1" customWidth="1"/>
    <col min="33" max="33" width="11" bestFit="1" customWidth="1"/>
    <col min="34" max="34" width="11.7109375" bestFit="1" customWidth="1"/>
    <col min="35" max="35" width="12.7109375" bestFit="1" customWidth="1"/>
    <col min="40" max="40" width="12.7109375" bestFit="1" customWidth="1"/>
    <col min="43" max="43" width="12" bestFit="1" customWidth="1"/>
    <col min="47" max="47" width="12" bestFit="1" customWidth="1"/>
    <col min="50" max="50" width="12" bestFit="1" customWidth="1"/>
  </cols>
  <sheetData>
    <row r="1" spans="1:3" x14ac:dyDescent="0.25">
      <c r="A1" t="s">
        <v>138</v>
      </c>
      <c r="C1" t="s">
        <v>139</v>
      </c>
    </row>
    <row r="2" spans="1:3" x14ac:dyDescent="0.25">
      <c r="B2">
        <v>2015</v>
      </c>
    </row>
    <row r="3" spans="1:3" x14ac:dyDescent="0.25">
      <c r="A3" s="1" t="s">
        <v>111</v>
      </c>
    </row>
    <row r="4" spans="1:3" x14ac:dyDescent="0.25">
      <c r="A4" s="1" t="s">
        <v>112</v>
      </c>
    </row>
    <row r="5" spans="1:3" x14ac:dyDescent="0.25">
      <c r="A5" s="1" t="s">
        <v>113</v>
      </c>
    </row>
    <row r="6" spans="1:3" x14ac:dyDescent="0.25">
      <c r="A6" s="1" t="s">
        <v>114</v>
      </c>
    </row>
    <row r="7" spans="1:3" x14ac:dyDescent="0.25">
      <c r="A7" s="1" t="s">
        <v>115</v>
      </c>
    </row>
    <row r="8" spans="1:3" x14ac:dyDescent="0.25">
      <c r="A8" s="1" t="s">
        <v>116</v>
      </c>
    </row>
    <row r="9" spans="1:3" x14ac:dyDescent="0.25">
      <c r="A9" s="1" t="s">
        <v>117</v>
      </c>
    </row>
    <row r="10" spans="1:3" x14ac:dyDescent="0.25">
      <c r="A10" s="1" t="s">
        <v>118</v>
      </c>
    </row>
    <row r="11" spans="1:3" x14ac:dyDescent="0.25">
      <c r="A11" s="1" t="s">
        <v>119</v>
      </c>
    </row>
    <row r="12" spans="1:3" x14ac:dyDescent="0.25">
      <c r="A12" s="1" t="s">
        <v>120</v>
      </c>
    </row>
    <row r="13" spans="1:3" x14ac:dyDescent="0.25">
      <c r="A13" s="1" t="s">
        <v>121</v>
      </c>
    </row>
    <row r="14" spans="1:3" x14ac:dyDescent="0.25">
      <c r="A14" s="1" t="s">
        <v>122</v>
      </c>
    </row>
    <row r="15" spans="1:3" x14ac:dyDescent="0.25">
      <c r="A15" s="1" t="s">
        <v>126</v>
      </c>
    </row>
    <row r="16" spans="1:3" x14ac:dyDescent="0.25">
      <c r="A16" s="1" t="s">
        <v>123</v>
      </c>
    </row>
    <row r="17" spans="1:52" x14ac:dyDescent="0.25">
      <c r="A17" s="1" t="s">
        <v>124</v>
      </c>
    </row>
    <row r="18" spans="1:52" x14ac:dyDescent="0.25">
      <c r="A18" s="1" t="s">
        <v>127</v>
      </c>
    </row>
    <row r="21" spans="1:52" ht="30" x14ac:dyDescent="0.25">
      <c r="A21" s="1" t="s">
        <v>140</v>
      </c>
      <c r="AL21" t="s">
        <v>175</v>
      </c>
    </row>
    <row r="22" spans="1:52" x14ac:dyDescent="0.25">
      <c r="B22" s="23" t="s">
        <v>103</v>
      </c>
      <c r="C22" s="23" t="s">
        <v>104</v>
      </c>
      <c r="D22" s="23" t="s">
        <v>106</v>
      </c>
      <c r="E22" s="23" t="s">
        <v>107</v>
      </c>
      <c r="F22" s="23" t="s">
        <v>105</v>
      </c>
      <c r="L22" t="s">
        <v>172</v>
      </c>
      <c r="N22" t="s">
        <v>173</v>
      </c>
      <c r="O22" s="23" t="s">
        <v>103</v>
      </c>
      <c r="P22" s="23" t="s">
        <v>104</v>
      </c>
      <c r="Q22" s="23" t="s">
        <v>106</v>
      </c>
      <c r="R22" s="23" t="s">
        <v>107</v>
      </c>
      <c r="S22" s="23" t="s">
        <v>105</v>
      </c>
      <c r="U22" s="23" t="s">
        <v>115</v>
      </c>
      <c r="V22" s="23" t="s">
        <v>114</v>
      </c>
      <c r="W22" s="23" t="s">
        <v>112</v>
      </c>
      <c r="X22" s="23" t="s">
        <v>113</v>
      </c>
      <c r="Y22" s="23" t="s">
        <v>111</v>
      </c>
      <c r="Z22" s="23" t="s">
        <v>117</v>
      </c>
      <c r="AA22" s="23" t="s">
        <v>116</v>
      </c>
      <c r="AB22" s="23" t="s">
        <v>120</v>
      </c>
      <c r="AC22" s="23" t="s">
        <v>119</v>
      </c>
      <c r="AD22" s="23" t="s">
        <v>123</v>
      </c>
      <c r="AE22" s="23" t="s">
        <v>124</v>
      </c>
      <c r="AF22" s="23" t="s">
        <v>127</v>
      </c>
      <c r="AG22" s="23" t="s">
        <v>121</v>
      </c>
      <c r="AH22" s="23" t="s">
        <v>122</v>
      </c>
      <c r="AI22" s="23" t="s">
        <v>126</v>
      </c>
      <c r="AL22" s="23" t="s">
        <v>115</v>
      </c>
      <c r="AM22" s="23" t="s">
        <v>114</v>
      </c>
      <c r="AN22" s="23" t="s">
        <v>112</v>
      </c>
      <c r="AO22" s="23" t="s">
        <v>113</v>
      </c>
      <c r="AP22" s="23" t="s">
        <v>111</v>
      </c>
      <c r="AQ22" s="23" t="s">
        <v>117</v>
      </c>
      <c r="AR22" s="23" t="s">
        <v>116</v>
      </c>
      <c r="AS22" s="23" t="s">
        <v>120</v>
      </c>
      <c r="AT22" s="23" t="s">
        <v>119</v>
      </c>
      <c r="AU22" s="23" t="s">
        <v>123</v>
      </c>
      <c r="AV22" s="23" t="s">
        <v>124</v>
      </c>
      <c r="AW22" s="23" t="s">
        <v>127</v>
      </c>
      <c r="AX22" s="23" t="s">
        <v>121</v>
      </c>
      <c r="AY22" s="23" t="s">
        <v>122</v>
      </c>
      <c r="AZ22" s="23" t="s">
        <v>126</v>
      </c>
    </row>
    <row r="23" spans="1:52" x14ac:dyDescent="0.25">
      <c r="A23" s="18" t="s">
        <v>141</v>
      </c>
      <c r="B23" s="14">
        <v>0.45703259588920025</v>
      </c>
      <c r="C23" s="14">
        <v>0.10486297387479523</v>
      </c>
      <c r="D23" s="14">
        <v>0.15017875901354602</v>
      </c>
      <c r="E23" s="14">
        <v>0.28726412093222442</v>
      </c>
      <c r="F23" s="19">
        <v>6.6155029023404947E-4</v>
      </c>
      <c r="J23">
        <v>69423932308.959854</v>
      </c>
      <c r="L23" t="s">
        <v>171</v>
      </c>
      <c r="M23">
        <f>SUM(J23:J52)</f>
        <v>3521102482877.936</v>
      </c>
      <c r="O23">
        <f>B23*$J23</f>
        <v>31729000000.000042</v>
      </c>
      <c r="P23">
        <f t="shared" ref="P23:S38" si="0">C23*$J23</f>
        <v>7280000000.0000095</v>
      </c>
      <c r="Q23">
        <f t="shared" si="0"/>
        <v>10426000000.000013</v>
      </c>
      <c r="R23">
        <f t="shared" si="0"/>
        <v>19943004886.391605</v>
      </c>
      <c r="S23">
        <f t="shared" si="0"/>
        <v>45927422.568181396</v>
      </c>
      <c r="U23" s="24">
        <v>0</v>
      </c>
      <c r="V23" s="24">
        <v>0</v>
      </c>
      <c r="W23" s="25">
        <v>4.0000000000000002E-4</v>
      </c>
      <c r="X23" s="26">
        <v>1.6E-2</v>
      </c>
      <c r="Y23" s="24">
        <v>0.96699999999999997</v>
      </c>
      <c r="Z23" s="27">
        <v>0.85379238185619177</v>
      </c>
      <c r="AA23" s="28">
        <v>0.14620761814380823</v>
      </c>
      <c r="AB23" s="29">
        <v>0</v>
      </c>
      <c r="AC23" s="29">
        <v>1</v>
      </c>
      <c r="AD23" s="30">
        <v>1</v>
      </c>
      <c r="AE23" s="30">
        <v>0</v>
      </c>
      <c r="AF23" s="30">
        <v>0</v>
      </c>
      <c r="AG23" s="30">
        <v>1</v>
      </c>
      <c r="AH23" s="30">
        <v>0</v>
      </c>
      <c r="AI23" s="30">
        <v>0</v>
      </c>
      <c r="AL23">
        <f>$O23*U23</f>
        <v>0</v>
      </c>
      <c r="AM23">
        <f t="shared" ref="AM23:AP23" si="1">$O23*V23</f>
        <v>0</v>
      </c>
      <c r="AN23">
        <f t="shared" si="1"/>
        <v>12691600.000000017</v>
      </c>
      <c r="AO23">
        <f t="shared" si="1"/>
        <v>507664000.00000066</v>
      </c>
      <c r="AP23">
        <f t="shared" si="1"/>
        <v>30681943000.000038</v>
      </c>
      <c r="AQ23">
        <f>$P23*Z23</f>
        <v>6215608539.913084</v>
      </c>
      <c r="AR23">
        <f>$P23*AA23</f>
        <v>1064391460.0869253</v>
      </c>
      <c r="AS23">
        <f>AB23*$S23</f>
        <v>0</v>
      </c>
      <c r="AT23">
        <f>AC23*$S23</f>
        <v>45927422.568181396</v>
      </c>
      <c r="AU23">
        <f>AD23*$Q23</f>
        <v>10426000000.000013</v>
      </c>
      <c r="AV23">
        <f t="shared" ref="AV23:AW38" si="2">AE23*$Q23</f>
        <v>0</v>
      </c>
      <c r="AW23">
        <f t="shared" si="2"/>
        <v>0</v>
      </c>
      <c r="AX23">
        <f>$R23*AG23</f>
        <v>19943004886.391605</v>
      </c>
      <c r="AY23">
        <f t="shared" ref="AY23:AZ38" si="3">$R23*AH23</f>
        <v>0</v>
      </c>
      <c r="AZ23">
        <f t="shared" si="3"/>
        <v>0</v>
      </c>
    </row>
    <row r="24" spans="1:52" x14ac:dyDescent="0.25">
      <c r="A24" s="18" t="s">
        <v>142</v>
      </c>
      <c r="B24" s="14">
        <v>0.52185561208897602</v>
      </c>
      <c r="C24" s="14">
        <v>5.8976777537380023E-2</v>
      </c>
      <c r="D24" s="14">
        <v>9.0404128855244181E-2</v>
      </c>
      <c r="E24" s="14">
        <v>0.32800810053519869</v>
      </c>
      <c r="F24" s="19">
        <v>7.5538098320108819E-4</v>
      </c>
      <c r="J24">
        <v>61888766263.748497</v>
      </c>
      <c r="O24">
        <f t="shared" ref="O24:O52" si="4">B24*$J24</f>
        <v>32297000000.000042</v>
      </c>
      <c r="P24">
        <f t="shared" si="0"/>
        <v>3650000000.0000048</v>
      </c>
      <c r="Q24">
        <f t="shared" si="0"/>
        <v>5595000000.0000086</v>
      </c>
      <c r="R24">
        <f t="shared" si="0"/>
        <v>20300016666.63903</v>
      </c>
      <c r="S24">
        <f t="shared" si="0"/>
        <v>46749597.109412678</v>
      </c>
      <c r="U24" s="24">
        <v>0</v>
      </c>
      <c r="V24" s="24">
        <v>0</v>
      </c>
      <c r="W24" s="25">
        <v>2.9999999999999997E-4</v>
      </c>
      <c r="X24" s="26">
        <v>3.0000000000000001E-3</v>
      </c>
      <c r="Y24" s="24">
        <v>0.97099999999999997</v>
      </c>
      <c r="Z24" s="27">
        <v>0.57148543888729275</v>
      </c>
      <c r="AA24" s="28">
        <v>0.42851456111270725</v>
      </c>
      <c r="AB24" s="29">
        <v>0</v>
      </c>
      <c r="AC24" s="29">
        <v>1</v>
      </c>
      <c r="AD24" s="30">
        <v>1</v>
      </c>
      <c r="AE24" s="30">
        <v>0</v>
      </c>
      <c r="AF24" s="30">
        <v>0</v>
      </c>
      <c r="AG24" s="30">
        <v>1</v>
      </c>
      <c r="AH24" s="30">
        <v>0</v>
      </c>
      <c r="AI24" s="30">
        <v>0</v>
      </c>
      <c r="AL24">
        <f t="shared" ref="AL24:AL52" si="5">$O24*U24</f>
        <v>0</v>
      </c>
      <c r="AM24">
        <f t="shared" ref="AM24:AM52" si="6">$O24*V24</f>
        <v>0</v>
      </c>
      <c r="AN24">
        <f t="shared" ref="AN24:AN52" si="7">$O24*W24</f>
        <v>9689100.0000000112</v>
      </c>
      <c r="AO24">
        <f t="shared" ref="AO24:AO52" si="8">$O24*X24</f>
        <v>96891000.000000134</v>
      </c>
      <c r="AP24">
        <f t="shared" ref="AP24:AP52" si="9">$O24*Y24</f>
        <v>31360387000.000038</v>
      </c>
      <c r="AQ24">
        <f t="shared" ref="AQ24:AQ52" si="10">$P24*Z24</f>
        <v>2085921851.9386213</v>
      </c>
      <c r="AR24">
        <f t="shared" ref="AR24:AR52" si="11">$P24*AA24</f>
        <v>1564078148.0613835</v>
      </c>
      <c r="AS24">
        <f t="shared" ref="AS24:AS52" si="12">AB24*$S24</f>
        <v>0</v>
      </c>
      <c r="AT24">
        <f t="shared" ref="AT24:AT52" si="13">AC24*$S24</f>
        <v>46749597.109412678</v>
      </c>
      <c r="AU24">
        <f t="shared" ref="AU24:AU52" si="14">AD24*$Q24</f>
        <v>5595000000.0000086</v>
      </c>
      <c r="AV24">
        <f t="shared" si="2"/>
        <v>0</v>
      </c>
      <c r="AW24">
        <f t="shared" si="2"/>
        <v>0</v>
      </c>
      <c r="AX24">
        <f t="shared" ref="AX24:AX52" si="15">$R24*AG24</f>
        <v>20300016666.63903</v>
      </c>
      <c r="AY24">
        <f t="shared" si="3"/>
        <v>0</v>
      </c>
      <c r="AZ24">
        <f t="shared" si="3"/>
        <v>0</v>
      </c>
    </row>
    <row r="25" spans="1:52" x14ac:dyDescent="0.25">
      <c r="A25" s="18" t="s">
        <v>143</v>
      </c>
      <c r="B25" s="15">
        <v>0.52704617022284317</v>
      </c>
      <c r="C25" s="15">
        <v>0.14061628677920993</v>
      </c>
      <c r="D25" s="15">
        <v>3.0406509820548645E-4</v>
      </c>
      <c r="E25" s="15">
        <v>0.33127058363352552</v>
      </c>
      <c r="F25" s="20">
        <v>7.6289426621595864E-4</v>
      </c>
      <c r="J25">
        <v>108529391221.67427</v>
      </c>
      <c r="O25">
        <f t="shared" si="4"/>
        <v>57200000000.000076</v>
      </c>
      <c r="P25">
        <f t="shared" si="0"/>
        <v>15261000000.000017</v>
      </c>
      <c r="Q25">
        <f t="shared" si="0"/>
        <v>33000000.000000045</v>
      </c>
      <c r="R25">
        <f t="shared" si="0"/>
        <v>35952594771.395256</v>
      </c>
      <c r="S25">
        <f t="shared" si="0"/>
        <v>82796450.278923899</v>
      </c>
      <c r="U25" s="24">
        <v>0</v>
      </c>
      <c r="V25" s="24">
        <v>0</v>
      </c>
      <c r="W25" s="25">
        <v>4.0000000000000002E-4</v>
      </c>
      <c r="X25" s="26">
        <v>0</v>
      </c>
      <c r="Y25" s="24">
        <v>0.95499999999999996</v>
      </c>
      <c r="Z25" s="27">
        <v>0.39640388188625381</v>
      </c>
      <c r="AA25" s="28">
        <v>0.60359611811374614</v>
      </c>
      <c r="AB25" s="29">
        <v>0</v>
      </c>
      <c r="AC25" s="29">
        <v>1</v>
      </c>
      <c r="AD25" s="30">
        <v>1</v>
      </c>
      <c r="AE25" s="30">
        <v>0</v>
      </c>
      <c r="AF25" s="30">
        <v>0</v>
      </c>
      <c r="AG25" s="30">
        <v>1</v>
      </c>
      <c r="AH25" s="30">
        <v>0</v>
      </c>
      <c r="AI25" s="30">
        <v>0</v>
      </c>
      <c r="AL25">
        <f t="shared" si="5"/>
        <v>0</v>
      </c>
      <c r="AM25">
        <f t="shared" si="6"/>
        <v>0</v>
      </c>
      <c r="AN25">
        <f t="shared" si="7"/>
        <v>22880000.00000003</v>
      </c>
      <c r="AO25">
        <f t="shared" si="8"/>
        <v>0</v>
      </c>
      <c r="AP25">
        <f t="shared" si="9"/>
        <v>54626000000.000069</v>
      </c>
      <c r="AQ25">
        <f t="shared" si="10"/>
        <v>6049519641.4661264</v>
      </c>
      <c r="AR25">
        <f t="shared" si="11"/>
        <v>9211480358.5338898</v>
      </c>
      <c r="AS25">
        <f t="shared" si="12"/>
        <v>0</v>
      </c>
      <c r="AT25">
        <f t="shared" si="13"/>
        <v>82796450.278923899</v>
      </c>
      <c r="AU25">
        <f t="shared" si="14"/>
        <v>33000000.000000045</v>
      </c>
      <c r="AV25">
        <f t="shared" si="2"/>
        <v>0</v>
      </c>
      <c r="AW25">
        <f t="shared" si="2"/>
        <v>0</v>
      </c>
      <c r="AX25">
        <f t="shared" si="15"/>
        <v>35952594771.395256</v>
      </c>
      <c r="AY25">
        <f t="shared" si="3"/>
        <v>0</v>
      </c>
      <c r="AZ25">
        <f t="shared" si="3"/>
        <v>0</v>
      </c>
    </row>
    <row r="26" spans="1:52" x14ac:dyDescent="0.25">
      <c r="A26" s="18" t="s">
        <v>144</v>
      </c>
      <c r="B26" s="14">
        <v>0.56286196721527992</v>
      </c>
      <c r="C26" s="14">
        <v>8.2540983966472997E-2</v>
      </c>
      <c r="D26" s="14">
        <v>0</v>
      </c>
      <c r="E26" s="14">
        <v>0.35378231153009249</v>
      </c>
      <c r="F26" s="19">
        <v>8.1473728815449576E-4</v>
      </c>
      <c r="J26">
        <v>27537835033.845306</v>
      </c>
      <c r="O26">
        <f t="shared" si="4"/>
        <v>15500000000.000023</v>
      </c>
      <c r="P26">
        <f t="shared" si="0"/>
        <v>2273000000.0000038</v>
      </c>
      <c r="Q26">
        <f t="shared" si="0"/>
        <v>0</v>
      </c>
      <c r="R26">
        <f t="shared" si="0"/>
        <v>9742398932.8081551</v>
      </c>
      <c r="S26">
        <f t="shared" si="0"/>
        <v>22436101.03712099</v>
      </c>
      <c r="U26" s="24">
        <v>0</v>
      </c>
      <c r="V26" s="24">
        <v>0</v>
      </c>
      <c r="W26" s="25">
        <v>0</v>
      </c>
      <c r="X26" s="26">
        <v>2.9999999999999997E-4</v>
      </c>
      <c r="Y26" s="24">
        <v>0.98599999999999999</v>
      </c>
      <c r="Z26" s="27">
        <v>0.48381735881054533</v>
      </c>
      <c r="AA26" s="28">
        <v>0.51618264118945467</v>
      </c>
      <c r="AB26" s="29">
        <v>0</v>
      </c>
      <c r="AC26" s="29">
        <v>1</v>
      </c>
      <c r="AD26" s="30">
        <v>1</v>
      </c>
      <c r="AE26" s="30">
        <v>0</v>
      </c>
      <c r="AF26" s="30">
        <v>0</v>
      </c>
      <c r="AG26" s="30">
        <v>1</v>
      </c>
      <c r="AH26" s="30">
        <v>0</v>
      </c>
      <c r="AI26" s="30">
        <v>0</v>
      </c>
      <c r="AL26">
        <f t="shared" si="5"/>
        <v>0</v>
      </c>
      <c r="AM26">
        <f t="shared" si="6"/>
        <v>0</v>
      </c>
      <c r="AN26">
        <f t="shared" si="7"/>
        <v>0</v>
      </c>
      <c r="AO26">
        <f t="shared" si="8"/>
        <v>4650000.0000000065</v>
      </c>
      <c r="AP26">
        <f t="shared" si="9"/>
        <v>15283000000.000023</v>
      </c>
      <c r="AQ26">
        <f t="shared" si="10"/>
        <v>1099716856.5763714</v>
      </c>
      <c r="AR26">
        <f t="shared" si="11"/>
        <v>1173283143.4236324</v>
      </c>
      <c r="AS26">
        <f t="shared" si="12"/>
        <v>0</v>
      </c>
      <c r="AT26">
        <f t="shared" si="13"/>
        <v>22436101.03712099</v>
      </c>
      <c r="AU26">
        <f t="shared" si="14"/>
        <v>0</v>
      </c>
      <c r="AV26">
        <f t="shared" si="2"/>
        <v>0</v>
      </c>
      <c r="AW26">
        <f t="shared" si="2"/>
        <v>0</v>
      </c>
      <c r="AX26">
        <f t="shared" si="15"/>
        <v>9742398932.8081551</v>
      </c>
      <c r="AY26">
        <f t="shared" si="3"/>
        <v>0</v>
      </c>
      <c r="AZ26">
        <f t="shared" si="3"/>
        <v>0</v>
      </c>
    </row>
    <row r="27" spans="1:52" x14ac:dyDescent="0.25">
      <c r="A27" s="18" t="s">
        <v>145</v>
      </c>
      <c r="B27" s="14">
        <v>0.45952252440899427</v>
      </c>
      <c r="C27" s="14">
        <v>0.17024239894690812</v>
      </c>
      <c r="D27" s="14">
        <v>8.0740776954422638E-2</v>
      </c>
      <c r="E27" s="14">
        <v>0.28882914525183795</v>
      </c>
      <c r="F27" s="19">
        <v>6.6515443783697267E-4</v>
      </c>
      <c r="J27">
        <v>685093729420.32532</v>
      </c>
      <c r="O27">
        <f t="shared" si="4"/>
        <v>314816000000.00037</v>
      </c>
      <c r="P27">
        <f t="shared" si="0"/>
        <v>116632000000.00015</v>
      </c>
      <c r="Q27">
        <f t="shared" si="0"/>
        <v>55315000000.000061</v>
      </c>
      <c r="R27">
        <f t="shared" si="0"/>
        <v>197875036285.86652</v>
      </c>
      <c r="S27">
        <f t="shared" si="0"/>
        <v>455693134.45821154</v>
      </c>
      <c r="U27" s="24">
        <v>0</v>
      </c>
      <c r="V27" s="24">
        <v>0</v>
      </c>
      <c r="W27" s="25">
        <v>2.9999999999999997E-4</v>
      </c>
      <c r="X27" s="26">
        <v>1E-3</v>
      </c>
      <c r="Y27" s="24">
        <v>0.998</v>
      </c>
      <c r="Z27" s="27">
        <v>0.49750767105877119</v>
      </c>
      <c r="AA27" s="28">
        <v>0.50249232894122886</v>
      </c>
      <c r="AB27" s="29">
        <v>0</v>
      </c>
      <c r="AC27" s="29">
        <v>1</v>
      </c>
      <c r="AD27" s="30">
        <v>1</v>
      </c>
      <c r="AE27" s="30">
        <v>0</v>
      </c>
      <c r="AF27" s="30">
        <v>0</v>
      </c>
      <c r="AG27" s="30">
        <v>1</v>
      </c>
      <c r="AH27" s="30">
        <v>0</v>
      </c>
      <c r="AI27" s="30">
        <v>0</v>
      </c>
      <c r="AL27">
        <f t="shared" si="5"/>
        <v>0</v>
      </c>
      <c r="AM27">
        <f t="shared" si="6"/>
        <v>0</v>
      </c>
      <c r="AN27">
        <f t="shared" si="7"/>
        <v>94444800.000000104</v>
      </c>
      <c r="AO27">
        <f t="shared" si="8"/>
        <v>314816000.00000036</v>
      </c>
      <c r="AP27">
        <f t="shared" si="9"/>
        <v>314186368000.00037</v>
      </c>
      <c r="AQ27">
        <f t="shared" si="10"/>
        <v>58025314690.926682</v>
      </c>
      <c r="AR27">
        <f t="shared" si="11"/>
        <v>58606685309.073479</v>
      </c>
      <c r="AS27">
        <f t="shared" si="12"/>
        <v>0</v>
      </c>
      <c r="AT27">
        <f t="shared" si="13"/>
        <v>455693134.45821154</v>
      </c>
      <c r="AU27">
        <f t="shared" si="14"/>
        <v>55315000000.000061</v>
      </c>
      <c r="AV27">
        <f t="shared" si="2"/>
        <v>0</v>
      </c>
      <c r="AW27">
        <f t="shared" si="2"/>
        <v>0</v>
      </c>
      <c r="AX27">
        <f t="shared" si="15"/>
        <v>197875036285.86652</v>
      </c>
      <c r="AY27">
        <f t="shared" si="3"/>
        <v>0</v>
      </c>
      <c r="AZ27">
        <f t="shared" si="3"/>
        <v>0</v>
      </c>
    </row>
    <row r="28" spans="1:52" x14ac:dyDescent="0.25">
      <c r="A28" s="18" t="s">
        <v>146</v>
      </c>
      <c r="B28" s="14">
        <v>0.46999677529349043</v>
      </c>
      <c r="C28" s="14">
        <v>0.23391025843682095</v>
      </c>
      <c r="D28" s="14">
        <v>0</v>
      </c>
      <c r="E28" s="14">
        <v>0.29541265045435927</v>
      </c>
      <c r="F28" s="19">
        <v>6.8031581532940557E-4</v>
      </c>
      <c r="J28">
        <v>13325623343.030523</v>
      </c>
      <c r="O28">
        <f t="shared" si="4"/>
        <v>6263000000.0000076</v>
      </c>
      <c r="P28">
        <f t="shared" si="0"/>
        <v>3117000000.0000038</v>
      </c>
      <c r="Q28">
        <f t="shared" si="0"/>
        <v>0</v>
      </c>
      <c r="R28">
        <f t="shared" si="0"/>
        <v>3936557710.7211266</v>
      </c>
      <c r="S28">
        <f t="shared" si="0"/>
        <v>9065632.3093863688</v>
      </c>
      <c r="U28" s="24">
        <v>0</v>
      </c>
      <c r="V28" s="24">
        <v>0</v>
      </c>
      <c r="W28" s="25">
        <v>1E-3</v>
      </c>
      <c r="X28" s="26">
        <v>0</v>
      </c>
      <c r="Y28" s="24">
        <v>0.998</v>
      </c>
      <c r="Z28" s="27">
        <v>3.4997768584943093E-2</v>
      </c>
      <c r="AA28" s="28">
        <v>0.96500223141505692</v>
      </c>
      <c r="AB28" s="29">
        <v>0</v>
      </c>
      <c r="AC28" s="29">
        <v>1</v>
      </c>
      <c r="AD28" s="30">
        <v>1</v>
      </c>
      <c r="AE28" s="30">
        <v>0</v>
      </c>
      <c r="AF28" s="30">
        <v>0</v>
      </c>
      <c r="AG28" s="30">
        <v>1</v>
      </c>
      <c r="AH28" s="30">
        <v>0</v>
      </c>
      <c r="AI28" s="30">
        <v>0</v>
      </c>
      <c r="AL28">
        <f t="shared" si="5"/>
        <v>0</v>
      </c>
      <c r="AM28">
        <f t="shared" si="6"/>
        <v>0</v>
      </c>
      <c r="AN28">
        <f t="shared" si="7"/>
        <v>6263000.0000000075</v>
      </c>
      <c r="AO28">
        <f t="shared" si="8"/>
        <v>0</v>
      </c>
      <c r="AP28">
        <f t="shared" si="9"/>
        <v>6250474000.0000076</v>
      </c>
      <c r="AQ28">
        <f t="shared" si="10"/>
        <v>109088044.67926775</v>
      </c>
      <c r="AR28">
        <f t="shared" si="11"/>
        <v>3007911955.3207359</v>
      </c>
      <c r="AS28">
        <f t="shared" si="12"/>
        <v>0</v>
      </c>
      <c r="AT28">
        <f t="shared" si="13"/>
        <v>9065632.3093863688</v>
      </c>
      <c r="AU28">
        <f t="shared" si="14"/>
        <v>0</v>
      </c>
      <c r="AV28">
        <f t="shared" si="2"/>
        <v>0</v>
      </c>
      <c r="AW28">
        <f t="shared" si="2"/>
        <v>0</v>
      </c>
      <c r="AX28">
        <f t="shared" si="15"/>
        <v>3936557710.7211266</v>
      </c>
      <c r="AY28">
        <f t="shared" si="3"/>
        <v>0</v>
      </c>
      <c r="AZ28">
        <f t="shared" si="3"/>
        <v>0</v>
      </c>
    </row>
    <row r="29" spans="1:52" x14ac:dyDescent="0.25">
      <c r="A29" s="18" t="s">
        <v>147</v>
      </c>
      <c r="B29" s="16">
        <v>0.60987274438083727</v>
      </c>
      <c r="C29" s="16">
        <v>5.9139175212687255E-3</v>
      </c>
      <c r="D29" s="16">
        <v>0</v>
      </c>
      <c r="E29" s="16">
        <v>0.38333055316158976</v>
      </c>
      <c r="F29" s="21">
        <v>8.8278493630417466E-4</v>
      </c>
      <c r="J29">
        <v>16232894634.520548</v>
      </c>
      <c r="O29">
        <f t="shared" si="4"/>
        <v>9900000000.0000153</v>
      </c>
      <c r="P29">
        <f t="shared" si="0"/>
        <v>96000000.000000149</v>
      </c>
      <c r="Q29">
        <f t="shared" si="0"/>
        <v>0</v>
      </c>
      <c r="R29">
        <f t="shared" si="0"/>
        <v>6222564479.6645641</v>
      </c>
      <c r="S29">
        <f t="shared" si="0"/>
        <v>14330154.8559676</v>
      </c>
      <c r="U29" s="24">
        <v>0</v>
      </c>
      <c r="V29" s="24">
        <v>0</v>
      </c>
      <c r="W29" s="25">
        <v>1E-3</v>
      </c>
      <c r="X29" s="26">
        <v>2.9999999999999997E-4</v>
      </c>
      <c r="Y29" s="24">
        <v>0.96699999999999997</v>
      </c>
      <c r="Z29" s="27">
        <v>0</v>
      </c>
      <c r="AA29" s="28">
        <v>1</v>
      </c>
      <c r="AB29" s="29">
        <v>0</v>
      </c>
      <c r="AC29" s="29">
        <v>1</v>
      </c>
      <c r="AD29" s="30">
        <v>1</v>
      </c>
      <c r="AE29" s="30">
        <v>0</v>
      </c>
      <c r="AF29" s="30">
        <v>0</v>
      </c>
      <c r="AG29" s="30">
        <v>1</v>
      </c>
      <c r="AH29" s="30">
        <v>0</v>
      </c>
      <c r="AI29" s="30">
        <v>0</v>
      </c>
      <c r="AL29">
        <f t="shared" si="5"/>
        <v>0</v>
      </c>
      <c r="AM29">
        <f t="shared" si="6"/>
        <v>0</v>
      </c>
      <c r="AN29">
        <f t="shared" si="7"/>
        <v>9900000.0000000149</v>
      </c>
      <c r="AO29">
        <f t="shared" si="8"/>
        <v>2970000.0000000042</v>
      </c>
      <c r="AP29">
        <f t="shared" si="9"/>
        <v>9573300000.0000153</v>
      </c>
      <c r="AQ29">
        <f t="shared" si="10"/>
        <v>0</v>
      </c>
      <c r="AR29">
        <f t="shared" si="11"/>
        <v>96000000.000000149</v>
      </c>
      <c r="AS29">
        <f t="shared" si="12"/>
        <v>0</v>
      </c>
      <c r="AT29">
        <f t="shared" si="13"/>
        <v>14330154.8559676</v>
      </c>
      <c r="AU29">
        <f t="shared" si="14"/>
        <v>0</v>
      </c>
      <c r="AV29">
        <f t="shared" si="2"/>
        <v>0</v>
      </c>
      <c r="AW29">
        <f t="shared" si="2"/>
        <v>0</v>
      </c>
      <c r="AX29">
        <f t="shared" si="15"/>
        <v>6222564479.6645641</v>
      </c>
      <c r="AY29">
        <f t="shared" si="3"/>
        <v>0</v>
      </c>
      <c r="AZ29">
        <f t="shared" si="3"/>
        <v>0</v>
      </c>
    </row>
    <row r="30" spans="1:52" x14ac:dyDescent="0.25">
      <c r="A30" s="18" t="s">
        <v>148</v>
      </c>
      <c r="B30" s="17">
        <v>0.60795266961947236</v>
      </c>
      <c r="C30" s="17">
        <v>9.0436189469806152E-3</v>
      </c>
      <c r="D30" s="17">
        <v>0</v>
      </c>
      <c r="E30" s="17">
        <v>0.38212370578700694</v>
      </c>
      <c r="F30" s="22">
        <v>8.8000564653999342E-4</v>
      </c>
      <c r="J30">
        <v>32509109652.188293</v>
      </c>
      <c r="O30">
        <f t="shared" si="4"/>
        <v>19764000000.000031</v>
      </c>
      <c r="P30">
        <f t="shared" si="0"/>
        <v>294000000.00000048</v>
      </c>
      <c r="Q30">
        <f t="shared" si="0"/>
        <v>0</v>
      </c>
      <c r="R30">
        <f t="shared" si="0"/>
        <v>12422501452.130346</v>
      </c>
      <c r="S30">
        <f t="shared" si="0"/>
        <v>28608200.057913501</v>
      </c>
      <c r="U30" s="24">
        <v>0</v>
      </c>
      <c r="V30" s="24">
        <v>0</v>
      </c>
      <c r="W30" s="25">
        <v>1E-4</v>
      </c>
      <c r="X30" s="26">
        <v>0</v>
      </c>
      <c r="Y30" s="24">
        <v>0.56100000000000005</v>
      </c>
      <c r="Z30" s="27">
        <v>0</v>
      </c>
      <c r="AA30" s="28">
        <v>1</v>
      </c>
      <c r="AB30" s="29">
        <v>0</v>
      </c>
      <c r="AC30" s="29">
        <v>1</v>
      </c>
      <c r="AD30" s="30">
        <v>1</v>
      </c>
      <c r="AE30" s="30">
        <v>0</v>
      </c>
      <c r="AF30" s="30">
        <v>0</v>
      </c>
      <c r="AG30" s="30">
        <v>1</v>
      </c>
      <c r="AH30" s="30">
        <v>0</v>
      </c>
      <c r="AI30" s="30">
        <v>0</v>
      </c>
      <c r="AL30">
        <f t="shared" si="5"/>
        <v>0</v>
      </c>
      <c r="AM30">
        <f t="shared" si="6"/>
        <v>0</v>
      </c>
      <c r="AN30">
        <f t="shared" si="7"/>
        <v>1976400.0000000033</v>
      </c>
      <c r="AO30">
        <f t="shared" si="8"/>
        <v>0</v>
      </c>
      <c r="AP30">
        <f t="shared" si="9"/>
        <v>11087604000.000019</v>
      </c>
      <c r="AQ30">
        <f t="shared" si="10"/>
        <v>0</v>
      </c>
      <c r="AR30">
        <f t="shared" si="11"/>
        <v>294000000.00000048</v>
      </c>
      <c r="AS30">
        <f t="shared" si="12"/>
        <v>0</v>
      </c>
      <c r="AT30">
        <f t="shared" si="13"/>
        <v>28608200.057913501</v>
      </c>
      <c r="AU30">
        <f t="shared" si="14"/>
        <v>0</v>
      </c>
      <c r="AV30">
        <f t="shared" si="2"/>
        <v>0</v>
      </c>
      <c r="AW30">
        <f t="shared" si="2"/>
        <v>0</v>
      </c>
      <c r="AX30">
        <f t="shared" si="15"/>
        <v>12422501452.130346</v>
      </c>
      <c r="AY30">
        <f t="shared" si="3"/>
        <v>0</v>
      </c>
      <c r="AZ30">
        <f t="shared" si="3"/>
        <v>0</v>
      </c>
    </row>
    <row r="31" spans="1:52" x14ac:dyDescent="0.25">
      <c r="A31" s="18" t="s">
        <v>149</v>
      </c>
      <c r="B31" s="14">
        <v>0.59412463011487515</v>
      </c>
      <c r="C31" s="14">
        <v>3.1583176167957763E-2</v>
      </c>
      <c r="D31" s="14">
        <v>0</v>
      </c>
      <c r="E31" s="14">
        <v>0.3734322040249155</v>
      </c>
      <c r="F31" s="19">
        <v>8.5998969225157759E-4</v>
      </c>
      <c r="J31">
        <v>352434471466.89471</v>
      </c>
      <c r="O31">
        <f t="shared" si="4"/>
        <v>209390000000.00034</v>
      </c>
      <c r="P31">
        <f t="shared" si="0"/>
        <v>11131000000.000019</v>
      </c>
      <c r="Q31">
        <f t="shared" si="0"/>
        <v>0</v>
      </c>
      <c r="R31">
        <f t="shared" si="0"/>
        <v>131610381454.23869</v>
      </c>
      <c r="S31">
        <f t="shared" si="0"/>
        <v>303090012.65566218</v>
      </c>
      <c r="U31" s="24">
        <v>0</v>
      </c>
      <c r="V31" s="24">
        <v>0</v>
      </c>
      <c r="W31" s="25">
        <v>0</v>
      </c>
      <c r="X31" s="26">
        <v>1E-4</v>
      </c>
      <c r="Y31" s="24">
        <v>1</v>
      </c>
      <c r="Z31" s="27">
        <v>0.62819846991657458</v>
      </c>
      <c r="AA31" s="28">
        <v>0.37180153008342542</v>
      </c>
      <c r="AB31" s="29">
        <v>0</v>
      </c>
      <c r="AC31" s="29">
        <v>1</v>
      </c>
      <c r="AD31" s="30">
        <v>1</v>
      </c>
      <c r="AE31" s="30">
        <v>0</v>
      </c>
      <c r="AF31" s="30">
        <v>0</v>
      </c>
      <c r="AG31" s="30">
        <v>1</v>
      </c>
      <c r="AH31" s="30">
        <v>0</v>
      </c>
      <c r="AI31" s="30">
        <v>0</v>
      </c>
      <c r="AL31">
        <f t="shared" si="5"/>
        <v>0</v>
      </c>
      <c r="AM31">
        <f t="shared" si="6"/>
        <v>0</v>
      </c>
      <c r="AN31">
        <f t="shared" si="7"/>
        <v>0</v>
      </c>
      <c r="AO31">
        <f t="shared" si="8"/>
        <v>20939000.000000034</v>
      </c>
      <c r="AP31">
        <f t="shared" si="9"/>
        <v>209390000000.00034</v>
      </c>
      <c r="AQ31">
        <f t="shared" si="10"/>
        <v>6992477168.6414032</v>
      </c>
      <c r="AR31">
        <f t="shared" si="11"/>
        <v>4138522831.3586154</v>
      </c>
      <c r="AS31">
        <f t="shared" si="12"/>
        <v>0</v>
      </c>
      <c r="AT31">
        <f t="shared" si="13"/>
        <v>303090012.65566218</v>
      </c>
      <c r="AU31">
        <f t="shared" si="14"/>
        <v>0</v>
      </c>
      <c r="AV31">
        <f t="shared" si="2"/>
        <v>0</v>
      </c>
      <c r="AW31">
        <f t="shared" si="2"/>
        <v>0</v>
      </c>
      <c r="AX31">
        <f t="shared" si="15"/>
        <v>131610381454.23869</v>
      </c>
      <c r="AY31">
        <f t="shared" si="3"/>
        <v>0</v>
      </c>
      <c r="AZ31">
        <f t="shared" si="3"/>
        <v>0</v>
      </c>
    </row>
    <row r="32" spans="1:52" x14ac:dyDescent="0.25">
      <c r="A32" s="18" t="s">
        <v>150</v>
      </c>
      <c r="B32" s="14">
        <v>0.52398183191913617</v>
      </c>
      <c r="C32" s="14">
        <v>0.11686043564848453</v>
      </c>
      <c r="D32" s="14">
        <v>2.9054755050288865E-2</v>
      </c>
      <c r="E32" s="14">
        <v>0.32934451871611925</v>
      </c>
      <c r="F32" s="19">
        <v>7.5845866597119176E-4</v>
      </c>
      <c r="J32">
        <v>293101765451.48138</v>
      </c>
      <c r="O32">
        <f t="shared" si="4"/>
        <v>153580000000.00018</v>
      </c>
      <c r="P32">
        <f t="shared" si="0"/>
        <v>34252000000.000046</v>
      </c>
      <c r="Q32">
        <f t="shared" si="0"/>
        <v>8516000000.0000114</v>
      </c>
      <c r="R32">
        <f t="shared" si="0"/>
        <v>96531459877.463013</v>
      </c>
      <c r="S32">
        <f t="shared" si="0"/>
        <v>222305574.0181317</v>
      </c>
      <c r="U32" s="24">
        <v>0</v>
      </c>
      <c r="V32" s="24">
        <v>0</v>
      </c>
      <c r="W32" s="25">
        <v>0</v>
      </c>
      <c r="X32" s="26">
        <v>0</v>
      </c>
      <c r="Y32" s="24">
        <v>0.97399999999999998</v>
      </c>
      <c r="Z32" s="27">
        <v>0.35830774158829859</v>
      </c>
      <c r="AA32" s="28">
        <v>0.64169225841170141</v>
      </c>
      <c r="AB32" s="29">
        <v>0</v>
      </c>
      <c r="AC32" s="29">
        <v>1</v>
      </c>
      <c r="AD32" s="30">
        <v>1</v>
      </c>
      <c r="AE32" s="30">
        <v>0</v>
      </c>
      <c r="AF32" s="30">
        <v>0</v>
      </c>
      <c r="AG32" s="30">
        <v>1</v>
      </c>
      <c r="AH32" s="30">
        <v>0</v>
      </c>
      <c r="AI32" s="30">
        <v>0</v>
      </c>
      <c r="AL32">
        <f t="shared" si="5"/>
        <v>0</v>
      </c>
      <c r="AM32">
        <f t="shared" si="6"/>
        <v>0</v>
      </c>
      <c r="AN32">
        <f t="shared" si="7"/>
        <v>0</v>
      </c>
      <c r="AO32">
        <f t="shared" si="8"/>
        <v>0</v>
      </c>
      <c r="AP32">
        <f t="shared" si="9"/>
        <v>149586920000.00018</v>
      </c>
      <c r="AQ32">
        <f t="shared" si="10"/>
        <v>12272756764.88242</v>
      </c>
      <c r="AR32">
        <f t="shared" si="11"/>
        <v>21979243235.117626</v>
      </c>
      <c r="AS32">
        <f t="shared" si="12"/>
        <v>0</v>
      </c>
      <c r="AT32">
        <f t="shared" si="13"/>
        <v>222305574.0181317</v>
      </c>
      <c r="AU32">
        <f t="shared" si="14"/>
        <v>8516000000.0000114</v>
      </c>
      <c r="AV32">
        <f t="shared" si="2"/>
        <v>0</v>
      </c>
      <c r="AW32">
        <f t="shared" si="2"/>
        <v>0</v>
      </c>
      <c r="AX32">
        <f t="shared" si="15"/>
        <v>96531459877.463013</v>
      </c>
      <c r="AY32">
        <f t="shared" si="3"/>
        <v>0</v>
      </c>
      <c r="AZ32">
        <f t="shared" si="3"/>
        <v>0</v>
      </c>
    </row>
    <row r="33" spans="1:52" x14ac:dyDescent="0.25">
      <c r="A33" s="18" t="s">
        <v>151</v>
      </c>
      <c r="B33" s="14">
        <v>0.51991042007028443</v>
      </c>
      <c r="C33" s="14">
        <v>0.10877328838332227</v>
      </c>
      <c r="D33" s="14">
        <v>4.3778260297133824E-2</v>
      </c>
      <c r="E33" s="14">
        <v>0.3267854659128111</v>
      </c>
      <c r="F33" s="19">
        <v>7.5256533644831622E-4</v>
      </c>
      <c r="J33">
        <v>20078458897.955555</v>
      </c>
      <c r="O33">
        <f t="shared" si="4"/>
        <v>10439000000.000013</v>
      </c>
      <c r="P33">
        <f t="shared" si="0"/>
        <v>2184000000.0000029</v>
      </c>
      <c r="Q33">
        <f t="shared" si="0"/>
        <v>879000000.00000107</v>
      </c>
      <c r="R33">
        <f t="shared" si="0"/>
        <v>6561348545.7796335</v>
      </c>
      <c r="S33">
        <f t="shared" si="0"/>
        <v>15110352.175903611</v>
      </c>
      <c r="U33" s="24">
        <v>0</v>
      </c>
      <c r="V33" s="24">
        <v>0</v>
      </c>
      <c r="W33" s="25">
        <v>2.0000000000000001E-4</v>
      </c>
      <c r="X33" s="26">
        <v>0</v>
      </c>
      <c r="Y33" s="24">
        <v>0.99929999999999997</v>
      </c>
      <c r="Z33" s="27">
        <v>0.44039366580475803</v>
      </c>
      <c r="AA33" s="28">
        <v>0.55960633419524197</v>
      </c>
      <c r="AB33" s="29">
        <v>0</v>
      </c>
      <c r="AC33" s="29">
        <v>1</v>
      </c>
      <c r="AD33" s="30">
        <v>1</v>
      </c>
      <c r="AE33" s="30">
        <v>0</v>
      </c>
      <c r="AF33" s="30">
        <v>0</v>
      </c>
      <c r="AG33" s="30">
        <v>1</v>
      </c>
      <c r="AH33" s="30">
        <v>0</v>
      </c>
      <c r="AI33" s="30">
        <v>0</v>
      </c>
      <c r="AL33">
        <f t="shared" si="5"/>
        <v>0</v>
      </c>
      <c r="AM33">
        <f t="shared" si="6"/>
        <v>0</v>
      </c>
      <c r="AN33">
        <f t="shared" si="7"/>
        <v>2087800.0000000028</v>
      </c>
      <c r="AO33">
        <f t="shared" si="8"/>
        <v>0</v>
      </c>
      <c r="AP33">
        <f t="shared" si="9"/>
        <v>10431692700.000013</v>
      </c>
      <c r="AQ33">
        <f t="shared" si="10"/>
        <v>961819766.11759281</v>
      </c>
      <c r="AR33">
        <f t="shared" si="11"/>
        <v>1222180233.88241</v>
      </c>
      <c r="AS33">
        <f t="shared" si="12"/>
        <v>0</v>
      </c>
      <c r="AT33">
        <f t="shared" si="13"/>
        <v>15110352.175903611</v>
      </c>
      <c r="AU33">
        <f t="shared" si="14"/>
        <v>879000000.00000107</v>
      </c>
      <c r="AV33">
        <f t="shared" si="2"/>
        <v>0</v>
      </c>
      <c r="AW33">
        <f t="shared" si="2"/>
        <v>0</v>
      </c>
      <c r="AX33">
        <f t="shared" si="15"/>
        <v>6561348545.7796335</v>
      </c>
      <c r="AY33">
        <f t="shared" si="3"/>
        <v>0</v>
      </c>
      <c r="AZ33">
        <f t="shared" si="3"/>
        <v>0</v>
      </c>
    </row>
    <row r="34" spans="1:52" x14ac:dyDescent="0.25">
      <c r="A34" s="18" t="s">
        <v>152</v>
      </c>
      <c r="B34" s="14">
        <v>0.5529722082089803</v>
      </c>
      <c r="C34" s="14">
        <v>9.8367706375542027E-2</v>
      </c>
      <c r="D34" s="14">
        <v>2.9347951471457611E-4</v>
      </c>
      <c r="E34" s="14">
        <v>0.34756618394372452</v>
      </c>
      <c r="F34" s="19">
        <v>8.0042195703848823E-4</v>
      </c>
      <c r="J34">
        <v>211258356687.3425</v>
      </c>
      <c r="O34">
        <f t="shared" si="4"/>
        <v>116820000000.00018</v>
      </c>
      <c r="P34">
        <f t="shared" si="0"/>
        <v>20781000000.000031</v>
      </c>
      <c r="Q34">
        <f t="shared" si="0"/>
        <v>62000000.000000104</v>
      </c>
      <c r="R34">
        <f t="shared" si="0"/>
        <v>73426260860.04184</v>
      </c>
      <c r="S34">
        <f t="shared" si="0"/>
        <v>169095827.30041769</v>
      </c>
      <c r="U34" s="24">
        <v>0</v>
      </c>
      <c r="V34" s="24">
        <v>0</v>
      </c>
      <c r="W34" s="25">
        <v>0</v>
      </c>
      <c r="X34" s="26">
        <v>1.9E-2</v>
      </c>
      <c r="Y34" s="24">
        <v>0.98099999999999998</v>
      </c>
      <c r="Z34" s="27">
        <v>0.66240808845880528</v>
      </c>
      <c r="AA34" s="28">
        <v>0.33759191154119472</v>
      </c>
      <c r="AB34" s="29">
        <v>0</v>
      </c>
      <c r="AC34" s="29">
        <v>1</v>
      </c>
      <c r="AD34" s="30">
        <v>1</v>
      </c>
      <c r="AE34" s="30">
        <v>0</v>
      </c>
      <c r="AF34" s="30">
        <v>0</v>
      </c>
      <c r="AG34" s="30">
        <v>1</v>
      </c>
      <c r="AH34" s="30">
        <v>0</v>
      </c>
      <c r="AI34" s="30">
        <v>0</v>
      </c>
      <c r="AL34">
        <f t="shared" si="5"/>
        <v>0</v>
      </c>
      <c r="AM34">
        <f t="shared" si="6"/>
        <v>0</v>
      </c>
      <c r="AN34">
        <f t="shared" si="7"/>
        <v>0</v>
      </c>
      <c r="AO34">
        <f t="shared" si="8"/>
        <v>2219580000.0000033</v>
      </c>
      <c r="AP34">
        <f t="shared" si="9"/>
        <v>114600420000.00018</v>
      </c>
      <c r="AQ34">
        <f t="shared" si="10"/>
        <v>13765502486.262453</v>
      </c>
      <c r="AR34">
        <f t="shared" si="11"/>
        <v>7015497513.7375774</v>
      </c>
      <c r="AS34">
        <f t="shared" si="12"/>
        <v>0</v>
      </c>
      <c r="AT34">
        <f t="shared" si="13"/>
        <v>169095827.30041769</v>
      </c>
      <c r="AU34">
        <f t="shared" si="14"/>
        <v>62000000.000000104</v>
      </c>
      <c r="AV34">
        <f t="shared" si="2"/>
        <v>0</v>
      </c>
      <c r="AW34">
        <f t="shared" si="2"/>
        <v>0</v>
      </c>
      <c r="AX34">
        <f t="shared" si="15"/>
        <v>73426260860.04184</v>
      </c>
      <c r="AY34">
        <f t="shared" si="3"/>
        <v>0</v>
      </c>
      <c r="AZ34">
        <f t="shared" si="3"/>
        <v>0</v>
      </c>
    </row>
    <row r="35" spans="1:52" x14ac:dyDescent="0.25">
      <c r="A35" s="18" t="s">
        <v>153</v>
      </c>
      <c r="B35" s="14">
        <v>0.61350093832933805</v>
      </c>
      <c r="C35" s="14">
        <v>0</v>
      </c>
      <c r="D35" s="14">
        <v>0</v>
      </c>
      <c r="E35" s="14">
        <v>0.3856110249584862</v>
      </c>
      <c r="F35" s="19">
        <v>8.8803671217584145E-4</v>
      </c>
      <c r="J35">
        <v>917684008.00354218</v>
      </c>
      <c r="O35">
        <f t="shared" si="4"/>
        <v>563000000.00000095</v>
      </c>
      <c r="P35">
        <f t="shared" si="0"/>
        <v>0</v>
      </c>
      <c r="Q35">
        <f t="shared" si="0"/>
        <v>0</v>
      </c>
      <c r="R35">
        <f t="shared" si="0"/>
        <v>353869070.91425759</v>
      </c>
      <c r="S35">
        <f t="shared" si="0"/>
        <v>814937.08928381419</v>
      </c>
      <c r="U35" s="24">
        <v>0</v>
      </c>
      <c r="V35" s="24">
        <v>0</v>
      </c>
      <c r="W35" s="25">
        <v>0</v>
      </c>
      <c r="X35" s="26">
        <v>3.0000000000000001E-3</v>
      </c>
      <c r="Y35" s="24">
        <v>0.97099999999999997</v>
      </c>
      <c r="Z35" s="27"/>
      <c r="AA35" s="28" t="s">
        <v>174</v>
      </c>
      <c r="AB35" s="29">
        <v>0</v>
      </c>
      <c r="AC35" s="29">
        <v>1</v>
      </c>
      <c r="AD35" s="30">
        <v>1</v>
      </c>
      <c r="AE35" s="30">
        <v>0</v>
      </c>
      <c r="AF35" s="30">
        <v>0</v>
      </c>
      <c r="AG35" s="30">
        <v>1</v>
      </c>
      <c r="AH35" s="30">
        <v>0</v>
      </c>
      <c r="AI35" s="30">
        <v>0</v>
      </c>
      <c r="AL35">
        <f t="shared" si="5"/>
        <v>0</v>
      </c>
      <c r="AM35">
        <f t="shared" si="6"/>
        <v>0</v>
      </c>
      <c r="AN35">
        <f t="shared" si="7"/>
        <v>0</v>
      </c>
      <c r="AO35">
        <f t="shared" si="8"/>
        <v>1689000.0000000028</v>
      </c>
      <c r="AP35">
        <f t="shared" si="9"/>
        <v>546673000.00000095</v>
      </c>
      <c r="AQ35">
        <f t="shared" si="10"/>
        <v>0</v>
      </c>
      <c r="AR35">
        <v>0</v>
      </c>
      <c r="AS35">
        <f t="shared" si="12"/>
        <v>0</v>
      </c>
      <c r="AT35">
        <f t="shared" si="13"/>
        <v>814937.08928381419</v>
      </c>
      <c r="AU35">
        <f t="shared" si="14"/>
        <v>0</v>
      </c>
      <c r="AV35">
        <f t="shared" si="2"/>
        <v>0</v>
      </c>
      <c r="AW35">
        <f t="shared" si="2"/>
        <v>0</v>
      </c>
      <c r="AX35">
        <f t="shared" si="15"/>
        <v>353869070.91425759</v>
      </c>
      <c r="AY35">
        <f t="shared" si="3"/>
        <v>0</v>
      </c>
      <c r="AZ35">
        <f t="shared" si="3"/>
        <v>0</v>
      </c>
    </row>
    <row r="36" spans="1:52" x14ac:dyDescent="0.25">
      <c r="A36" s="18" t="s">
        <v>154</v>
      </c>
      <c r="B36" s="14">
        <v>0.34281945448324352</v>
      </c>
      <c r="C36" s="14">
        <v>0.44120793781213086</v>
      </c>
      <c r="D36" s="14">
        <v>0</v>
      </c>
      <c r="E36" s="14">
        <v>0.21547637983893039</v>
      </c>
      <c r="F36" s="19">
        <v>4.9622786569527362E-4</v>
      </c>
      <c r="J36">
        <v>42850543654.657257</v>
      </c>
      <c r="O36">
        <f t="shared" si="4"/>
        <v>14690000000.000013</v>
      </c>
      <c r="P36">
        <f t="shared" si="0"/>
        <v>18906000000.000019</v>
      </c>
      <c r="Q36">
        <f t="shared" si="0"/>
        <v>0</v>
      </c>
      <c r="R36">
        <f t="shared" si="0"/>
        <v>9233280020.8355961</v>
      </c>
      <c r="S36">
        <f t="shared" si="0"/>
        <v>21263633.821632721</v>
      </c>
      <c r="U36" s="24">
        <v>0</v>
      </c>
      <c r="V36" s="24">
        <v>0</v>
      </c>
      <c r="W36" s="25">
        <v>4.0000000000000002E-4</v>
      </c>
      <c r="X36" s="26">
        <v>0</v>
      </c>
      <c r="Y36" s="24">
        <v>0.99209999999999998</v>
      </c>
      <c r="Z36" s="27">
        <v>0.16152476793100318</v>
      </c>
      <c r="AA36" s="28">
        <v>0.83847523206899677</v>
      </c>
      <c r="AB36" s="29">
        <v>0</v>
      </c>
      <c r="AC36" s="29">
        <v>1</v>
      </c>
      <c r="AD36" s="30">
        <v>1</v>
      </c>
      <c r="AE36" s="30">
        <v>0</v>
      </c>
      <c r="AF36" s="30">
        <v>0</v>
      </c>
      <c r="AG36" s="30">
        <v>1</v>
      </c>
      <c r="AH36" s="30">
        <v>0</v>
      </c>
      <c r="AI36" s="30">
        <v>0</v>
      </c>
      <c r="AL36">
        <f t="shared" si="5"/>
        <v>0</v>
      </c>
      <c r="AM36">
        <f t="shared" si="6"/>
        <v>0</v>
      </c>
      <c r="AN36">
        <f t="shared" si="7"/>
        <v>5876000.0000000056</v>
      </c>
      <c r="AO36">
        <f t="shared" si="8"/>
        <v>0</v>
      </c>
      <c r="AP36">
        <f t="shared" si="9"/>
        <v>14573949000.000013</v>
      </c>
      <c r="AQ36">
        <f t="shared" si="10"/>
        <v>3053787262.5035491</v>
      </c>
      <c r="AR36">
        <f t="shared" si="11"/>
        <v>15852212737.496469</v>
      </c>
      <c r="AS36">
        <f t="shared" si="12"/>
        <v>0</v>
      </c>
      <c r="AT36">
        <f t="shared" si="13"/>
        <v>21263633.821632721</v>
      </c>
      <c r="AU36">
        <f t="shared" si="14"/>
        <v>0</v>
      </c>
      <c r="AV36">
        <f t="shared" si="2"/>
        <v>0</v>
      </c>
      <c r="AW36">
        <f t="shared" si="2"/>
        <v>0</v>
      </c>
      <c r="AX36">
        <f t="shared" si="15"/>
        <v>9233280020.8355961</v>
      </c>
      <c r="AY36">
        <f t="shared" si="3"/>
        <v>0</v>
      </c>
      <c r="AZ36">
        <f t="shared" si="3"/>
        <v>0</v>
      </c>
    </row>
    <row r="37" spans="1:52" x14ac:dyDescent="0.25">
      <c r="A37" s="18" t="s">
        <v>155</v>
      </c>
      <c r="B37" s="14">
        <v>0.46297374169038408</v>
      </c>
      <c r="C37" s="14">
        <v>0.24535772846389395</v>
      </c>
      <c r="D37" s="14">
        <v>0</v>
      </c>
      <c r="E37" s="14">
        <v>0.29099837980403809</v>
      </c>
      <c r="F37" s="19">
        <v>6.7015004168383206E-4</v>
      </c>
      <c r="J37">
        <v>57206268120.735016</v>
      </c>
      <c r="O37">
        <f t="shared" si="4"/>
        <v>26485000000.000027</v>
      </c>
      <c r="P37">
        <f t="shared" si="0"/>
        <v>14036000000.000015</v>
      </c>
      <c r="Q37">
        <f t="shared" si="0"/>
        <v>0</v>
      </c>
      <c r="R37">
        <f t="shared" si="0"/>
        <v>16646931337.769285</v>
      </c>
      <c r="S37">
        <f t="shared" si="0"/>
        <v>38336782.965687044</v>
      </c>
      <c r="U37" s="24">
        <v>0</v>
      </c>
      <c r="V37" s="24">
        <v>0</v>
      </c>
      <c r="W37" s="25">
        <v>0</v>
      </c>
      <c r="X37" s="26">
        <v>4.0000000000000001E-3</v>
      </c>
      <c r="Y37" s="24">
        <v>0.97599999999999998</v>
      </c>
      <c r="Z37" s="27">
        <v>4.9710016331674448E-2</v>
      </c>
      <c r="AA37" s="28">
        <v>0.95028998366832551</v>
      </c>
      <c r="AB37" s="29">
        <v>0</v>
      </c>
      <c r="AC37" s="29">
        <v>1</v>
      </c>
      <c r="AD37" s="30">
        <v>1</v>
      </c>
      <c r="AE37" s="30">
        <v>0</v>
      </c>
      <c r="AF37" s="30">
        <v>0</v>
      </c>
      <c r="AG37" s="30">
        <v>1</v>
      </c>
      <c r="AH37" s="30">
        <v>0</v>
      </c>
      <c r="AI37" s="30">
        <v>0</v>
      </c>
      <c r="AL37">
        <f t="shared" si="5"/>
        <v>0</v>
      </c>
      <c r="AM37">
        <f t="shared" si="6"/>
        <v>0</v>
      </c>
      <c r="AN37">
        <f t="shared" si="7"/>
        <v>0</v>
      </c>
      <c r="AO37">
        <f t="shared" si="8"/>
        <v>105940000.0000001</v>
      </c>
      <c r="AP37">
        <f t="shared" si="9"/>
        <v>25849360000.000027</v>
      </c>
      <c r="AQ37">
        <f t="shared" si="10"/>
        <v>697729789.23138332</v>
      </c>
      <c r="AR37">
        <f t="shared" si="11"/>
        <v>13338270210.768631</v>
      </c>
      <c r="AS37">
        <f t="shared" si="12"/>
        <v>0</v>
      </c>
      <c r="AT37">
        <f t="shared" si="13"/>
        <v>38336782.965687044</v>
      </c>
      <c r="AU37">
        <f t="shared" si="14"/>
        <v>0</v>
      </c>
      <c r="AV37">
        <f t="shared" si="2"/>
        <v>0</v>
      </c>
      <c r="AW37">
        <f t="shared" si="2"/>
        <v>0</v>
      </c>
      <c r="AX37">
        <f t="shared" si="15"/>
        <v>16646931337.769285</v>
      </c>
      <c r="AY37">
        <f t="shared" si="3"/>
        <v>0</v>
      </c>
      <c r="AZ37">
        <f t="shared" si="3"/>
        <v>0</v>
      </c>
    </row>
    <row r="38" spans="1:52" x14ac:dyDescent="0.25">
      <c r="A38" s="18" t="s">
        <v>156</v>
      </c>
      <c r="B38" s="17">
        <v>0.59526188450828654</v>
      </c>
      <c r="C38" s="17">
        <v>1.392307458680399E-2</v>
      </c>
      <c r="D38" s="17">
        <v>1.5806389023666365E-2</v>
      </c>
      <c r="E38" s="17">
        <v>0.37414701602418665</v>
      </c>
      <c r="F38" s="22">
        <v>8.6163585705644787E-4</v>
      </c>
      <c r="J38">
        <v>14867405809.647156</v>
      </c>
      <c r="O38">
        <f t="shared" si="4"/>
        <v>8850000000.0000134</v>
      </c>
      <c r="P38">
        <f t="shared" si="0"/>
        <v>207000000.0000003</v>
      </c>
      <c r="Q38">
        <f t="shared" si="0"/>
        <v>235000000.00000033</v>
      </c>
      <c r="R38">
        <f t="shared" si="0"/>
        <v>5562595519.70014</v>
      </c>
      <c r="S38">
        <f t="shared" si="0"/>
        <v>12810289.94700134</v>
      </c>
      <c r="U38" s="24">
        <v>0</v>
      </c>
      <c r="V38" s="24">
        <v>0</v>
      </c>
      <c r="W38" s="25">
        <v>0</v>
      </c>
      <c r="X38" s="26">
        <v>2.0000000000000001E-4</v>
      </c>
      <c r="Y38" s="24">
        <v>0.995</v>
      </c>
      <c r="Z38" s="27">
        <v>0.28481262327416162</v>
      </c>
      <c r="AA38" s="28">
        <v>0.71518737672583832</v>
      </c>
      <c r="AB38" s="29">
        <v>0</v>
      </c>
      <c r="AC38" s="29">
        <v>1</v>
      </c>
      <c r="AD38" s="30">
        <v>1</v>
      </c>
      <c r="AE38" s="30">
        <v>0</v>
      </c>
      <c r="AF38" s="30">
        <v>0</v>
      </c>
      <c r="AG38" s="30">
        <v>1</v>
      </c>
      <c r="AH38" s="30">
        <v>0</v>
      </c>
      <c r="AI38" s="30">
        <v>0</v>
      </c>
      <c r="AL38">
        <f t="shared" si="5"/>
        <v>0</v>
      </c>
      <c r="AM38">
        <f t="shared" si="6"/>
        <v>0</v>
      </c>
      <c r="AN38">
        <f t="shared" si="7"/>
        <v>0</v>
      </c>
      <c r="AO38">
        <f t="shared" si="8"/>
        <v>1770000.0000000028</v>
      </c>
      <c r="AP38">
        <f t="shared" si="9"/>
        <v>8805750000.0000134</v>
      </c>
      <c r="AQ38">
        <f t="shared" si="10"/>
        <v>58956213.017751545</v>
      </c>
      <c r="AR38">
        <f t="shared" si="11"/>
        <v>148043786.98224875</v>
      </c>
      <c r="AS38">
        <f t="shared" si="12"/>
        <v>0</v>
      </c>
      <c r="AT38">
        <f t="shared" si="13"/>
        <v>12810289.94700134</v>
      </c>
      <c r="AU38">
        <f t="shared" si="14"/>
        <v>235000000.00000033</v>
      </c>
      <c r="AV38">
        <f t="shared" si="2"/>
        <v>0</v>
      </c>
      <c r="AW38">
        <f t="shared" si="2"/>
        <v>0</v>
      </c>
      <c r="AX38">
        <f t="shared" si="15"/>
        <v>5562595519.70014</v>
      </c>
      <c r="AY38">
        <f t="shared" si="3"/>
        <v>0</v>
      </c>
      <c r="AZ38">
        <f t="shared" si="3"/>
        <v>0</v>
      </c>
    </row>
    <row r="39" spans="1:52" x14ac:dyDescent="0.25">
      <c r="A39" s="18" t="s">
        <v>157</v>
      </c>
      <c r="B39" s="14">
        <v>0.51585104552038141</v>
      </c>
      <c r="C39" s="14">
        <v>0.13463533401973818</v>
      </c>
      <c r="D39" s="14">
        <v>2.4532951973227017E-2</v>
      </c>
      <c r="E39" s="14">
        <v>0.32423397905585344</v>
      </c>
      <c r="F39" s="19">
        <v>7.4668943079998448E-4</v>
      </c>
      <c r="J39">
        <v>74348981809.875412</v>
      </c>
      <c r="O39">
        <f t="shared" si="4"/>
        <v>38353000000.000053</v>
      </c>
      <c r="P39">
        <f t="shared" ref="P39:P52" si="16">C39*$J39</f>
        <v>10010000000.000013</v>
      </c>
      <c r="Q39">
        <f t="shared" ref="Q39:Q52" si="17">D39*$J39</f>
        <v>1824000000.0000026</v>
      </c>
      <c r="R39">
        <f t="shared" ref="R39:R52" si="18">E39*$J39</f>
        <v>24106466210.967171</v>
      </c>
      <c r="S39">
        <f t="shared" ref="S39:S52" si="19">F39*$J39</f>
        <v>55515598.908174269</v>
      </c>
      <c r="U39" s="24">
        <v>0</v>
      </c>
      <c r="V39" s="24">
        <v>0</v>
      </c>
      <c r="W39" s="25">
        <v>3.0000000000000001E-3</v>
      </c>
      <c r="X39" s="26">
        <v>1E-4</v>
      </c>
      <c r="Y39" s="24">
        <v>0.999</v>
      </c>
      <c r="Z39" s="27">
        <v>0.49094798375954318</v>
      </c>
      <c r="AA39" s="28">
        <v>0.50905201624045682</v>
      </c>
      <c r="AB39" s="29">
        <v>0</v>
      </c>
      <c r="AC39" s="29">
        <v>1</v>
      </c>
      <c r="AD39" s="30">
        <v>1</v>
      </c>
      <c r="AE39" s="30">
        <v>0</v>
      </c>
      <c r="AF39" s="30">
        <v>0</v>
      </c>
      <c r="AG39" s="30">
        <v>1</v>
      </c>
      <c r="AH39" s="30">
        <v>0</v>
      </c>
      <c r="AI39" s="30">
        <v>0</v>
      </c>
      <c r="AL39">
        <f t="shared" si="5"/>
        <v>0</v>
      </c>
      <c r="AM39">
        <f t="shared" si="6"/>
        <v>0</v>
      </c>
      <c r="AN39">
        <f t="shared" si="7"/>
        <v>115059000.00000016</v>
      </c>
      <c r="AO39">
        <f t="shared" si="8"/>
        <v>3835300.0000000056</v>
      </c>
      <c r="AP39">
        <f t="shared" si="9"/>
        <v>38314647000.000053</v>
      </c>
      <c r="AQ39">
        <f t="shared" si="10"/>
        <v>4914389317.4330339</v>
      </c>
      <c r="AR39">
        <f t="shared" si="11"/>
        <v>5095610682.5669794</v>
      </c>
      <c r="AS39">
        <f t="shared" si="12"/>
        <v>0</v>
      </c>
      <c r="AT39">
        <f t="shared" si="13"/>
        <v>55515598.908174269</v>
      </c>
      <c r="AU39">
        <f t="shared" si="14"/>
        <v>1824000000.0000026</v>
      </c>
      <c r="AV39">
        <f t="shared" ref="AV39:AV52" si="20">AE39*$Q39</f>
        <v>0</v>
      </c>
      <c r="AW39">
        <f t="shared" ref="AW39:AW52" si="21">AF39*$Q39</f>
        <v>0</v>
      </c>
      <c r="AX39">
        <f t="shared" si="15"/>
        <v>24106466210.967171</v>
      </c>
      <c r="AY39">
        <f t="shared" ref="AY39:AY52" si="22">$R39*AH39</f>
        <v>0</v>
      </c>
      <c r="AZ39">
        <f t="shared" ref="AZ39:AZ52" si="23">$R39*AI39</f>
        <v>0</v>
      </c>
    </row>
    <row r="40" spans="1:52" x14ac:dyDescent="0.25">
      <c r="A40" s="18" t="s">
        <v>158</v>
      </c>
      <c r="B40" s="14">
        <v>0.61350093832933794</v>
      </c>
      <c r="C40" s="14">
        <v>0</v>
      </c>
      <c r="D40" s="14">
        <v>0</v>
      </c>
      <c r="E40" s="14">
        <v>0.3856110249584862</v>
      </c>
      <c r="F40" s="19">
        <v>8.8803671217584134E-4</v>
      </c>
      <c r="J40">
        <v>407497339.2555694</v>
      </c>
      <c r="O40">
        <f t="shared" si="4"/>
        <v>250000000.00000039</v>
      </c>
      <c r="P40">
        <f t="shared" si="16"/>
        <v>0</v>
      </c>
      <c r="Q40">
        <f t="shared" si="17"/>
        <v>0</v>
      </c>
      <c r="R40">
        <f t="shared" si="18"/>
        <v>157135466.65819609</v>
      </c>
      <c r="S40">
        <f t="shared" si="19"/>
        <v>361872.59737291926</v>
      </c>
      <c r="U40" s="24">
        <v>0</v>
      </c>
      <c r="V40" s="24">
        <v>0</v>
      </c>
      <c r="W40" s="25">
        <v>1E-3</v>
      </c>
      <c r="X40" s="26">
        <v>3.0000000000000001E-3</v>
      </c>
      <c r="Y40" s="24">
        <v>0.97099999999999997</v>
      </c>
      <c r="Z40" s="27"/>
      <c r="AA40" s="28" t="s">
        <v>174</v>
      </c>
      <c r="AB40" s="29">
        <v>0</v>
      </c>
      <c r="AC40" s="29">
        <v>1</v>
      </c>
      <c r="AD40" s="30">
        <v>1</v>
      </c>
      <c r="AE40" s="30">
        <v>0</v>
      </c>
      <c r="AF40" s="30">
        <v>0</v>
      </c>
      <c r="AG40" s="30">
        <v>1</v>
      </c>
      <c r="AH40" s="30">
        <v>0</v>
      </c>
      <c r="AI40" s="30">
        <v>0</v>
      </c>
      <c r="AL40">
        <f t="shared" si="5"/>
        <v>0</v>
      </c>
      <c r="AM40">
        <f t="shared" si="6"/>
        <v>0</v>
      </c>
      <c r="AN40">
        <f t="shared" si="7"/>
        <v>250000.00000000038</v>
      </c>
      <c r="AO40">
        <f t="shared" si="8"/>
        <v>750000.00000000116</v>
      </c>
      <c r="AP40">
        <f t="shared" si="9"/>
        <v>242750000.00000036</v>
      </c>
      <c r="AQ40">
        <f t="shared" si="10"/>
        <v>0</v>
      </c>
      <c r="AR40">
        <v>0</v>
      </c>
      <c r="AS40">
        <f t="shared" si="12"/>
        <v>0</v>
      </c>
      <c r="AT40">
        <f t="shared" si="13"/>
        <v>361872.59737291926</v>
      </c>
      <c r="AU40">
        <f t="shared" si="14"/>
        <v>0</v>
      </c>
      <c r="AV40">
        <f t="shared" si="20"/>
        <v>0</v>
      </c>
      <c r="AW40">
        <f t="shared" si="21"/>
        <v>0</v>
      </c>
      <c r="AX40">
        <f t="shared" si="15"/>
        <v>157135466.65819609</v>
      </c>
      <c r="AY40">
        <f t="shared" si="22"/>
        <v>0</v>
      </c>
      <c r="AZ40">
        <f t="shared" si="23"/>
        <v>0</v>
      </c>
    </row>
    <row r="41" spans="1:52" x14ac:dyDescent="0.25">
      <c r="A41" s="18" t="s">
        <v>159</v>
      </c>
      <c r="B41" s="14">
        <v>0.41162277741677861</v>
      </c>
      <c r="C41" s="14">
        <v>3.9101176751709953E-2</v>
      </c>
      <c r="D41" s="14">
        <v>0.28995807695099196</v>
      </c>
      <c r="E41" s="14">
        <v>0.25872214886611272</v>
      </c>
      <c r="F41" s="19">
        <v>5.9582001440665778E-4</v>
      </c>
      <c r="J41">
        <v>167386266698.83493</v>
      </c>
      <c r="O41">
        <f t="shared" si="4"/>
        <v>68900000000.000076</v>
      </c>
      <c r="P41">
        <f t="shared" si="16"/>
        <v>6545000000.0000067</v>
      </c>
      <c r="Q41">
        <f t="shared" si="17"/>
        <v>48535000000.000038</v>
      </c>
      <c r="R41">
        <f t="shared" si="18"/>
        <v>43306534610.998817</v>
      </c>
      <c r="S41">
        <f t="shared" si="19"/>
        <v>99732087.835976496</v>
      </c>
      <c r="U41" s="24">
        <v>0</v>
      </c>
      <c r="V41" s="24">
        <v>0</v>
      </c>
      <c r="W41" s="25">
        <v>4.0000000000000002E-4</v>
      </c>
      <c r="X41" s="26">
        <v>1E-3</v>
      </c>
      <c r="Y41" s="24">
        <v>0.998</v>
      </c>
      <c r="Z41" s="27">
        <v>0.80434624005714683</v>
      </c>
      <c r="AA41" s="28">
        <v>0.19565375994285317</v>
      </c>
      <c r="AB41" s="29">
        <v>0</v>
      </c>
      <c r="AC41" s="29">
        <v>1</v>
      </c>
      <c r="AD41" s="30">
        <v>1</v>
      </c>
      <c r="AE41" s="30">
        <v>0</v>
      </c>
      <c r="AF41" s="30">
        <v>0</v>
      </c>
      <c r="AG41" s="30">
        <v>1</v>
      </c>
      <c r="AH41" s="30">
        <v>0</v>
      </c>
      <c r="AI41" s="30">
        <v>0</v>
      </c>
      <c r="AL41">
        <f t="shared" si="5"/>
        <v>0</v>
      </c>
      <c r="AM41">
        <f t="shared" si="6"/>
        <v>0</v>
      </c>
      <c r="AN41">
        <f t="shared" si="7"/>
        <v>27560000.000000034</v>
      </c>
      <c r="AO41">
        <f t="shared" si="8"/>
        <v>68900000.000000075</v>
      </c>
      <c r="AP41">
        <f t="shared" si="9"/>
        <v>68762200000.000076</v>
      </c>
      <c r="AQ41">
        <f t="shared" si="10"/>
        <v>5264446141.1740313</v>
      </c>
      <c r="AR41">
        <f t="shared" si="11"/>
        <v>1280553858.8259752</v>
      </c>
      <c r="AS41">
        <f t="shared" si="12"/>
        <v>0</v>
      </c>
      <c r="AT41">
        <f t="shared" si="13"/>
        <v>99732087.835976496</v>
      </c>
      <c r="AU41">
        <f t="shared" si="14"/>
        <v>48535000000.000038</v>
      </c>
      <c r="AV41">
        <f t="shared" si="20"/>
        <v>0</v>
      </c>
      <c r="AW41">
        <f t="shared" si="21"/>
        <v>0</v>
      </c>
      <c r="AX41">
        <f t="shared" si="15"/>
        <v>43306534610.998817</v>
      </c>
      <c r="AY41">
        <f t="shared" si="22"/>
        <v>0</v>
      </c>
      <c r="AZ41">
        <f t="shared" si="23"/>
        <v>0</v>
      </c>
    </row>
    <row r="42" spans="1:52" x14ac:dyDescent="0.25">
      <c r="A42" s="18" t="s">
        <v>160</v>
      </c>
      <c r="B42" s="14">
        <v>0.39475031878147138</v>
      </c>
      <c r="C42" s="14">
        <v>0.32738623180656812</v>
      </c>
      <c r="D42" s="14">
        <v>2.9174949898483276E-2</v>
      </c>
      <c r="E42" s="14">
        <v>0.24811710222079228</v>
      </c>
      <c r="F42" s="19">
        <v>5.7139729268495469E-4</v>
      </c>
      <c r="J42">
        <v>61902419928.196365</v>
      </c>
      <c r="O42">
        <f t="shared" si="4"/>
        <v>24436000000.000023</v>
      </c>
      <c r="P42">
        <f t="shared" si="16"/>
        <v>20266000000.000015</v>
      </c>
      <c r="Q42">
        <f t="shared" si="17"/>
        <v>1806000000.0000017</v>
      </c>
      <c r="R42">
        <f t="shared" si="18"/>
        <v>15359049053.038706</v>
      </c>
      <c r="S42">
        <f t="shared" si="19"/>
        <v>35370875.15761859</v>
      </c>
      <c r="U42" s="24">
        <v>0</v>
      </c>
      <c r="V42" s="24">
        <v>0</v>
      </c>
      <c r="W42" s="25">
        <v>1E-3</v>
      </c>
      <c r="X42" s="26">
        <v>1E-3</v>
      </c>
      <c r="Y42" s="24">
        <v>0.999</v>
      </c>
      <c r="Z42" s="27">
        <v>0.66533404235294114</v>
      </c>
      <c r="AA42" s="28">
        <v>0.33466595764705886</v>
      </c>
      <c r="AB42" s="29">
        <v>0</v>
      </c>
      <c r="AC42" s="29">
        <v>1</v>
      </c>
      <c r="AD42" s="30">
        <v>1</v>
      </c>
      <c r="AE42" s="30">
        <v>0</v>
      </c>
      <c r="AF42" s="30">
        <v>0</v>
      </c>
      <c r="AG42" s="30">
        <v>1</v>
      </c>
      <c r="AH42" s="30">
        <v>0</v>
      </c>
      <c r="AI42" s="30">
        <v>0</v>
      </c>
      <c r="AL42">
        <f t="shared" si="5"/>
        <v>0</v>
      </c>
      <c r="AM42">
        <f t="shared" si="6"/>
        <v>0</v>
      </c>
      <c r="AN42">
        <f t="shared" si="7"/>
        <v>24436000.000000022</v>
      </c>
      <c r="AO42">
        <f t="shared" si="8"/>
        <v>24436000.000000022</v>
      </c>
      <c r="AP42">
        <f t="shared" si="9"/>
        <v>24411564000.000023</v>
      </c>
      <c r="AQ42">
        <f t="shared" si="10"/>
        <v>13483659702.324715</v>
      </c>
      <c r="AR42">
        <f t="shared" si="11"/>
        <v>6782340297.6752996</v>
      </c>
      <c r="AS42">
        <f t="shared" si="12"/>
        <v>0</v>
      </c>
      <c r="AT42">
        <f t="shared" si="13"/>
        <v>35370875.15761859</v>
      </c>
      <c r="AU42">
        <f t="shared" si="14"/>
        <v>1806000000.0000017</v>
      </c>
      <c r="AV42">
        <f t="shared" si="20"/>
        <v>0</v>
      </c>
      <c r="AW42">
        <f t="shared" si="21"/>
        <v>0</v>
      </c>
      <c r="AX42">
        <f t="shared" si="15"/>
        <v>15359049053.038706</v>
      </c>
      <c r="AY42">
        <f t="shared" si="22"/>
        <v>0</v>
      </c>
      <c r="AZ42">
        <f t="shared" si="23"/>
        <v>0</v>
      </c>
    </row>
    <row r="43" spans="1:52" x14ac:dyDescent="0.25">
      <c r="A43" s="18" t="s">
        <v>161</v>
      </c>
      <c r="B43" s="14">
        <v>0.54811893703468095</v>
      </c>
      <c r="C43" s="14">
        <v>0.10638695642628469</v>
      </c>
      <c r="D43" s="14">
        <v>1.8500982482289689E-4</v>
      </c>
      <c r="E43" s="14">
        <v>0.34451569982055541</v>
      </c>
      <c r="F43" s="19">
        <v>7.9339689365609306E-4</v>
      </c>
      <c r="J43">
        <v>475650415237.34906</v>
      </c>
      <c r="O43">
        <f t="shared" si="4"/>
        <v>260713000000.00037</v>
      </c>
      <c r="P43">
        <f t="shared" si="16"/>
        <v>50603000000.000076</v>
      </c>
      <c r="Q43">
        <f t="shared" si="17"/>
        <v>88000000.000000119</v>
      </c>
      <c r="R43">
        <f t="shared" si="18"/>
        <v>163869035675.43307</v>
      </c>
      <c r="S43">
        <f t="shared" si="19"/>
        <v>377379561.91554356</v>
      </c>
      <c r="U43" s="24">
        <v>0</v>
      </c>
      <c r="V43" s="24">
        <v>0</v>
      </c>
      <c r="W43" s="25">
        <v>2.0000000000000001E-4</v>
      </c>
      <c r="X43" s="26">
        <v>0</v>
      </c>
      <c r="Y43" s="24">
        <v>0.97800000000000009</v>
      </c>
      <c r="Z43" s="27">
        <v>0.5519043735657696</v>
      </c>
      <c r="AA43" s="28">
        <v>0.4480956264342304</v>
      </c>
      <c r="AB43" s="29">
        <v>0</v>
      </c>
      <c r="AC43" s="29">
        <v>1</v>
      </c>
      <c r="AD43" s="30">
        <v>1</v>
      </c>
      <c r="AE43" s="30">
        <v>0</v>
      </c>
      <c r="AF43" s="30">
        <v>0</v>
      </c>
      <c r="AG43" s="30">
        <v>1</v>
      </c>
      <c r="AH43" s="30">
        <v>0</v>
      </c>
      <c r="AI43" s="30">
        <v>0</v>
      </c>
      <c r="AL43">
        <f t="shared" si="5"/>
        <v>0</v>
      </c>
      <c r="AM43">
        <f t="shared" si="6"/>
        <v>0</v>
      </c>
      <c r="AN43">
        <f t="shared" si="7"/>
        <v>52142600.000000075</v>
      </c>
      <c r="AO43">
        <f t="shared" si="8"/>
        <v>0</v>
      </c>
      <c r="AP43">
        <f t="shared" si="9"/>
        <v>254977314000.0004</v>
      </c>
      <c r="AQ43">
        <f t="shared" si="10"/>
        <v>27928017015.548679</v>
      </c>
      <c r="AR43">
        <f t="shared" si="11"/>
        <v>22674982984.451397</v>
      </c>
      <c r="AS43">
        <f t="shared" si="12"/>
        <v>0</v>
      </c>
      <c r="AT43">
        <f t="shared" si="13"/>
        <v>377379561.91554356</v>
      </c>
      <c r="AU43">
        <f t="shared" si="14"/>
        <v>88000000.000000119</v>
      </c>
      <c r="AV43">
        <f t="shared" si="20"/>
        <v>0</v>
      </c>
      <c r="AW43">
        <f t="shared" si="21"/>
        <v>0</v>
      </c>
      <c r="AX43">
        <f t="shared" si="15"/>
        <v>163869035675.43307</v>
      </c>
      <c r="AY43">
        <f t="shared" si="22"/>
        <v>0</v>
      </c>
      <c r="AZ43">
        <f t="shared" si="23"/>
        <v>0</v>
      </c>
    </row>
    <row r="44" spans="1:52" x14ac:dyDescent="0.25">
      <c r="A44" s="18" t="s">
        <v>162</v>
      </c>
      <c r="B44" s="17">
        <v>0.58328603426598846</v>
      </c>
      <c r="C44" s="17">
        <v>4.9249972046708869E-2</v>
      </c>
      <c r="D44" s="17">
        <v>0</v>
      </c>
      <c r="E44" s="17">
        <v>0.36661969275837797</v>
      </c>
      <c r="F44" s="22">
        <v>8.4430092892472976E-4</v>
      </c>
      <c r="J44">
        <v>54578711180.804207</v>
      </c>
      <c r="O44">
        <f t="shared" si="4"/>
        <v>31835000000.00005</v>
      </c>
      <c r="P44">
        <f t="shared" si="16"/>
        <v>2688000000.0000038</v>
      </c>
      <c r="Q44">
        <f t="shared" si="17"/>
        <v>0</v>
      </c>
      <c r="R44">
        <f t="shared" si="18"/>
        <v>20009630324.254688</v>
      </c>
      <c r="S44">
        <f t="shared" si="19"/>
        <v>46080856.549467526</v>
      </c>
      <c r="U44" s="24">
        <v>0</v>
      </c>
      <c r="V44" s="24">
        <v>0</v>
      </c>
      <c r="W44" s="25">
        <v>1E-4</v>
      </c>
      <c r="X44" s="26">
        <v>1E-4</v>
      </c>
      <c r="Y44" s="24">
        <v>0.96699999999999997</v>
      </c>
      <c r="Z44" s="27">
        <v>0.72901868578767126</v>
      </c>
      <c r="AA44" s="28">
        <v>0.27098131421232874</v>
      </c>
      <c r="AB44" s="29">
        <v>0</v>
      </c>
      <c r="AC44" s="29">
        <v>1</v>
      </c>
      <c r="AD44" s="30">
        <v>1</v>
      </c>
      <c r="AE44" s="30">
        <v>0</v>
      </c>
      <c r="AF44" s="30">
        <v>0</v>
      </c>
      <c r="AG44" s="30">
        <v>1</v>
      </c>
      <c r="AH44" s="30">
        <v>0</v>
      </c>
      <c r="AI44" s="30">
        <v>0</v>
      </c>
      <c r="AL44">
        <f t="shared" si="5"/>
        <v>0</v>
      </c>
      <c r="AM44">
        <f t="shared" si="6"/>
        <v>0</v>
      </c>
      <c r="AN44">
        <f t="shared" si="7"/>
        <v>3183500.0000000051</v>
      </c>
      <c r="AO44">
        <f t="shared" si="8"/>
        <v>3183500.0000000051</v>
      </c>
      <c r="AP44">
        <f t="shared" si="9"/>
        <v>30784445000.000046</v>
      </c>
      <c r="AQ44">
        <f t="shared" si="10"/>
        <v>1959602227.3972631</v>
      </c>
      <c r="AR44">
        <f t="shared" si="11"/>
        <v>728397772.60274065</v>
      </c>
      <c r="AS44">
        <f t="shared" si="12"/>
        <v>0</v>
      </c>
      <c r="AT44">
        <f t="shared" si="13"/>
        <v>46080856.549467526</v>
      </c>
      <c r="AU44">
        <f t="shared" si="14"/>
        <v>0</v>
      </c>
      <c r="AV44">
        <f t="shared" si="20"/>
        <v>0</v>
      </c>
      <c r="AW44">
        <f t="shared" si="21"/>
        <v>0</v>
      </c>
      <c r="AX44">
        <f t="shared" si="15"/>
        <v>20009630324.254688</v>
      </c>
      <c r="AY44">
        <f t="shared" si="22"/>
        <v>0</v>
      </c>
      <c r="AZ44">
        <f t="shared" si="23"/>
        <v>0</v>
      </c>
    </row>
    <row r="45" spans="1:52" x14ac:dyDescent="0.25">
      <c r="A45" s="18" t="s">
        <v>163</v>
      </c>
      <c r="B45" s="17">
        <v>0.43144091389958183</v>
      </c>
      <c r="C45" s="17">
        <v>0.15116960807085519</v>
      </c>
      <c r="D45" s="17">
        <v>0.14558629408886278</v>
      </c>
      <c r="E45" s="17">
        <v>0.2711786773641971</v>
      </c>
      <c r="F45" s="22">
        <v>6.2450657650314973E-4</v>
      </c>
      <c r="J45">
        <v>90448074679.080353</v>
      </c>
      <c r="O45">
        <f t="shared" si="4"/>
        <v>39023000000.000053</v>
      </c>
      <c r="P45">
        <f t="shared" si="16"/>
        <v>13673000000.000019</v>
      </c>
      <c r="Q45">
        <f t="shared" si="17"/>
        <v>13168000000.000015</v>
      </c>
      <c r="R45">
        <f t="shared" si="18"/>
        <v>24527589261.611137</v>
      </c>
      <c r="S45">
        <f t="shared" si="19"/>
        <v>56485417.469133697</v>
      </c>
      <c r="U45" s="24">
        <v>0</v>
      </c>
      <c r="V45" s="24">
        <v>0</v>
      </c>
      <c r="W45" s="25">
        <v>1E-4</v>
      </c>
      <c r="X45" s="26">
        <v>0</v>
      </c>
      <c r="Y45" s="24">
        <v>0.99909999999999999</v>
      </c>
      <c r="Z45" s="27">
        <v>0.36113446423428747</v>
      </c>
      <c r="AA45" s="28">
        <v>0.63886553576571248</v>
      </c>
      <c r="AB45" s="29">
        <v>0</v>
      </c>
      <c r="AC45" s="29">
        <v>1</v>
      </c>
      <c r="AD45" s="30">
        <v>1</v>
      </c>
      <c r="AE45" s="30">
        <v>0</v>
      </c>
      <c r="AF45" s="30">
        <v>0</v>
      </c>
      <c r="AG45" s="30">
        <v>1</v>
      </c>
      <c r="AH45" s="30">
        <v>0</v>
      </c>
      <c r="AI45" s="30">
        <v>0</v>
      </c>
      <c r="AL45">
        <f t="shared" si="5"/>
        <v>0</v>
      </c>
      <c r="AM45">
        <f t="shared" si="6"/>
        <v>0</v>
      </c>
      <c r="AN45">
        <f t="shared" si="7"/>
        <v>3902300.0000000056</v>
      </c>
      <c r="AO45">
        <f t="shared" si="8"/>
        <v>0</v>
      </c>
      <c r="AP45">
        <f t="shared" si="9"/>
        <v>38987879300.000053</v>
      </c>
      <c r="AQ45">
        <f t="shared" si="10"/>
        <v>4937791529.475419</v>
      </c>
      <c r="AR45">
        <f t="shared" si="11"/>
        <v>8735208470.5245991</v>
      </c>
      <c r="AS45">
        <f t="shared" si="12"/>
        <v>0</v>
      </c>
      <c r="AT45">
        <f t="shared" si="13"/>
        <v>56485417.469133697</v>
      </c>
      <c r="AU45">
        <f t="shared" si="14"/>
        <v>13168000000.000015</v>
      </c>
      <c r="AV45">
        <f t="shared" si="20"/>
        <v>0</v>
      </c>
      <c r="AW45">
        <f t="shared" si="21"/>
        <v>0</v>
      </c>
      <c r="AX45">
        <f t="shared" si="15"/>
        <v>24527589261.611137</v>
      </c>
      <c r="AY45">
        <f t="shared" si="22"/>
        <v>0</v>
      </c>
      <c r="AZ45">
        <f t="shared" si="23"/>
        <v>0</v>
      </c>
    </row>
    <row r="46" spans="1:52" x14ac:dyDescent="0.25">
      <c r="A46" s="18" t="s">
        <v>164</v>
      </c>
      <c r="B46" s="14">
        <v>0.53673627918715805</v>
      </c>
      <c r="C46" s="14">
        <v>0.1251255773971961</v>
      </c>
      <c r="D46" s="14">
        <v>0</v>
      </c>
      <c r="E46" s="14">
        <v>0.33736122280983105</v>
      </c>
      <c r="F46" s="19">
        <v>7.7692060581493159E-4</v>
      </c>
      <c r="J46">
        <v>33366479394.911968</v>
      </c>
      <c r="O46">
        <f t="shared" si="4"/>
        <v>17909000000.000027</v>
      </c>
      <c r="P46">
        <f t="shared" si="16"/>
        <v>4175000000.0000062</v>
      </c>
      <c r="Q46">
        <f t="shared" si="17"/>
        <v>0</v>
      </c>
      <c r="R46">
        <f t="shared" si="18"/>
        <v>11256556289.526533</v>
      </c>
      <c r="S46">
        <f t="shared" si="19"/>
        <v>25923105.385406438</v>
      </c>
      <c r="U46" s="24">
        <v>0</v>
      </c>
      <c r="V46" s="24">
        <v>0</v>
      </c>
      <c r="W46" s="25">
        <v>0</v>
      </c>
      <c r="X46" s="26">
        <v>0</v>
      </c>
      <c r="Y46" s="24">
        <v>0.999</v>
      </c>
      <c r="Z46" s="27">
        <v>0.4916364372642934</v>
      </c>
      <c r="AA46" s="28">
        <v>0.5083635627357066</v>
      </c>
      <c r="AB46" s="29">
        <v>0</v>
      </c>
      <c r="AC46" s="29">
        <v>1</v>
      </c>
      <c r="AD46" s="30">
        <v>1</v>
      </c>
      <c r="AE46" s="30">
        <v>0</v>
      </c>
      <c r="AF46" s="30">
        <v>0</v>
      </c>
      <c r="AG46" s="30">
        <v>1</v>
      </c>
      <c r="AH46" s="30">
        <v>0</v>
      </c>
      <c r="AI46" s="30">
        <v>0</v>
      </c>
      <c r="AL46">
        <f t="shared" si="5"/>
        <v>0</v>
      </c>
      <c r="AM46">
        <f t="shared" si="6"/>
        <v>0</v>
      </c>
      <c r="AN46">
        <f t="shared" si="7"/>
        <v>0</v>
      </c>
      <c r="AO46">
        <f t="shared" si="8"/>
        <v>0</v>
      </c>
      <c r="AP46">
        <f t="shared" si="9"/>
        <v>17891091000.000027</v>
      </c>
      <c r="AQ46">
        <f t="shared" si="10"/>
        <v>2052582125.578428</v>
      </c>
      <c r="AR46">
        <f t="shared" si="11"/>
        <v>2122417874.4215782</v>
      </c>
      <c r="AS46">
        <f t="shared" si="12"/>
        <v>0</v>
      </c>
      <c r="AT46">
        <f t="shared" si="13"/>
        <v>25923105.385406438</v>
      </c>
      <c r="AU46">
        <f t="shared" si="14"/>
        <v>0</v>
      </c>
      <c r="AV46">
        <f t="shared" si="20"/>
        <v>0</v>
      </c>
      <c r="AW46">
        <f t="shared" si="21"/>
        <v>0</v>
      </c>
      <c r="AX46">
        <f t="shared" si="15"/>
        <v>11256556289.526533</v>
      </c>
      <c r="AY46">
        <f t="shared" si="22"/>
        <v>0</v>
      </c>
      <c r="AZ46">
        <f t="shared" si="23"/>
        <v>0</v>
      </c>
    </row>
    <row r="47" spans="1:52" x14ac:dyDescent="0.25">
      <c r="A47" s="18" t="s">
        <v>165</v>
      </c>
      <c r="B47" s="15">
        <v>0.52529494836601387</v>
      </c>
      <c r="C47" s="15">
        <v>0.13216947135542012</v>
      </c>
      <c r="D47" s="15">
        <v>1.1605353510411934E-2</v>
      </c>
      <c r="E47" s="15">
        <v>0.33016986737874582</v>
      </c>
      <c r="F47" s="20">
        <v>7.6035938940833062E-4</v>
      </c>
      <c r="J47">
        <v>63849843034.527191</v>
      </c>
      <c r="O47">
        <f t="shared" si="4"/>
        <v>33540000000.00005</v>
      </c>
      <c r="P47">
        <f t="shared" si="16"/>
        <v>8439000000.0000124</v>
      </c>
      <c r="Q47">
        <f t="shared" si="17"/>
        <v>741000000.00000107</v>
      </c>
      <c r="R47">
        <f t="shared" si="18"/>
        <v>21081294206.863579</v>
      </c>
      <c r="S47">
        <f t="shared" si="19"/>
        <v>48548827.663550846</v>
      </c>
      <c r="U47" s="24">
        <v>0</v>
      </c>
      <c r="V47" s="24">
        <v>0</v>
      </c>
      <c r="W47" s="25">
        <v>0</v>
      </c>
      <c r="X47" s="26">
        <v>0</v>
      </c>
      <c r="Y47" s="24">
        <v>1</v>
      </c>
      <c r="Z47" s="27">
        <v>0.38234360490709918</v>
      </c>
      <c r="AA47" s="28">
        <v>0.61765639509290082</v>
      </c>
      <c r="AB47" s="29">
        <v>0</v>
      </c>
      <c r="AC47" s="29">
        <v>1</v>
      </c>
      <c r="AD47" s="30">
        <v>1</v>
      </c>
      <c r="AE47" s="30">
        <v>0</v>
      </c>
      <c r="AF47" s="30">
        <v>0</v>
      </c>
      <c r="AG47" s="30">
        <v>1</v>
      </c>
      <c r="AH47" s="30">
        <v>0</v>
      </c>
      <c r="AI47" s="30">
        <v>0</v>
      </c>
      <c r="AL47">
        <f t="shared" si="5"/>
        <v>0</v>
      </c>
      <c r="AM47">
        <f t="shared" si="6"/>
        <v>0</v>
      </c>
      <c r="AN47">
        <f t="shared" si="7"/>
        <v>0</v>
      </c>
      <c r="AO47">
        <f t="shared" si="8"/>
        <v>0</v>
      </c>
      <c r="AP47">
        <f t="shared" si="9"/>
        <v>33540000000.00005</v>
      </c>
      <c r="AQ47">
        <f t="shared" si="10"/>
        <v>3226597681.8110147</v>
      </c>
      <c r="AR47">
        <f t="shared" si="11"/>
        <v>5212402318.1889973</v>
      </c>
      <c r="AS47">
        <f t="shared" si="12"/>
        <v>0</v>
      </c>
      <c r="AT47">
        <f t="shared" si="13"/>
        <v>48548827.663550846</v>
      </c>
      <c r="AU47">
        <f t="shared" si="14"/>
        <v>741000000.00000107</v>
      </c>
      <c r="AV47">
        <f t="shared" si="20"/>
        <v>0</v>
      </c>
      <c r="AW47">
        <f t="shared" si="21"/>
        <v>0</v>
      </c>
      <c r="AX47">
        <f t="shared" si="15"/>
        <v>21081294206.863579</v>
      </c>
      <c r="AY47">
        <f t="shared" si="22"/>
        <v>0</v>
      </c>
      <c r="AZ47">
        <f t="shared" si="23"/>
        <v>0</v>
      </c>
    </row>
    <row r="48" spans="1:52" x14ac:dyDescent="0.25">
      <c r="A48" s="18" t="s">
        <v>166</v>
      </c>
      <c r="B48" s="14">
        <v>0.50477005043993572</v>
      </c>
      <c r="C48" s="14">
        <v>0.17455050584471479</v>
      </c>
      <c r="D48" s="14">
        <v>2.6796841945929289E-3</v>
      </c>
      <c r="E48" s="14">
        <v>0.31726910972384137</v>
      </c>
      <c r="F48" s="19">
        <v>7.3064979691503482E-4</v>
      </c>
      <c r="J48">
        <v>48513179374.761543</v>
      </c>
      <c r="O48">
        <f t="shared" si="4"/>
        <v>24488000000.000034</v>
      </c>
      <c r="P48">
        <f t="shared" si="16"/>
        <v>8468000000.0000114</v>
      </c>
      <c r="Q48">
        <f t="shared" si="17"/>
        <v>130000000.00000018</v>
      </c>
      <c r="R48">
        <f t="shared" si="18"/>
        <v>15391733230.103619</v>
      </c>
      <c r="S48">
        <f t="shared" si="19"/>
        <v>35446144.657872178</v>
      </c>
      <c r="U48" s="24">
        <v>0</v>
      </c>
      <c r="V48" s="24">
        <v>0</v>
      </c>
      <c r="W48" s="25">
        <v>0</v>
      </c>
      <c r="X48" s="26">
        <v>0</v>
      </c>
      <c r="Y48" s="24">
        <v>0.98549999999999993</v>
      </c>
      <c r="Z48" s="27">
        <v>0.6365131619593829</v>
      </c>
      <c r="AA48" s="28">
        <v>0.3634868380406171</v>
      </c>
      <c r="AB48" s="29">
        <v>0</v>
      </c>
      <c r="AC48" s="29">
        <v>1</v>
      </c>
      <c r="AD48" s="30">
        <v>1</v>
      </c>
      <c r="AE48" s="30">
        <v>0</v>
      </c>
      <c r="AF48" s="30">
        <v>0</v>
      </c>
      <c r="AG48" s="30">
        <v>1</v>
      </c>
      <c r="AH48" s="30">
        <v>0</v>
      </c>
      <c r="AI48" s="30">
        <v>0</v>
      </c>
      <c r="AL48">
        <f t="shared" si="5"/>
        <v>0</v>
      </c>
      <c r="AM48">
        <f t="shared" si="6"/>
        <v>0</v>
      </c>
      <c r="AN48">
        <f t="shared" si="7"/>
        <v>0</v>
      </c>
      <c r="AO48">
        <f t="shared" si="8"/>
        <v>0</v>
      </c>
      <c r="AP48">
        <f t="shared" si="9"/>
        <v>24132924000.000031</v>
      </c>
      <c r="AQ48">
        <f t="shared" si="10"/>
        <v>5389993455.4720621</v>
      </c>
      <c r="AR48">
        <f t="shared" si="11"/>
        <v>3078006544.5279498</v>
      </c>
      <c r="AS48">
        <f t="shared" si="12"/>
        <v>0</v>
      </c>
      <c r="AT48">
        <f t="shared" si="13"/>
        <v>35446144.657872178</v>
      </c>
      <c r="AU48">
        <f t="shared" si="14"/>
        <v>130000000.00000018</v>
      </c>
      <c r="AV48">
        <f t="shared" si="20"/>
        <v>0</v>
      </c>
      <c r="AW48">
        <f t="shared" si="21"/>
        <v>0</v>
      </c>
      <c r="AX48">
        <f t="shared" si="15"/>
        <v>15391733230.103619</v>
      </c>
      <c r="AY48">
        <f t="shared" si="22"/>
        <v>0</v>
      </c>
      <c r="AZ48">
        <f t="shared" si="23"/>
        <v>0</v>
      </c>
    </row>
    <row r="49" spans="1:53" x14ac:dyDescent="0.25">
      <c r="A49" s="18" t="s">
        <v>167</v>
      </c>
      <c r="B49" s="14">
        <v>0.47037986048336095</v>
      </c>
      <c r="C49" s="14">
        <v>0.23328583365449901</v>
      </c>
      <c r="D49" s="14">
        <v>0</v>
      </c>
      <c r="E49" s="14">
        <v>0.29565343553467993</v>
      </c>
      <c r="F49" s="19">
        <v>6.808703274600997E-4</v>
      </c>
      <c r="J49">
        <v>88230818295.138565</v>
      </c>
      <c r="O49">
        <f t="shared" si="4"/>
        <v>41502000000.000046</v>
      </c>
      <c r="P49">
        <f t="shared" si="16"/>
        <v>20583000000.000023</v>
      </c>
      <c r="Q49">
        <f t="shared" si="17"/>
        <v>0</v>
      </c>
      <c r="R49">
        <f t="shared" si="18"/>
        <v>26085744548.993809</v>
      </c>
      <c r="S49">
        <f t="shared" si="19"/>
        <v>60073746.144683547</v>
      </c>
      <c r="U49" s="24">
        <v>0</v>
      </c>
      <c r="V49" s="24">
        <v>0</v>
      </c>
      <c r="W49" s="25">
        <v>0</v>
      </c>
      <c r="X49" s="26">
        <v>2.0000000000000001E-4</v>
      </c>
      <c r="Y49" s="24">
        <v>0.98</v>
      </c>
      <c r="Z49" s="27">
        <v>0.8991422340696722</v>
      </c>
      <c r="AA49" s="28">
        <v>0.1008577659303278</v>
      </c>
      <c r="AB49" s="29">
        <v>0</v>
      </c>
      <c r="AC49" s="29">
        <v>1</v>
      </c>
      <c r="AD49" s="30">
        <v>1</v>
      </c>
      <c r="AE49" s="30">
        <v>0</v>
      </c>
      <c r="AF49" s="30">
        <v>0</v>
      </c>
      <c r="AG49" s="30">
        <v>1</v>
      </c>
      <c r="AH49" s="30">
        <v>0</v>
      </c>
      <c r="AI49" s="30">
        <v>0</v>
      </c>
      <c r="AL49">
        <f t="shared" si="5"/>
        <v>0</v>
      </c>
      <c r="AM49">
        <f t="shared" si="6"/>
        <v>0</v>
      </c>
      <c r="AN49">
        <f t="shared" si="7"/>
        <v>0</v>
      </c>
      <c r="AO49">
        <f t="shared" si="8"/>
        <v>8300400.0000000093</v>
      </c>
      <c r="AP49">
        <f t="shared" si="9"/>
        <v>40671960000.000046</v>
      </c>
      <c r="AQ49">
        <f t="shared" si="10"/>
        <v>18507044603.856083</v>
      </c>
      <c r="AR49">
        <f t="shared" si="11"/>
        <v>2075955396.1439395</v>
      </c>
      <c r="AS49">
        <f t="shared" si="12"/>
        <v>0</v>
      </c>
      <c r="AT49">
        <f t="shared" si="13"/>
        <v>60073746.144683547</v>
      </c>
      <c r="AU49">
        <f t="shared" si="14"/>
        <v>0</v>
      </c>
      <c r="AV49">
        <f t="shared" si="20"/>
        <v>0</v>
      </c>
      <c r="AW49">
        <f t="shared" si="21"/>
        <v>0</v>
      </c>
      <c r="AX49">
        <f t="shared" si="15"/>
        <v>26085744548.993809</v>
      </c>
      <c r="AY49">
        <f t="shared" si="22"/>
        <v>0</v>
      </c>
      <c r="AZ49">
        <f t="shared" si="23"/>
        <v>0</v>
      </c>
    </row>
    <row r="50" spans="1:53" x14ac:dyDescent="0.25">
      <c r="A50" s="18" t="s">
        <v>168</v>
      </c>
      <c r="B50" s="14">
        <v>0.56516272327580108</v>
      </c>
      <c r="C50" s="14">
        <v>7.8200449805157585E-2</v>
      </c>
      <c r="D50" s="14">
        <v>5.903262695614443E-4</v>
      </c>
      <c r="E50" s="14">
        <v>0.35522843303903917</v>
      </c>
      <c r="F50" s="19">
        <v>8.1806761044066483E-4</v>
      </c>
      <c r="J50">
        <v>281200428575.40845</v>
      </c>
      <c r="O50">
        <f t="shared" si="4"/>
        <v>158924000000.00024</v>
      </c>
      <c r="P50">
        <f t="shared" si="16"/>
        <v>21990000000.000031</v>
      </c>
      <c r="Q50">
        <f t="shared" si="17"/>
        <v>166000000.00000024</v>
      </c>
      <c r="R50">
        <f t="shared" si="18"/>
        <v>99890387612.748596</v>
      </c>
      <c r="S50">
        <f t="shared" si="19"/>
        <v>230040962.65957522</v>
      </c>
      <c r="U50" s="24">
        <v>0</v>
      </c>
      <c r="V50" s="24">
        <v>0</v>
      </c>
      <c r="W50" s="25">
        <v>2.0000000000000001E-4</v>
      </c>
      <c r="X50" s="26">
        <v>1E-3</v>
      </c>
      <c r="Y50" s="24">
        <v>0.996</v>
      </c>
      <c r="Z50" s="27">
        <v>0.6</v>
      </c>
      <c r="AA50" s="28">
        <v>0.4</v>
      </c>
      <c r="AB50" s="29">
        <v>0</v>
      </c>
      <c r="AC50" s="29">
        <v>1</v>
      </c>
      <c r="AD50" s="30">
        <v>1</v>
      </c>
      <c r="AE50" s="30">
        <v>0</v>
      </c>
      <c r="AF50" s="30">
        <v>0</v>
      </c>
      <c r="AG50" s="30">
        <v>1</v>
      </c>
      <c r="AH50" s="30">
        <v>0</v>
      </c>
      <c r="AI50" s="30">
        <v>0</v>
      </c>
      <c r="AL50">
        <f t="shared" si="5"/>
        <v>0</v>
      </c>
      <c r="AM50">
        <f t="shared" si="6"/>
        <v>0</v>
      </c>
      <c r="AN50">
        <f t="shared" si="7"/>
        <v>31784800.000000052</v>
      </c>
      <c r="AO50">
        <f t="shared" si="8"/>
        <v>158924000.00000024</v>
      </c>
      <c r="AP50">
        <f t="shared" si="9"/>
        <v>158288304000.00024</v>
      </c>
      <c r="AQ50">
        <f t="shared" si="10"/>
        <v>13194000000.000017</v>
      </c>
      <c r="AR50">
        <f t="shared" si="11"/>
        <v>8796000000.0000134</v>
      </c>
      <c r="AS50">
        <f t="shared" si="12"/>
        <v>0</v>
      </c>
      <c r="AT50">
        <f t="shared" si="13"/>
        <v>230040962.65957522</v>
      </c>
      <c r="AU50">
        <f t="shared" si="14"/>
        <v>166000000.00000024</v>
      </c>
      <c r="AV50">
        <f t="shared" si="20"/>
        <v>0</v>
      </c>
      <c r="AW50">
        <f t="shared" si="21"/>
        <v>0</v>
      </c>
      <c r="AX50">
        <f t="shared" si="15"/>
        <v>99890387612.748596</v>
      </c>
      <c r="AY50">
        <f t="shared" si="22"/>
        <v>0</v>
      </c>
      <c r="AZ50">
        <f t="shared" si="23"/>
        <v>0</v>
      </c>
    </row>
    <row r="51" spans="1:53" x14ac:dyDescent="0.25">
      <c r="A51" s="18" t="s">
        <v>169</v>
      </c>
      <c r="B51" s="14">
        <v>0.56142484588500896</v>
      </c>
      <c r="C51" s="14">
        <v>8.4883476439564384E-2</v>
      </c>
      <c r="D51" s="14">
        <v>0</v>
      </c>
      <c r="E51" s="14">
        <v>0.35287902060658627</v>
      </c>
      <c r="F51" s="19">
        <v>8.1265706884039513E-4</v>
      </c>
      <c r="J51">
        <v>41209433764.067413</v>
      </c>
      <c r="O51">
        <f t="shared" si="4"/>
        <v>23136000000.000031</v>
      </c>
      <c r="P51">
        <f t="shared" si="16"/>
        <v>3498000000.0000052</v>
      </c>
      <c r="Q51">
        <f t="shared" si="17"/>
        <v>0</v>
      </c>
      <c r="R51">
        <f t="shared" si="18"/>
        <v>14541944626.416098</v>
      </c>
      <c r="S51">
        <f t="shared" si="19"/>
        <v>33489137.651279435</v>
      </c>
      <c r="U51" s="24">
        <v>0</v>
      </c>
      <c r="V51" s="24">
        <v>0</v>
      </c>
      <c r="W51" s="25">
        <v>2E-3</v>
      </c>
      <c r="X51" s="26">
        <v>0</v>
      </c>
      <c r="Y51" s="24">
        <v>1</v>
      </c>
      <c r="Z51" s="27">
        <v>1</v>
      </c>
      <c r="AA51" s="28">
        <v>0</v>
      </c>
      <c r="AB51" s="29">
        <v>0</v>
      </c>
      <c r="AC51" s="29">
        <v>1</v>
      </c>
      <c r="AD51" s="30">
        <v>1</v>
      </c>
      <c r="AE51" s="30">
        <v>0</v>
      </c>
      <c r="AF51" s="30">
        <v>0</v>
      </c>
      <c r="AG51" s="30">
        <v>1</v>
      </c>
      <c r="AH51" s="30">
        <v>0</v>
      </c>
      <c r="AI51" s="30">
        <v>0</v>
      </c>
      <c r="AL51">
        <f t="shared" si="5"/>
        <v>0</v>
      </c>
      <c r="AM51">
        <f t="shared" si="6"/>
        <v>0</v>
      </c>
      <c r="AN51">
        <f t="shared" si="7"/>
        <v>46272000.00000006</v>
      </c>
      <c r="AO51">
        <f t="shared" si="8"/>
        <v>0</v>
      </c>
      <c r="AP51">
        <f t="shared" si="9"/>
        <v>23136000000.000031</v>
      </c>
      <c r="AQ51">
        <f t="shared" si="10"/>
        <v>3498000000.0000052</v>
      </c>
      <c r="AR51">
        <f t="shared" si="11"/>
        <v>0</v>
      </c>
      <c r="AS51">
        <f t="shared" si="12"/>
        <v>0</v>
      </c>
      <c r="AT51">
        <f t="shared" si="13"/>
        <v>33489137.651279435</v>
      </c>
      <c r="AU51">
        <f t="shared" si="14"/>
        <v>0</v>
      </c>
      <c r="AV51">
        <f t="shared" si="20"/>
        <v>0</v>
      </c>
      <c r="AW51">
        <f t="shared" si="21"/>
        <v>0</v>
      </c>
      <c r="AX51">
        <f t="shared" si="15"/>
        <v>14541944626.416098</v>
      </c>
      <c r="AY51">
        <f t="shared" si="22"/>
        <v>0</v>
      </c>
      <c r="AZ51">
        <f t="shared" si="23"/>
        <v>0</v>
      </c>
    </row>
    <row r="52" spans="1:53" x14ac:dyDescent="0.25">
      <c r="A52" s="18" t="s">
        <v>170</v>
      </c>
      <c r="B52" s="14">
        <v>0.3798349778843626</v>
      </c>
      <c r="C52" s="14">
        <v>0.37952966884338163</v>
      </c>
      <c r="D52" s="14">
        <v>1.343359780316048E-3</v>
      </c>
      <c r="E52" s="14">
        <v>0.23874218601185926</v>
      </c>
      <c r="F52" s="19">
        <v>5.4980748008039767E-4</v>
      </c>
      <c r="J52">
        <v>32753697590.714153</v>
      </c>
      <c r="O52">
        <f t="shared" si="4"/>
        <v>12441000000.000011</v>
      </c>
      <c r="P52">
        <f t="shared" si="16"/>
        <v>12431000000.00001</v>
      </c>
      <c r="Q52">
        <f t="shared" si="17"/>
        <v>44000000.000000037</v>
      </c>
      <c r="R52">
        <f t="shared" si="18"/>
        <v>7819689362.7784653</v>
      </c>
      <c r="S52">
        <f t="shared" si="19"/>
        <v>18008227.935665943</v>
      </c>
      <c r="U52" s="24">
        <v>0</v>
      </c>
      <c r="V52" s="24">
        <v>0</v>
      </c>
      <c r="W52" s="25">
        <v>0</v>
      </c>
      <c r="X52" s="26">
        <v>0</v>
      </c>
      <c r="Y52" s="24">
        <v>1</v>
      </c>
      <c r="Z52" s="27">
        <v>0.70791575129466999</v>
      </c>
      <c r="AA52" s="28">
        <v>0.29208424870533001</v>
      </c>
      <c r="AB52" s="29">
        <v>0</v>
      </c>
      <c r="AC52" s="29">
        <v>1</v>
      </c>
      <c r="AD52" s="30">
        <v>1</v>
      </c>
      <c r="AE52" s="30">
        <v>0</v>
      </c>
      <c r="AF52" s="30">
        <v>0</v>
      </c>
      <c r="AG52" s="30">
        <v>1</v>
      </c>
      <c r="AH52" s="30">
        <v>0</v>
      </c>
      <c r="AI52" s="30">
        <v>0</v>
      </c>
      <c r="AL52">
        <f t="shared" si="5"/>
        <v>0</v>
      </c>
      <c r="AM52">
        <f t="shared" si="6"/>
        <v>0</v>
      </c>
      <c r="AN52">
        <f t="shared" si="7"/>
        <v>0</v>
      </c>
      <c r="AO52">
        <f t="shared" si="8"/>
        <v>0</v>
      </c>
      <c r="AP52">
        <f t="shared" si="9"/>
        <v>12441000000.000011</v>
      </c>
      <c r="AQ52">
        <f t="shared" si="10"/>
        <v>8800100704.3440495</v>
      </c>
      <c r="AR52">
        <f t="shared" si="11"/>
        <v>3630899295.6559601</v>
      </c>
      <c r="AS52">
        <f t="shared" si="12"/>
        <v>0</v>
      </c>
      <c r="AT52">
        <f t="shared" si="13"/>
        <v>18008227.935665943</v>
      </c>
      <c r="AU52">
        <f t="shared" si="14"/>
        <v>44000000.000000037</v>
      </c>
      <c r="AV52">
        <f t="shared" si="20"/>
        <v>0</v>
      </c>
      <c r="AW52">
        <f t="shared" si="21"/>
        <v>0</v>
      </c>
      <c r="AX52">
        <f t="shared" si="15"/>
        <v>7819689362.7784653</v>
      </c>
      <c r="AY52">
        <f t="shared" si="22"/>
        <v>0</v>
      </c>
      <c r="AZ52">
        <f t="shared" si="23"/>
        <v>0</v>
      </c>
    </row>
    <row r="53" spans="1:53" x14ac:dyDescent="0.25">
      <c r="N53" t="s">
        <v>176</v>
      </c>
      <c r="O53" s="31">
        <f>SUM(O23:O52)</f>
        <v>1803736000000.0022</v>
      </c>
      <c r="P53" s="31">
        <f t="shared" ref="P53:S53" si="24">SUM(P23:P52)</f>
        <v>433469000000.00037</v>
      </c>
      <c r="Q53" s="31">
        <f t="shared" si="24"/>
        <v>147563000000.00018</v>
      </c>
      <c r="R53" s="31">
        <f t="shared" si="24"/>
        <v>1133723592352.7515</v>
      </c>
      <c r="S53" s="31">
        <f t="shared" si="24"/>
        <v>2610890525.1801586</v>
      </c>
      <c r="AL53" s="31">
        <f>SUM(AL23:AL52)/SUM($O23:$O52)</f>
        <v>0</v>
      </c>
      <c r="AM53" s="31">
        <f t="shared" ref="AM53:AP53" si="25">SUM(AM23:AM52)/SUM($O23:$O52)</f>
        <v>0</v>
      </c>
      <c r="AN53" s="31">
        <f>1-AP53-AO53</f>
        <v>1.4844102906412165E-2</v>
      </c>
      <c r="AO53" s="31">
        <f t="shared" si="25"/>
        <v>1.9654972789809599E-3</v>
      </c>
      <c r="AP53" s="31">
        <f t="shared" si="25"/>
        <v>0.98319039981460687</v>
      </c>
      <c r="AQ53" s="31">
        <f>SUM(AQ23:AQ52)/SUM($P23:$P52)</f>
        <v>0.51801725978229429</v>
      </c>
      <c r="AR53" s="31">
        <f>SUM(AR23:AR52)/SUM($P23:$P52)</f>
        <v>0.48198274021770621</v>
      </c>
      <c r="AS53" s="31">
        <f>SUM(AS23:AS52)/SUM($S23:$S52)</f>
        <v>0</v>
      </c>
      <c r="AT53" s="31">
        <f>SUM(AT23:AT52)/SUM($S23:$S52)</f>
        <v>1</v>
      </c>
      <c r="AU53" s="31">
        <f>SUM(AU23:AU52)/SUM($Q23:$Q52)</f>
        <v>1</v>
      </c>
      <c r="AV53" s="31">
        <f t="shared" ref="AV53:AW53" si="26">SUM(AV23:AV52)/SUM($Q23:$Q52)</f>
        <v>0</v>
      </c>
      <c r="AW53" s="31">
        <f t="shared" si="26"/>
        <v>0</v>
      </c>
      <c r="AX53" s="31">
        <f>SUM(AX23:AX52)/SUM($R23:$R52)</f>
        <v>1</v>
      </c>
      <c r="AY53" s="31">
        <f t="shared" ref="AY53:AZ53" si="27">SUM(AY23:AY52)/SUM($R23:$R52)</f>
        <v>0</v>
      </c>
      <c r="AZ53" s="31">
        <f t="shared" si="27"/>
        <v>0</v>
      </c>
    </row>
    <row r="55" spans="1:53" ht="30" x14ac:dyDescent="0.25">
      <c r="AL55" s="1" t="s">
        <v>111</v>
      </c>
      <c r="AM55" s="1" t="s">
        <v>112</v>
      </c>
      <c r="AN55" s="1" t="s">
        <v>113</v>
      </c>
      <c r="AO55" s="1" t="s">
        <v>114</v>
      </c>
      <c r="AP55" s="1" t="s">
        <v>115</v>
      </c>
      <c r="AQ55" s="1" t="s">
        <v>116</v>
      </c>
      <c r="AR55" s="1" t="s">
        <v>117</v>
      </c>
      <c r="AS55" s="1" t="s">
        <v>118</v>
      </c>
      <c r="AT55" s="1" t="s">
        <v>119</v>
      </c>
      <c r="AU55" s="1" t="s">
        <v>120</v>
      </c>
      <c r="AV55" s="1" t="s">
        <v>121</v>
      </c>
      <c r="AW55" s="1" t="s">
        <v>122</v>
      </c>
      <c r="AX55" s="1" t="s">
        <v>126</v>
      </c>
      <c r="AY55" s="1" t="s">
        <v>123</v>
      </c>
      <c r="AZ55" s="1" t="s">
        <v>124</v>
      </c>
      <c r="BA55" s="1" t="s">
        <v>127</v>
      </c>
    </row>
    <row r="56" spans="1:53" x14ac:dyDescent="0.25">
      <c r="AL56" s="31">
        <f t="shared" ref="AL56" si="28">SUM(AL26:AL55)/SUM($O26:$O55)</f>
        <v>0</v>
      </c>
      <c r="AM56" s="31">
        <f>1-AO56-AN56</f>
        <v>0.99903454277179038</v>
      </c>
      <c r="AN56" s="31">
        <f t="shared" ref="AN56" si="29">SUM(AN26:AN55)/SUM($O26:$O55)</f>
        <v>1.2194727509614759E-4</v>
      </c>
      <c r="AO56" s="31">
        <f t="shared" ref="AO56" si="30">SUM(AO26:AO55)/SUM($O26:$O55)</f>
        <v>8.4350995311345382E-4</v>
      </c>
      <c r="AP56" s="31">
        <f>SUM(AP26:AP55)/SUM($O26:$O55)</f>
        <v>0.47522394833898218</v>
      </c>
      <c r="AQ56" s="31">
        <f>SUM(AQ26:AQ55)/SUM($P26:$P55)</f>
        <v>0.2500078781699745</v>
      </c>
      <c r="AR56" s="31">
        <f>SUM(AR26:AR55)/SUM($P26:$P55)</f>
        <v>0.23441609241927561</v>
      </c>
      <c r="AS56">
        <v>0</v>
      </c>
      <c r="AT56" s="31">
        <f>SUM(AT26:AT55)/SUM($S26:$S55)</f>
        <v>0.48261367691518348</v>
      </c>
      <c r="AU56" s="31">
        <f>SUM(AU26:AU55)/SUM($S26:$S55)</f>
        <v>26.060440808579678</v>
      </c>
      <c r="AV56">
        <v>1</v>
      </c>
      <c r="AW56">
        <v>0</v>
      </c>
      <c r="AX56">
        <v>0</v>
      </c>
      <c r="AY56" s="31">
        <f>SUM(AY26:AY55)/SUM($Q26:$Q55)</f>
        <v>0</v>
      </c>
      <c r="AZ56" s="31">
        <f t="shared" ref="AZ56:BA56" si="31">SUM(AZ26:AZ55)/SUM($Q26:$Q55)</f>
        <v>0</v>
      </c>
      <c r="BA56" s="31">
        <f t="shared" si="31"/>
        <v>0</v>
      </c>
    </row>
    <row r="59" spans="1:53" x14ac:dyDescent="0.25">
      <c r="AL59" s="31">
        <f>SUM(H59:AK59)/SUM($O26:$O55)</f>
        <v>0</v>
      </c>
    </row>
    <row r="60" spans="1:53" x14ac:dyDescent="0.25">
      <c r="AL60" s="31">
        <f>1-AL62-AL61</f>
        <v>1</v>
      </c>
    </row>
    <row r="61" spans="1:53" x14ac:dyDescent="0.25">
      <c r="AL61" s="31">
        <f>SUM(H61:AK61)/SUM($O26:$O55)</f>
        <v>0</v>
      </c>
    </row>
    <row r="62" spans="1:53" x14ac:dyDescent="0.25">
      <c r="AL62" s="31">
        <f>SUM(H62:AK62)/SUM($O26:$O55)</f>
        <v>0</v>
      </c>
    </row>
    <row r="63" spans="1:53" x14ac:dyDescent="0.25">
      <c r="AL63" s="31">
        <f>SUM(H63:AK63)/SUM($O26:$O55)</f>
        <v>0</v>
      </c>
    </row>
    <row r="64" spans="1:53" x14ac:dyDescent="0.25">
      <c r="AL64" s="31">
        <f>SUM(H64:AK64)/SUM($P26:$P55)</f>
        <v>0</v>
      </c>
    </row>
    <row r="65" spans="38:38" x14ac:dyDescent="0.25">
      <c r="AL65" s="31">
        <f>SUM(H65:AK65)/SUM($P26:$P55)</f>
        <v>0</v>
      </c>
    </row>
    <row r="66" spans="38:38" x14ac:dyDescent="0.25">
      <c r="AL66">
        <v>0</v>
      </c>
    </row>
    <row r="67" spans="38:38" x14ac:dyDescent="0.25">
      <c r="AL67" s="31">
        <f>SUM(H67:AK67)/SUM($S26:$S55)</f>
        <v>0</v>
      </c>
    </row>
    <row r="68" spans="38:38" x14ac:dyDescent="0.25">
      <c r="AL68" s="31">
        <f>SUM(H68:AK68)/SUM($S26:$S55)</f>
        <v>0</v>
      </c>
    </row>
    <row r="69" spans="38:38" x14ac:dyDescent="0.25">
      <c r="AL69">
        <v>1</v>
      </c>
    </row>
    <row r="70" spans="38:38" x14ac:dyDescent="0.25">
      <c r="AL70">
        <v>0</v>
      </c>
    </row>
    <row r="71" spans="38:38" x14ac:dyDescent="0.25">
      <c r="AL71">
        <v>0</v>
      </c>
    </row>
    <row r="72" spans="38:38" x14ac:dyDescent="0.25">
      <c r="AL72" s="31">
        <f>SUM(H72:AK72)/SUM($Q26:$Q55)</f>
        <v>0</v>
      </c>
    </row>
    <row r="73" spans="38:38" x14ac:dyDescent="0.25">
      <c r="AL73" s="31">
        <f>SUM(H73:AK73)/SUM($Q26:$Q55)</f>
        <v>0</v>
      </c>
    </row>
    <row r="74" spans="38:38" x14ac:dyDescent="0.25">
      <c r="AL74" s="31">
        <f>SUM(H74:AK74)/SUM($Q26:$Q55)</f>
        <v>0</v>
      </c>
    </row>
  </sheetData>
  <conditionalFormatting sqref="B23:B52">
    <cfRule type="containsBlanks" dxfId="19" priority="21">
      <formula>LEN(TRIM(B23))=0</formula>
    </cfRule>
  </conditionalFormatting>
  <conditionalFormatting sqref="C23:C52">
    <cfRule type="containsBlanks" dxfId="18" priority="20">
      <formula>LEN(TRIM(C23))=0</formula>
    </cfRule>
  </conditionalFormatting>
  <conditionalFormatting sqref="D23:D52">
    <cfRule type="containsBlanks" dxfId="17" priority="19">
      <formula>LEN(TRIM(D23))=0</formula>
    </cfRule>
  </conditionalFormatting>
  <conditionalFormatting sqref="F23:F52">
    <cfRule type="containsBlanks" dxfId="16" priority="17">
      <formula>LEN(TRIM(F23))=0</formula>
    </cfRule>
  </conditionalFormatting>
  <conditionalFormatting sqref="U23:U52">
    <cfRule type="containsBlanks" dxfId="15" priority="16">
      <formula>LEN(TRIM(U23))=0</formula>
    </cfRule>
  </conditionalFormatting>
  <conditionalFormatting sqref="V23:V52">
    <cfRule type="containsBlanks" dxfId="14" priority="15">
      <formula>LEN(TRIM(V23))=0</formula>
    </cfRule>
  </conditionalFormatting>
  <conditionalFormatting sqref="W23:W52">
    <cfRule type="containsBlanks" dxfId="13" priority="14">
      <formula>LEN(TRIM(W23))=0</formula>
    </cfRule>
  </conditionalFormatting>
  <conditionalFormatting sqref="X23:X52">
    <cfRule type="containsBlanks" dxfId="12" priority="13">
      <formula>LEN(TRIM(X23))=0</formula>
    </cfRule>
  </conditionalFormatting>
  <conditionalFormatting sqref="Y23:Y52">
    <cfRule type="containsBlanks" dxfId="11" priority="12">
      <formula>LEN(TRIM(Y23))=0</formula>
    </cfRule>
  </conditionalFormatting>
  <conditionalFormatting sqref="Z23:Z52">
    <cfRule type="containsBlanks" dxfId="10" priority="11">
      <formula>LEN(TRIM(Z23))=0</formula>
    </cfRule>
  </conditionalFormatting>
  <conditionalFormatting sqref="AA23:AA52">
    <cfRule type="containsBlanks" dxfId="9" priority="10">
      <formula>LEN(TRIM(AA23))=0</formula>
    </cfRule>
  </conditionalFormatting>
  <conditionalFormatting sqref="AB23:AB52">
    <cfRule type="containsBlanks" dxfId="8" priority="9">
      <formula>LEN(TRIM(AB23))=0</formula>
    </cfRule>
  </conditionalFormatting>
  <conditionalFormatting sqref="AC23:AC52">
    <cfRule type="containsBlanks" dxfId="7" priority="8">
      <formula>LEN(TRIM(AC23))=0</formula>
    </cfRule>
  </conditionalFormatting>
  <conditionalFormatting sqref="AD23:AD52">
    <cfRule type="containsBlanks" dxfId="6" priority="7">
      <formula>LEN(TRIM(AD23))=0</formula>
    </cfRule>
  </conditionalFormatting>
  <conditionalFormatting sqref="AE23:AE52">
    <cfRule type="containsBlanks" dxfId="5" priority="6">
      <formula>LEN(TRIM(AE23))=0</formula>
    </cfRule>
  </conditionalFormatting>
  <conditionalFormatting sqref="AF23:AF52">
    <cfRule type="containsBlanks" dxfId="4" priority="5">
      <formula>LEN(TRIM(AF23))=0</formula>
    </cfRule>
  </conditionalFormatting>
  <conditionalFormatting sqref="AG23:AG52">
    <cfRule type="containsBlanks" dxfId="3" priority="4">
      <formula>LEN(TRIM(AG23))=0</formula>
    </cfRule>
  </conditionalFormatting>
  <conditionalFormatting sqref="AH23:AH52">
    <cfRule type="containsBlanks" dxfId="2" priority="3">
      <formula>LEN(TRIM(AH23))=0</formula>
    </cfRule>
  </conditionalFormatting>
  <conditionalFormatting sqref="AI23:AI52">
    <cfRule type="containsBlanks" dxfId="1" priority="2">
      <formula>LEN(TRIM(AI23))=0</formula>
    </cfRule>
  </conditionalFormatting>
  <conditionalFormatting sqref="E23:E52">
    <cfRule type="containsBlanks" dxfId="0" priority="1">
      <formula>LEN(TRIM(E23))=0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2050-levels</vt:lpstr>
      <vt:lpstr>module-list</vt:lpstr>
      <vt:lpstr>levers-list</vt:lpstr>
      <vt:lpstr>region-list</vt:lpstr>
      <vt:lpstr>technology-share EU</vt:lpstr>
      <vt:lpstr>levers.list</vt:lpstr>
      <vt:lpstr>module.list</vt:lpstr>
      <vt:lpstr>region.list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Taylor</dc:creator>
  <cp:lastModifiedBy>Administrator</cp:lastModifiedBy>
  <dcterms:created xsi:type="dcterms:W3CDTF">2018-06-22T09:51:25Z</dcterms:created>
  <dcterms:modified xsi:type="dcterms:W3CDTF">2019-09-04T07:49:17Z</dcterms:modified>
</cp:coreProperties>
</file>