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427643FE-82DE-42B0-96B8-7D215210A17E}" xr6:coauthVersionLast="41" xr6:coauthVersionMax="41" xr10:uidLastSave="{00000000-0000-0000-0000-000000000000}"/>
  <bookViews>
    <workbookView xWindow="1035" yWindow="-120" windowWidth="19575" windowHeight="11760" xr2:uid="{00000000-000D-0000-FFFF-FFFF00000000}"/>
  </bookViews>
  <sheets>
    <sheet name="electricity" sheetId="1" r:id="rId1"/>
    <sheet name="_CHP-AUTexample" sheetId="6" r:id="rId2"/>
    <sheet name="_dh_JRC_IDEES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8" i="1" l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C2" i="7" l="1"/>
  <c r="AD2" i="7" s="1"/>
  <c r="AE2" i="7" s="1"/>
  <c r="AF2" i="7" s="1"/>
  <c r="AG2" i="7" s="1"/>
  <c r="AH2" i="7" s="1"/>
  <c r="AC3" i="7"/>
  <c r="AD3" i="7"/>
  <c r="AE3" i="7" s="1"/>
  <c r="AF3" i="7" s="1"/>
  <c r="AG3" i="7" s="1"/>
  <c r="AH3" i="7" s="1"/>
  <c r="AC4" i="7"/>
  <c r="AD4" i="7" s="1"/>
  <c r="AE4" i="7" s="1"/>
  <c r="AF4" i="7" s="1"/>
  <c r="AG4" i="7" s="1"/>
  <c r="AH4" i="7" s="1"/>
  <c r="AC5" i="7"/>
  <c r="AD5" i="7"/>
  <c r="AE5" i="7" s="1"/>
  <c r="AF5" i="7" s="1"/>
  <c r="AG5" i="7" s="1"/>
  <c r="AH5" i="7" s="1"/>
  <c r="AC6" i="7"/>
  <c r="AD6" i="7" s="1"/>
  <c r="AE6" i="7" s="1"/>
  <c r="AF6" i="7" s="1"/>
  <c r="AG6" i="7" s="1"/>
  <c r="AH6" i="7" s="1"/>
  <c r="AC7" i="7"/>
  <c r="AD7" i="7"/>
  <c r="AE7" i="7" s="1"/>
  <c r="AF7" i="7" s="1"/>
  <c r="AG7" i="7" s="1"/>
  <c r="AH7" i="7" s="1"/>
  <c r="AC8" i="7"/>
  <c r="AD8" i="7" s="1"/>
  <c r="AE8" i="7" s="1"/>
  <c r="AF8" i="7" s="1"/>
  <c r="AG8" i="7" s="1"/>
  <c r="AH8" i="7" s="1"/>
  <c r="AC9" i="7"/>
  <c r="AD9" i="7"/>
  <c r="AE9" i="7" s="1"/>
  <c r="AF9" i="7" s="1"/>
  <c r="AG9" i="7" s="1"/>
  <c r="AH9" i="7" s="1"/>
  <c r="AC10" i="7"/>
  <c r="AD10" i="7" s="1"/>
  <c r="AE10" i="7" s="1"/>
  <c r="AF10" i="7" s="1"/>
  <c r="AG10" i="7" s="1"/>
  <c r="AH10" i="7" s="1"/>
  <c r="AC11" i="7"/>
  <c r="AD11" i="7"/>
  <c r="AE11" i="7" s="1"/>
  <c r="AF11" i="7" s="1"/>
  <c r="AG11" i="7" s="1"/>
  <c r="AH11" i="7" s="1"/>
  <c r="AC13" i="7"/>
  <c r="AD13" i="7"/>
  <c r="AE13" i="7" s="1"/>
  <c r="AF13" i="7" s="1"/>
  <c r="AG13" i="7" s="1"/>
  <c r="AH13" i="7" s="1"/>
  <c r="AC14" i="7"/>
  <c r="AD14" i="7" s="1"/>
  <c r="AE14" i="7" s="1"/>
  <c r="AF14" i="7" s="1"/>
  <c r="AG14" i="7" s="1"/>
  <c r="AH14" i="7" s="1"/>
  <c r="AC15" i="7"/>
  <c r="AD15" i="7"/>
  <c r="AE15" i="7" s="1"/>
  <c r="AF15" i="7" s="1"/>
  <c r="AG15" i="7" s="1"/>
  <c r="AH15" i="7" s="1"/>
  <c r="AC16" i="7"/>
  <c r="AD16" i="7" s="1"/>
  <c r="AE16" i="7" s="1"/>
  <c r="AF16" i="7" s="1"/>
  <c r="AG16" i="7" s="1"/>
  <c r="AH16" i="7" s="1"/>
  <c r="AC17" i="7"/>
  <c r="AD17" i="7"/>
  <c r="AE17" i="7" s="1"/>
  <c r="AF17" i="7" s="1"/>
  <c r="AG17" i="7" s="1"/>
  <c r="AH17" i="7" s="1"/>
  <c r="AC18" i="7"/>
  <c r="AD18" i="7" s="1"/>
  <c r="AE18" i="7" s="1"/>
  <c r="AF18" i="7" s="1"/>
  <c r="AG18" i="7" s="1"/>
  <c r="AH18" i="7" s="1"/>
  <c r="AC19" i="7"/>
  <c r="AD19" i="7"/>
  <c r="AE19" i="7" s="1"/>
  <c r="AF19" i="7" s="1"/>
  <c r="AG19" i="7" s="1"/>
  <c r="AH19" i="7" s="1"/>
  <c r="AC20" i="7"/>
  <c r="AD20" i="7" s="1"/>
  <c r="AE20" i="7" s="1"/>
  <c r="AF20" i="7" s="1"/>
  <c r="AG20" i="7" s="1"/>
  <c r="AH20" i="7" s="1"/>
  <c r="AC21" i="7"/>
  <c r="AD21" i="7"/>
  <c r="AE21" i="7" s="1"/>
  <c r="AF21" i="7" s="1"/>
  <c r="AG21" i="7" s="1"/>
  <c r="AH21" i="7"/>
  <c r="AC22" i="7"/>
  <c r="AD22" i="7" s="1"/>
  <c r="AE22" i="7" s="1"/>
  <c r="AF22" i="7" s="1"/>
  <c r="AG22" i="7" s="1"/>
  <c r="AH22" i="7" s="1"/>
  <c r="AC23" i="7"/>
  <c r="AD23" i="7"/>
  <c r="AE23" i="7" s="1"/>
  <c r="AF23" i="7" s="1"/>
  <c r="AG23" i="7" s="1"/>
  <c r="AH23" i="7"/>
  <c r="AC24" i="7"/>
  <c r="AD24" i="7" s="1"/>
  <c r="AE24" i="7" s="1"/>
  <c r="AF24" i="7" s="1"/>
  <c r="AG24" i="7" s="1"/>
  <c r="AH24" i="7" s="1"/>
  <c r="AC25" i="7"/>
  <c r="AD25" i="7"/>
  <c r="AE25" i="7" s="1"/>
  <c r="AF25" i="7" s="1"/>
  <c r="AG25" i="7" s="1"/>
  <c r="AH25" i="7" s="1"/>
  <c r="AC26" i="7"/>
  <c r="AD26" i="7" s="1"/>
  <c r="AE26" i="7" s="1"/>
  <c r="AF26" i="7"/>
  <c r="AG26" i="7" s="1"/>
  <c r="AH26" i="7" s="1"/>
  <c r="AC27" i="7"/>
  <c r="AD27" i="7"/>
  <c r="AE27" i="7" s="1"/>
  <c r="AF27" i="7" s="1"/>
  <c r="AG27" i="7" s="1"/>
  <c r="AH27" i="7" s="1"/>
  <c r="AC28" i="7"/>
  <c r="AD28" i="7" s="1"/>
  <c r="AE28" i="7" s="1"/>
  <c r="AF28" i="7"/>
  <c r="AG28" i="7" s="1"/>
  <c r="AH28" i="7" s="1"/>
  <c r="AC29" i="7"/>
  <c r="AD29" i="7"/>
  <c r="AE29" i="7" s="1"/>
  <c r="AF29" i="7" s="1"/>
  <c r="AG29" i="7" s="1"/>
  <c r="AH29" i="7"/>
  <c r="AC30" i="7"/>
  <c r="AD30" i="7" s="1"/>
  <c r="AE30" i="7" s="1"/>
  <c r="AF30" i="7" s="1"/>
  <c r="AG30" i="7" s="1"/>
  <c r="AH30" i="7" s="1"/>
  <c r="AB3" i="7"/>
  <c r="AB4" i="7"/>
  <c r="AB5" i="7"/>
  <c r="AB6" i="7"/>
  <c r="AB7" i="7"/>
  <c r="AB8" i="7"/>
  <c r="AB9" i="7"/>
  <c r="AB10" i="7"/>
  <c r="AB11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2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 s="1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 s="1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AA29" i="7"/>
  <c r="AA28" i="7"/>
  <c r="AA27" i="7"/>
  <c r="AA26" i="7"/>
  <c r="AA25" i="7"/>
  <c r="AA24" i="7"/>
  <c r="AA23" i="7"/>
  <c r="AA22" i="7"/>
  <c r="AA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 s="1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AA20" i="7"/>
  <c r="AA19" i="7"/>
  <c r="AA18" i="7"/>
  <c r="AA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AA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 s="1"/>
  <c r="J15" i="7" s="1"/>
  <c r="AA15" i="7"/>
  <c r="K30" i="7"/>
  <c r="K28" i="7"/>
  <c r="K21" i="7"/>
  <c r="K17" i="7"/>
  <c r="K16" i="7"/>
  <c r="J21" i="7" l="1"/>
  <c r="J28" i="7"/>
  <c r="K27" i="7"/>
  <c r="J17" i="7"/>
  <c r="K22" i="7"/>
  <c r="K26" i="7"/>
  <c r="J19" i="7"/>
  <c r="J16" i="7"/>
  <c r="K24" i="7"/>
  <c r="J30" i="7"/>
  <c r="J23" i="7"/>
  <c r="K18" i="7"/>
  <c r="I15" i="7"/>
  <c r="K20" i="7"/>
  <c r="K25" i="7"/>
  <c r="J29" i="7"/>
  <c r="I23" i="7" l="1"/>
  <c r="I29" i="7"/>
  <c r="J20" i="7"/>
  <c r="I16" i="7"/>
  <c r="J26" i="7"/>
  <c r="I17" i="7"/>
  <c r="I28" i="7"/>
  <c r="J18" i="7"/>
  <c r="I30" i="7"/>
  <c r="J27" i="7"/>
  <c r="J25" i="7"/>
  <c r="H15" i="7"/>
  <c r="J24" i="7"/>
  <c r="I19" i="7"/>
  <c r="J22" i="7"/>
  <c r="I21" i="7"/>
  <c r="H17" i="7" l="1"/>
  <c r="H29" i="7"/>
  <c r="I27" i="7"/>
  <c r="H21" i="7"/>
  <c r="H19" i="7"/>
  <c r="G15" i="7"/>
  <c r="I18" i="7"/>
  <c r="H16" i="7"/>
  <c r="I22" i="7"/>
  <c r="I24" i="7"/>
  <c r="I25" i="7"/>
  <c r="H30" i="7"/>
  <c r="H28" i="7"/>
  <c r="I26" i="7"/>
  <c r="I20" i="7"/>
  <c r="H23" i="7"/>
  <c r="H26" i="7" l="1"/>
  <c r="G21" i="7"/>
  <c r="G23" i="7"/>
  <c r="G29" i="7"/>
  <c r="H27" i="7"/>
  <c r="G30" i="7"/>
  <c r="H24" i="7"/>
  <c r="G16" i="7"/>
  <c r="F15" i="7"/>
  <c r="H20" i="7"/>
  <c r="G28" i="7"/>
  <c r="H25" i="7"/>
  <c r="H22" i="7"/>
  <c r="H18" i="7"/>
  <c r="G19" i="7"/>
  <c r="G17" i="7"/>
  <c r="F17" i="7" l="1"/>
  <c r="G25" i="7"/>
  <c r="F16" i="7"/>
  <c r="F29" i="7"/>
  <c r="G18" i="7"/>
  <c r="G20" i="7"/>
  <c r="F21" i="7"/>
  <c r="F30" i="7"/>
  <c r="F19" i="7"/>
  <c r="G22" i="7"/>
  <c r="F28" i="7"/>
  <c r="E15" i="7"/>
  <c r="G24" i="7"/>
  <c r="G27" i="7"/>
  <c r="F23" i="7"/>
  <c r="G26" i="7"/>
  <c r="F27" i="7" l="1"/>
  <c r="F22" i="7"/>
  <c r="F25" i="7"/>
  <c r="F26" i="7"/>
  <c r="D15" i="7"/>
  <c r="E30" i="7"/>
  <c r="F20" i="7"/>
  <c r="E29" i="7"/>
  <c r="E23" i="7"/>
  <c r="F24" i="7"/>
  <c r="E28" i="7"/>
  <c r="E19" i="7"/>
  <c r="E21" i="7"/>
  <c r="F18" i="7"/>
  <c r="E16" i="7"/>
  <c r="E17" i="7"/>
  <c r="D17" i="7" l="1"/>
  <c r="D19" i="7"/>
  <c r="D29" i="7"/>
  <c r="E22" i="7"/>
  <c r="E18" i="7"/>
  <c r="E24" i="7"/>
  <c r="D30" i="7"/>
  <c r="E26" i="7"/>
  <c r="D16" i="7"/>
  <c r="D21" i="7"/>
  <c r="D28" i="7"/>
  <c r="D23" i="7"/>
  <c r="E20" i="7"/>
  <c r="C15" i="7"/>
  <c r="E25" i="7"/>
  <c r="E27" i="7"/>
  <c r="D27" i="7" l="1"/>
  <c r="B15" i="7"/>
  <c r="C23" i="7"/>
  <c r="C21" i="7"/>
  <c r="D26" i="7"/>
  <c r="D24" i="7"/>
  <c r="D22" i="7"/>
  <c r="C19" i="7"/>
  <c r="D25" i="7"/>
  <c r="D20" i="7"/>
  <c r="C28" i="7"/>
  <c r="C16" i="7"/>
  <c r="C30" i="7"/>
  <c r="D18" i="7"/>
  <c r="C29" i="7"/>
  <c r="C17" i="7"/>
  <c r="C18" i="7" l="1"/>
  <c r="C20" i="7"/>
  <c r="C24" i="7"/>
  <c r="B17" i="7"/>
  <c r="B16" i="7"/>
  <c r="B19" i="7"/>
  <c r="B21" i="7"/>
  <c r="B29" i="7"/>
  <c r="B30" i="7"/>
  <c r="B28" i="7"/>
  <c r="C25" i="7"/>
  <c r="C22" i="7"/>
  <c r="C26" i="7"/>
  <c r="B23" i="7"/>
  <c r="C27" i="7"/>
  <c r="B20" i="7" l="1"/>
  <c r="B22" i="7"/>
  <c r="B27" i="7"/>
  <c r="B26" i="7"/>
  <c r="B25" i="7"/>
  <c r="B24" i="7"/>
  <c r="B18" i="7"/>
  <c r="AM30" i="7" l="1"/>
  <c r="AL29" i="7"/>
  <c r="AM29" i="7" s="1"/>
  <c r="AM28" i="7"/>
  <c r="AL28" i="7"/>
  <c r="AL27" i="7"/>
  <c r="AM27" i="7" s="1"/>
  <c r="AL26" i="7"/>
  <c r="AM26" i="7" s="1"/>
  <c r="AL25" i="7"/>
  <c r="AM25" i="7" s="1"/>
  <c r="AL24" i="7"/>
  <c r="AM24" i="7" s="1"/>
  <c r="AL23" i="7"/>
  <c r="AM23" i="7" s="1"/>
  <c r="AM22" i="7"/>
  <c r="AL22" i="7"/>
  <c r="AL21" i="7"/>
  <c r="AM21" i="7" s="1"/>
  <c r="AM20" i="7"/>
  <c r="AL20" i="7"/>
  <c r="AL19" i="7"/>
  <c r="AM19" i="7" s="1"/>
  <c r="AL18" i="7"/>
  <c r="AM18" i="7" s="1"/>
  <c r="AL17" i="7"/>
  <c r="AM17" i="7" s="1"/>
  <c r="AL16" i="7"/>
  <c r="AM16" i="7" s="1"/>
  <c r="AL15" i="7"/>
  <c r="AM15" i="7" s="1"/>
  <c r="AM14" i="7"/>
  <c r="AL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BB13" i="7"/>
  <c r="BA13" i="7"/>
  <c r="AT13" i="7"/>
  <c r="AS13" i="7"/>
  <c r="AL13" i="7"/>
  <c r="AM13" i="7" s="1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BD12" i="7"/>
  <c r="AZ12" i="7"/>
  <c r="AR12" i="7"/>
  <c r="AQ12" i="7"/>
  <c r="AL12" i="7"/>
  <c r="AM12" i="7" s="1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AL11" i="7"/>
  <c r="AM11" i="7" s="1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L10" i="7"/>
  <c r="AM10" i="7" s="1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O10" i="7" s="1"/>
  <c r="BC9" i="7"/>
  <c r="AU9" i="7"/>
  <c r="AL9" i="7"/>
  <c r="AM9" i="7" s="1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AW8" i="7"/>
  <c r="AO8" i="7"/>
  <c r="AL8" i="7"/>
  <c r="AM8" i="7" s="1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BC7" i="7"/>
  <c r="BB7" i="7"/>
  <c r="AU7" i="7"/>
  <c r="AT7" i="7"/>
  <c r="AL7" i="7"/>
  <c r="AM7" i="7" s="1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BD6" i="7"/>
  <c r="AW6" i="7"/>
  <c r="AV6" i="7"/>
  <c r="AO6" i="7"/>
  <c r="AM6" i="7"/>
  <c r="AL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AY5" i="7"/>
  <c r="AX5" i="7"/>
  <c r="AR5" i="7"/>
  <c r="AL5" i="7"/>
  <c r="AM5" i="7" s="1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BA4" i="7"/>
  <c r="AZ4" i="7"/>
  <c r="AW4" i="7"/>
  <c r="AS4" i="7"/>
  <c r="AO4" i="7"/>
  <c r="AM4" i="7"/>
  <c r="AL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AY3" i="7"/>
  <c r="AQ3" i="7"/>
  <c r="AL3" i="7"/>
  <c r="AM3" i="7" s="1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BA2" i="7"/>
  <c r="AZ2" i="7"/>
  <c r="AT2" i="7"/>
  <c r="AS2" i="7"/>
  <c r="AO2" i="7"/>
  <c r="AL2" i="7"/>
  <c r="AM2" i="7" s="1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AB12" i="7" l="1"/>
  <c r="AV12" i="7"/>
  <c r="AY12" i="7"/>
  <c r="AY2" i="7"/>
  <c r="AP4" i="7"/>
  <c r="AX4" i="7"/>
  <c r="AO5" i="7"/>
  <c r="K5" i="7"/>
  <c r="AW5" i="7"/>
  <c r="AT6" i="7"/>
  <c r="AR7" i="7"/>
  <c r="AZ7" i="7"/>
  <c r="AQ8" i="7"/>
  <c r="AY8" i="7"/>
  <c r="AO9" i="7"/>
  <c r="K9" i="7"/>
  <c r="AS9" i="7"/>
  <c r="BA9" i="7"/>
  <c r="AR13" i="7"/>
  <c r="AV13" i="7"/>
  <c r="AZ13" i="7"/>
  <c r="BD13" i="7"/>
  <c r="AQ14" i="7"/>
  <c r="AR2" i="7"/>
  <c r="AV2" i="7"/>
  <c r="K2" i="7"/>
  <c r="BD2" i="7"/>
  <c r="AZ3" i="7"/>
  <c r="AP2" i="7"/>
  <c r="AX2" i="7"/>
  <c r="BB2" i="7"/>
  <c r="AW2" i="7"/>
  <c r="AO3" i="7"/>
  <c r="K3" i="7"/>
  <c r="AS3" i="7"/>
  <c r="AW3" i="7"/>
  <c r="BA3" i="7"/>
  <c r="AX3" i="7"/>
  <c r="K4" i="7"/>
  <c r="AT4" i="7"/>
  <c r="BD4" i="7"/>
  <c r="AV5" i="7"/>
  <c r="AZ5" i="7"/>
  <c r="BD5" i="7"/>
  <c r="AU5" i="7"/>
  <c r="K6" i="7"/>
  <c r="AS6" i="7"/>
  <c r="BA6" i="7"/>
  <c r="AQ7" i="7"/>
  <c r="AY7" i="7"/>
  <c r="AP8" i="7"/>
  <c r="AT8" i="7"/>
  <c r="AX8" i="7"/>
  <c r="BB8" i="7"/>
  <c r="AV8" i="7"/>
  <c r="BD8" i="7"/>
  <c r="AR9" i="7"/>
  <c r="AV9" i="7"/>
  <c r="AZ9" i="7"/>
  <c r="BD9" i="7"/>
  <c r="AT9" i="7"/>
  <c r="BB9" i="7"/>
  <c r="AQ10" i="7"/>
  <c r="AU10" i="7"/>
  <c r="AY10" i="7"/>
  <c r="BC10" i="7"/>
  <c r="AW10" i="7"/>
  <c r="AO11" i="7"/>
  <c r="K11" i="7"/>
  <c r="AS11" i="7"/>
  <c r="AW11" i="7"/>
  <c r="BA11" i="7"/>
  <c r="AU11" i="7"/>
  <c r="BC11" i="7"/>
  <c r="AU12" i="7"/>
  <c r="BC12" i="7"/>
  <c r="AQ13" i="7"/>
  <c r="AU13" i="7"/>
  <c r="AY13" i="7"/>
  <c r="BC13" i="7"/>
  <c r="AP13" i="7"/>
  <c r="AX13" i="7"/>
  <c r="AP14" i="7"/>
  <c r="AT14" i="7"/>
  <c r="AX14" i="7"/>
  <c r="BB14" i="7"/>
  <c r="AV14" i="7"/>
  <c r="BD14" i="7"/>
  <c r="AQ2" i="7"/>
  <c r="AU2" i="7"/>
  <c r="BC2" i="7"/>
  <c r="AP3" i="7"/>
  <c r="AT3" i="7"/>
  <c r="BB4" i="7"/>
  <c r="AS5" i="7"/>
  <c r="BA5" i="7"/>
  <c r="AP6" i="7"/>
  <c r="BB6" i="7"/>
  <c r="AV7" i="7"/>
  <c r="BD7" i="7"/>
  <c r="AU8" i="7"/>
  <c r="BC8" i="7"/>
  <c r="AW9" i="7"/>
  <c r="AR10" i="7"/>
  <c r="AZ10" i="7"/>
  <c r="AP11" i="7"/>
  <c r="AO12" i="7"/>
  <c r="K12" i="7"/>
  <c r="AW12" i="7"/>
  <c r="AY14" i="7"/>
  <c r="AR3" i="7"/>
  <c r="BB3" i="7"/>
  <c r="AQ4" i="7"/>
  <c r="AU4" i="7"/>
  <c r="AY4" i="7"/>
  <c r="BC4" i="7"/>
  <c r="AP5" i="7"/>
  <c r="AT5" i="7"/>
  <c r="BB5" i="7"/>
  <c r="AQ5" i="7"/>
  <c r="AQ6" i="7"/>
  <c r="AU6" i="7"/>
  <c r="AY6" i="7"/>
  <c r="BC6" i="7"/>
  <c r="AO7" i="7"/>
  <c r="K7" i="7"/>
  <c r="AS7" i="7"/>
  <c r="AW7" i="7"/>
  <c r="BA7" i="7"/>
  <c r="AR8" i="7"/>
  <c r="AZ8" i="7"/>
  <c r="AP9" i="7"/>
  <c r="AX9" i="7"/>
  <c r="K10" i="7"/>
  <c r="AS10" i="7"/>
  <c r="BA10" i="7"/>
  <c r="AQ11" i="7"/>
  <c r="AY11" i="7"/>
  <c r="AP12" i="7"/>
  <c r="AT12" i="7"/>
  <c r="AX12" i="7"/>
  <c r="BB12" i="7"/>
  <c r="K13" i="7"/>
  <c r="AR14" i="7"/>
  <c r="AZ14" i="7"/>
  <c r="AX6" i="7"/>
  <c r="AX11" i="7"/>
  <c r="AS12" i="7"/>
  <c r="BA12" i="7"/>
  <c r="AV3" i="7"/>
  <c r="BD3" i="7"/>
  <c r="AU3" i="7"/>
  <c r="BC3" i="7"/>
  <c r="AR4" i="7"/>
  <c r="AV4" i="7"/>
  <c r="BC5" i="7"/>
  <c r="AR6" i="7"/>
  <c r="AZ6" i="7"/>
  <c r="AP7" i="7"/>
  <c r="AX7" i="7"/>
  <c r="K8" i="7"/>
  <c r="AS8" i="7"/>
  <c r="BA8" i="7"/>
  <c r="AQ9" i="7"/>
  <c r="AY9" i="7"/>
  <c r="AP10" i="7"/>
  <c r="AT10" i="7"/>
  <c r="AX10" i="7"/>
  <c r="BB10" i="7"/>
  <c r="AV10" i="7"/>
  <c r="BD10" i="7"/>
  <c r="AR11" i="7"/>
  <c r="AV11" i="7"/>
  <c r="AZ11" i="7"/>
  <c r="BD11" i="7"/>
  <c r="AT11" i="7"/>
  <c r="BB11" i="7"/>
  <c r="AO13" i="7"/>
  <c r="AW13" i="7"/>
  <c r="AO14" i="7"/>
  <c r="K14" i="7"/>
  <c r="AS14" i="7"/>
  <c r="AW14" i="7"/>
  <c r="BA14" i="7"/>
  <c r="AU14" i="7"/>
  <c r="BC14" i="7"/>
  <c r="AC12" i="7" l="1"/>
  <c r="J11" i="7"/>
  <c r="J6" i="7"/>
  <c r="J3" i="7"/>
  <c r="J9" i="7"/>
  <c r="J13" i="7"/>
  <c r="J12" i="7"/>
  <c r="J2" i="7"/>
  <c r="J14" i="7"/>
  <c r="J8" i="7"/>
  <c r="J10" i="7"/>
  <c r="J7" i="7"/>
  <c r="J4" i="7"/>
  <c r="J5" i="7"/>
  <c r="AD12" i="7" l="1"/>
  <c r="I9" i="7"/>
  <c r="I10" i="7"/>
  <c r="I14" i="7"/>
  <c r="I12" i="7"/>
  <c r="I2" i="7"/>
  <c r="I13" i="7"/>
  <c r="I4" i="7"/>
  <c r="I6" i="7"/>
  <c r="I5" i="7"/>
  <c r="I7" i="7"/>
  <c r="I8" i="7"/>
  <c r="I3" i="7"/>
  <c r="I11" i="7"/>
  <c r="AE12" i="7" l="1"/>
  <c r="H12" i="7"/>
  <c r="H3" i="7"/>
  <c r="H7" i="7"/>
  <c r="H6" i="7"/>
  <c r="H13" i="7"/>
  <c r="H8" i="7"/>
  <c r="H10" i="7"/>
  <c r="H4" i="7"/>
  <c r="H11" i="7"/>
  <c r="H5" i="7"/>
  <c r="H2" i="7"/>
  <c r="H14" i="7"/>
  <c r="H9" i="7"/>
  <c r="AF12" i="7" l="1"/>
  <c r="G5" i="7"/>
  <c r="G4" i="7"/>
  <c r="G3" i="7"/>
  <c r="G14" i="7"/>
  <c r="G8" i="7"/>
  <c r="G6" i="7"/>
  <c r="G9" i="7"/>
  <c r="G2" i="7"/>
  <c r="G11" i="7"/>
  <c r="G10" i="7"/>
  <c r="G13" i="7"/>
  <c r="G7" i="7"/>
  <c r="G12" i="7"/>
  <c r="AG12" i="7" l="1"/>
  <c r="F6" i="7"/>
  <c r="F7" i="7"/>
  <c r="F4" i="7"/>
  <c r="F10" i="7"/>
  <c r="F2" i="7"/>
  <c r="F14" i="7"/>
  <c r="F12" i="7"/>
  <c r="F13" i="7"/>
  <c r="F11" i="7"/>
  <c r="F9" i="7"/>
  <c r="F8" i="7"/>
  <c r="F3" i="7"/>
  <c r="F5" i="7"/>
  <c r="AH12" i="7" l="1"/>
  <c r="E3" i="7"/>
  <c r="E13" i="7"/>
  <c r="E10" i="7"/>
  <c r="E9" i="7"/>
  <c r="E14" i="7"/>
  <c r="E7" i="7"/>
  <c r="E5" i="7"/>
  <c r="E8" i="7"/>
  <c r="E11" i="7"/>
  <c r="E12" i="7"/>
  <c r="E2" i="7"/>
  <c r="E4" i="7"/>
  <c r="E6" i="7"/>
  <c r="D4" i="7" l="1"/>
  <c r="D12" i="7"/>
  <c r="D8" i="7"/>
  <c r="D7" i="7"/>
  <c r="D9" i="7"/>
  <c r="D13" i="7"/>
  <c r="D6" i="7"/>
  <c r="D2" i="7"/>
  <c r="D11" i="7"/>
  <c r="D5" i="7"/>
  <c r="D14" i="7"/>
  <c r="D10" i="7"/>
  <c r="D3" i="7"/>
  <c r="C5" i="7" l="1"/>
  <c r="C12" i="7"/>
  <c r="C10" i="7"/>
  <c r="C2" i="7"/>
  <c r="C13" i="7"/>
  <c r="C7" i="7"/>
  <c r="C3" i="7"/>
  <c r="C14" i="7"/>
  <c r="C11" i="7"/>
  <c r="C6" i="7"/>
  <c r="C9" i="7"/>
  <c r="C8" i="7"/>
  <c r="C4" i="7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B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3" i="6"/>
  <c r="B6" i="7" l="1"/>
  <c r="B2" i="7"/>
  <c r="B8" i="7"/>
  <c r="B14" i="7"/>
  <c r="B7" i="7"/>
  <c r="B12" i="7"/>
  <c r="B4" i="7"/>
  <c r="B9" i="7"/>
  <c r="B11" i="7"/>
  <c r="B3" i="7"/>
  <c r="B13" i="7"/>
  <c r="B10" i="7"/>
  <c r="B5" i="7"/>
</calcChain>
</file>

<file path=xl/sharedStrings.xml><?xml version="1.0" encoding="utf-8"?>
<sst xmlns="http://schemas.openxmlformats.org/spreadsheetml/2006/main" count="2073" uniqueCount="154">
  <si>
    <t>Country</t>
  </si>
  <si>
    <t>Years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</si>
  <si>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</si>
  <si>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</si>
  <si>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</si>
  <si>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</si>
  <si>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</si>
  <si>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</si>
  <si>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</si>
  <si>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</si>
  <si>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</si>
  <si>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</si>
  <si>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</si>
  <si>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</si>
  <si>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</si>
  <si>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</si>
  <si>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</si>
  <si>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</si>
  <si>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</si>
  <si>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</si>
  <si>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</si>
  <si>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</si>
  <si>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</si>
  <si>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</si>
  <si>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</si>
  <si>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</si>
  <si>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</si>
  <si>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</si>
  <si>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</si>
  <si>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</si>
  <si>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</si>
  <si>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</si>
  <si>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</si>
  <si>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</si>
  <si>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</si>
  <si>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</si>
  <si>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</si>
  <si>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</si>
  <si>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</si>
  <si>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</si>
  <si>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</si>
  <si>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</si>
  <si>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</si>
  <si>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</si>
  <si>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</si>
  <si>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</si>
  <si>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</si>
  <si>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</si>
  <si>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</si>
  <si>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</si>
  <si>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</si>
  <si>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</si>
  <si>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</si>
  <si>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</si>
  <si>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</si>
  <si>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</si>
  <si>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</si>
  <si>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</si>
  <si>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</si>
  <si>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</si>
  <si>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</si>
  <si>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</si>
  <si>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</si>
  <si>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</si>
  <si>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CO2 emissions (kt CO2)</t>
  </si>
  <si>
    <t>Coal</t>
  </si>
  <si>
    <t>Hard coal and derivatives</t>
  </si>
  <si>
    <t>Lignite, Peat and Derivates</t>
  </si>
  <si>
    <t>Wood &amp; Waste</t>
  </si>
  <si>
    <t>Lignite</t>
  </si>
  <si>
    <t>Gas</t>
  </si>
  <si>
    <t>Derived gases</t>
  </si>
  <si>
    <t>Refinery gas</t>
  </si>
  <si>
    <t>Diesel oil</t>
  </si>
  <si>
    <t>Gas/Diesel oil (with LPG, Kerosenes)</t>
  </si>
  <si>
    <t>Liquid biofuels</t>
  </si>
  <si>
    <t>Fuel Oil</t>
  </si>
  <si>
    <t>Residual Fuel Oil and Other Petroleum Products</t>
  </si>
  <si>
    <t>Solid biomass &amp; waste</t>
  </si>
  <si>
    <t>Non-renewable wastes</t>
  </si>
  <si>
    <t>Total gross heat production (GWh)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</si>
  <si>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</si>
  <si>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</si>
  <si>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</si>
  <si>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</si>
  <si>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</si>
  <si>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</si>
  <si>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</si>
  <si>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</si>
  <si>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Total gross electricity production (GWh)</t>
  </si>
  <si>
    <t>CHP</t>
  </si>
  <si>
    <t xml:space="preserve">Electricity </t>
  </si>
  <si>
    <t>C:\Users\Judit Kockat\OneDrive - Buildings Performance Institute\Judit Documents\06 data\JRC data\11_JRC-IDEES-2015_All_xlsx_</t>
  </si>
  <si>
    <t>JRC-IDEES-2015_PowerGen_DE.xlsx</t>
  </si>
  <si>
    <t>01</t>
  </si>
  <si>
    <t>AT</t>
  </si>
  <si>
    <t>02</t>
  </si>
  <si>
    <t>BE</t>
  </si>
  <si>
    <t>03</t>
  </si>
  <si>
    <t>BG</t>
  </si>
  <si>
    <t>04</t>
  </si>
  <si>
    <t>HR</t>
  </si>
  <si>
    <t>05</t>
  </si>
  <si>
    <t>CY</t>
  </si>
  <si>
    <t>06</t>
  </si>
  <si>
    <t>CZ</t>
  </si>
  <si>
    <t>07</t>
  </si>
  <si>
    <t>DK</t>
  </si>
  <si>
    <t>08</t>
  </si>
  <si>
    <t>EE</t>
  </si>
  <si>
    <t>09</t>
  </si>
  <si>
    <t>FI</t>
  </si>
  <si>
    <t>10</t>
  </si>
  <si>
    <t>FR</t>
  </si>
  <si>
    <t>11</t>
  </si>
  <si>
    <t>DE</t>
  </si>
  <si>
    <t>12</t>
  </si>
  <si>
    <t>EL</t>
  </si>
  <si>
    <t>13</t>
  </si>
  <si>
    <t>HU</t>
  </si>
  <si>
    <t>14</t>
  </si>
  <si>
    <t>IE</t>
  </si>
  <si>
    <t>15</t>
  </si>
  <si>
    <t>IT</t>
  </si>
  <si>
    <t>16</t>
  </si>
  <si>
    <t>LV</t>
  </si>
  <si>
    <t>17</t>
  </si>
  <si>
    <t>LT</t>
  </si>
  <si>
    <t>18</t>
  </si>
  <si>
    <t>LU</t>
  </si>
  <si>
    <t>19</t>
  </si>
  <si>
    <t>MT</t>
  </si>
  <si>
    <t>20</t>
  </si>
  <si>
    <t>NL</t>
  </si>
  <si>
    <t>21</t>
  </si>
  <si>
    <t>PL</t>
  </si>
  <si>
    <t>22</t>
  </si>
  <si>
    <t>PT</t>
  </si>
  <si>
    <t>23</t>
  </si>
  <si>
    <t>RO</t>
  </si>
  <si>
    <t>24</t>
  </si>
  <si>
    <t>SK</t>
  </si>
  <si>
    <t>25</t>
  </si>
  <si>
    <t>SI</t>
  </si>
  <si>
    <t>26</t>
  </si>
  <si>
    <t>ES</t>
  </si>
  <si>
    <t>27</t>
  </si>
  <si>
    <t>SE</t>
  </si>
  <si>
    <t>UK</t>
  </si>
  <si>
    <t>29</t>
  </si>
  <si>
    <t>CH</t>
  </si>
  <si>
    <t>elc_emissions-CO2_specific[kt/TWh]</t>
  </si>
  <si>
    <t>elc_chp_fossil_total[TWh]</t>
  </si>
  <si>
    <t>elc_chp-emissions-CO2_specific[Mt/TWh]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</si>
</sst>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color rgb="FF006699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ECF2F8"/>
        <bgColor indexed="64"/>
      </patternFill>
    </fill>
    <fill>
      <patternFill patternType="solid">
        <fgColor rgb="FFF9FBFD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ck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ck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0" tint="-0.1499679555650502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2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3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5" fontId="7" fillId="0" borderId="0" xfId="5" applyNumberFormat="1" applyFont="1"/>
    <xf numFmtId="2" fontId="7" fillId="0" borderId="0" xfId="0" applyNumberFormat="1" applyFont="1" applyAlignment="1">
      <alignment horizontal="left" indent="1"/>
    </xf>
    <xf numFmtId="2" fontId="8" fillId="0" borderId="3" xfId="5" applyNumberFormat="1" applyFont="1" applyBorder="1" applyAlignment="1">
      <alignment horizontal="left"/>
    </xf>
    <xf numFmtId="165" fontId="9" fillId="0" borderId="2" xfId="5" applyNumberFormat="1" applyFont="1" applyBorder="1"/>
    <xf numFmtId="2" fontId="9" fillId="0" borderId="2" xfId="0" applyNumberFormat="1" applyFont="1" applyBorder="1" applyAlignment="1">
      <alignment horizontal="left" indent="2"/>
    </xf>
    <xf numFmtId="165" fontId="9" fillId="0" borderId="0" xfId="5" applyNumberFormat="1" applyFont="1"/>
    <xf numFmtId="2" fontId="9" fillId="0" borderId="0" xfId="0" applyNumberFormat="1" applyFont="1" applyAlignment="1">
      <alignment horizontal="left" indent="2"/>
    </xf>
    <xf numFmtId="165" fontId="8" fillId="0" borderId="3" xfId="5" applyNumberFormat="1" applyFont="1" applyBorder="1"/>
    <xf numFmtId="1" fontId="0" fillId="0" borderId="0" xfId="0" applyNumberFormat="1"/>
    <xf numFmtId="165" fontId="7" fillId="4" borderId="2" xfId="5" applyNumberFormat="1" applyFont="1" applyFill="1" applyBorder="1"/>
    <xf numFmtId="2" fontId="7" fillId="4" borderId="2" xfId="0" applyNumberFormat="1" applyFont="1" applyFill="1" applyBorder="1" applyAlignment="1">
      <alignment horizontal="left" indent="1"/>
    </xf>
    <xf numFmtId="165" fontId="7" fillId="4" borderId="0" xfId="5" applyNumberFormat="1" applyFont="1" applyFill="1"/>
    <xf numFmtId="2" fontId="7" fillId="4" borderId="0" xfId="0" applyNumberFormat="1" applyFont="1" applyFill="1" applyAlignment="1">
      <alignment horizontal="left" indent="1"/>
    </xf>
    <xf numFmtId="165" fontId="8" fillId="4" borderId="3" xfId="5" applyNumberFormat="1" applyFont="1" applyFill="1" applyBorder="1"/>
    <xf numFmtId="0" fontId="8" fillId="4" borderId="3" xfId="0" applyFont="1" applyFill="1" applyBorder="1" applyAlignment="1">
      <alignment horizontal="left"/>
    </xf>
    <xf numFmtId="0" fontId="2" fillId="2" borderId="0" xfId="2"/>
    <xf numFmtId="0" fontId="0" fillId="2" borderId="0" xfId="2" applyFont="1"/>
    <xf numFmtId="165" fontId="7" fillId="3" borderId="2" xfId="5" applyNumberFormat="1" applyFont="1" applyFill="1" applyBorder="1"/>
    <xf numFmtId="165" fontId="7" fillId="3" borderId="0" xfId="5" applyNumberFormat="1" applyFont="1" applyFill="1"/>
    <xf numFmtId="2" fontId="7" fillId="3" borderId="2" xfId="0" applyNumberFormat="1" applyFont="1" applyFill="1" applyBorder="1" applyAlignment="1">
      <alignment horizontal="left" indent="1"/>
    </xf>
    <xf numFmtId="2" fontId="7" fillId="3" borderId="0" xfId="0" applyNumberFormat="1" applyFont="1" applyFill="1" applyAlignment="1">
      <alignment horizontal="left" indent="1"/>
    </xf>
    <xf numFmtId="165" fontId="8" fillId="3" borderId="3" xfId="5" applyNumberFormat="1" applyFont="1" applyFill="1" applyBorder="1"/>
    <xf numFmtId="0" fontId="8" fillId="3" borderId="3" xfId="0" applyFont="1" applyFill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4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0" xfId="10" applyFont="1"/>
    <xf numFmtId="0" fontId="0" fillId="0" borderId="6" xfId="0" applyBorder="1"/>
    <xf numFmtId="0" fontId="0" fillId="0" borderId="7" xfId="0" applyBorder="1" applyAlignment="1">
      <alignment horizontal="left"/>
    </xf>
    <xf numFmtId="0" fontId="10" fillId="0" borderId="0" xfId="0" applyFont="1"/>
  </cellXfs>
  <cellStyles count="11">
    <cellStyle name="20% - Accent1" xfId="2" builtinId="30"/>
    <cellStyle name="Comma" xfId="1" builtinId="3"/>
    <cellStyle name="Comma 2" xfId="3" xr:uid="{B776D3E8-E205-43AC-9AD6-7FAEDE4A45FD}"/>
    <cellStyle name="Normal" xfId="0" builtinId="0"/>
    <cellStyle name="Normal 2" xfId="4" xr:uid="{35EF7B9C-2F56-457B-B64A-DB1E9C039552}"/>
    <cellStyle name="Normal 2 2" xfId="5" xr:uid="{3FB715BE-E7D7-46B0-9D9E-EB17A48B1201}"/>
    <cellStyle name="Normal 3" xfId="6" xr:uid="{BFFF3D48-6B57-44E5-9A83-281B9B3489CA}"/>
    <cellStyle name="Percent" xfId="10" builtinId="5"/>
    <cellStyle name="Percent 2" xfId="7" xr:uid="{54C797FF-AC33-4F58-B962-58D6B3E13712}"/>
    <cellStyle name="Percent 3" xfId="8" xr:uid="{2F1EC11C-835F-41CA-9B98-CB43C6AD32E3}"/>
    <cellStyle name="Standard_Tabelle1" xfId="9" xr:uid="{E2D89AE8-CA07-4AD4-B410-862012A8F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1_JRC-IDEES-2015_All_xlsx_at/JRC-IDEES-2015_PowerGen_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8_JRC-IDEES-2015_All_xlsx_EE/JRC-IDEES-2015_PowerGen_E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9_JRC-IDEES-2015_All_xlsx_FI/JRC-IDEES-2015_PowerGen_F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0_JRC-IDEES-2015_All_xlsx_FR/JRC-IDEES-2015_PowerGen_F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1_JRC-IDEES-2015_All_xlsx_DE/JRC-IDEES-2015_PowerGen_D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2_JRC-IDEES-2015_All_xlsx_EL/JRC-IDEES-2015_PowerGen_E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3_JRC-IDEES-2015_All_xlsx_hu/JRC-IDEES-2015_PowerGen_hu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4_JRC-IDEES-2015_All_xlsx_IE/JRC-IDEES-2015_PowerGen_I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5_JRC-IDEES-2015_All_xlsx_IT/JRC-IDEES-2015_PowerGen_I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6_JRC-IDEES-2015_All_xlsx_LV/JRC-IDEES-2015_PowerGen_LV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7_JRC-IDEES-2015_All_xlsx_Lt/JRC-IDEES-2015_PowerGen_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building-mix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8_JRC-IDEES-2015_All_xlsx_Lu/JRC-IDEES-2015_PowerGen_Lu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9_JRC-IDEES-2015_All_xlsx_mt/JRC-IDEES-2015_PowerGen_m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0_JRC-IDEES-2015_All_xlsx_NL/JRC-IDEES-2015_PowerGen_N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1_JRC-IDEES-2015_All_xlsx_PL/JRC-IDEES-2015_PowerGen_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2_JRC-IDEES-2015_All_xlsx_Pt/JRC-IDEES-2015_PowerGen_P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3_JRC-IDEES-2015_All_xlsx_ro/JRC-IDEES-2015_PowerGen_ro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4_JRC-IDEES-2015_All_xlsx_SK/JRC-IDEES-2015_PowerGen_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5_JRC-IDEES-2015_All_xlsx_SI/JRC-IDEES-2015_PowerGen_S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6_JRC-IDEES-2015_All_xlsx_ES/JRC-IDEES-2015_PowerGen_E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7_JRC-IDEES-2015_All_xlsx_SE/JRC-IDEES-2015_PowerGen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l_bld_energ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9_JRC-IDEES-2015_All_xlsx_UK/JRC-IDEES-2015_PowerGen_U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2_JRC-IDEES-2015_All_xlsx_BE/JRC-IDEES-2015_PowerGen_B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3_JRC-IDEES-2015_All_xlsx_bg/JRC-IDEES-2015_PowerGen_b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4_JRC-IDEES-2015_All_xlsx_hr/JRC-IDEES-2015_PowerGen_h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5_JRC-IDEES-2015_All_xlsx_cy/JRC-IDEES-2015_PowerGen_c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6_JRC-IDEES-2015_All_xlsx_cz/JRC-IDEES-2015_PowerGen_cz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7_JRC-IDEES-2015_All_xlsx_DK/JRC-IDEES-2015_PowerGen_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5297.6575327552109</v>
          </cell>
          <cell r="C2">
            <v>4876.446511627908</v>
          </cell>
          <cell r="D2">
            <v>4911.8408139534886</v>
          </cell>
          <cell r="E2">
            <v>5093.4274418604646</v>
          </cell>
          <cell r="F2">
            <v>4683.7209302325582</v>
          </cell>
          <cell r="G2">
            <v>5507.0642839844431</v>
          </cell>
          <cell r="H2">
            <v>5466.1605813953502</v>
          </cell>
          <cell r="I2">
            <v>5512.7239534883738</v>
          </cell>
          <cell r="J2">
            <v>6434.8837209302346</v>
          </cell>
          <cell r="K2">
            <v>7165.3288372093029</v>
          </cell>
          <cell r="L2">
            <v>8424.5946840679626</v>
          </cell>
          <cell r="M2">
            <v>7932.4610459006308</v>
          </cell>
          <cell r="N2">
            <v>9086.4199999555749</v>
          </cell>
          <cell r="O2">
            <v>10328.97411799208</v>
          </cell>
          <cell r="P2">
            <v>9650.4851348979446</v>
          </cell>
          <cell r="Q2">
            <v>9464.1297899711608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4438.9232160433312</v>
          </cell>
          <cell r="C2">
            <v>4400.4980232558155</v>
          </cell>
          <cell r="D2">
            <v>4655.4543023255828</v>
          </cell>
          <cell r="E2">
            <v>4345.3488372093025</v>
          </cell>
          <cell r="F2">
            <v>4755.813953488373</v>
          </cell>
          <cell r="G2">
            <v>4792.1929608226055</v>
          </cell>
          <cell r="H2">
            <v>4918.7655813953497</v>
          </cell>
          <cell r="I2">
            <v>5041.1029069767446</v>
          </cell>
          <cell r="J2">
            <v>4974.5525581395341</v>
          </cell>
          <cell r="K2">
            <v>4143.0232558139542</v>
          </cell>
          <cell r="L2">
            <v>4186.4686578638211</v>
          </cell>
          <cell r="M2">
            <v>3855.972591600168</v>
          </cell>
          <cell r="N2">
            <v>4126.7571837069299</v>
          </cell>
          <cell r="O2">
            <v>3458.821856510277</v>
          </cell>
          <cell r="P2">
            <v>2889.4798936191519</v>
          </cell>
          <cell r="Q2">
            <v>2770.3346730921744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11619.852870927669</v>
          </cell>
          <cell r="C2">
            <v>11674.41860465116</v>
          </cell>
          <cell r="D2">
            <v>13803.648023255815</v>
          </cell>
          <cell r="E2">
            <v>13981.216744186046</v>
          </cell>
          <cell r="F2">
            <v>13735.873372093025</v>
          </cell>
          <cell r="G2">
            <v>13991.092714422555</v>
          </cell>
          <cell r="H2">
            <v>14400.141162790696</v>
          </cell>
          <cell r="I2">
            <v>15154.651162790697</v>
          </cell>
          <cell r="J2">
            <v>15965.292093023254</v>
          </cell>
          <cell r="K2">
            <v>16167.441860465122</v>
          </cell>
          <cell r="L2">
            <v>17409.366314063485</v>
          </cell>
          <cell r="M2">
            <v>15088.117472188371</v>
          </cell>
          <cell r="N2">
            <v>18012.035611367719</v>
          </cell>
          <cell r="O2">
            <v>15946.851788900236</v>
          </cell>
          <cell r="P2">
            <v>17447.415020851782</v>
          </cell>
          <cell r="Q2">
            <v>16698.938635490009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1715.8022667031062</v>
          </cell>
          <cell r="C2">
            <v>1774.4186046511627</v>
          </cell>
          <cell r="D2">
            <v>1830.2325581395351</v>
          </cell>
          <cell r="E2">
            <v>1797.674418604651</v>
          </cell>
          <cell r="F2">
            <v>1737.2093023255816</v>
          </cell>
          <cell r="G2">
            <v>2512.3255591771313</v>
          </cell>
          <cell r="H2">
            <v>2286.0708139534886</v>
          </cell>
          <cell r="I2">
            <v>2480.2325581395353</v>
          </cell>
          <cell r="J2">
            <v>2687.1708139534885</v>
          </cell>
          <cell r="K2">
            <v>3060.4651162790697</v>
          </cell>
          <cell r="L2">
            <v>3876.8021756083936</v>
          </cell>
          <cell r="M2">
            <v>5159.9045505142376</v>
          </cell>
          <cell r="N2">
            <v>14460.452674074217</v>
          </cell>
          <cell r="O2">
            <v>16628.951233222462</v>
          </cell>
          <cell r="P2">
            <v>13962.764480171356</v>
          </cell>
          <cell r="Q2">
            <v>15664.958085322451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12387.216369159089</v>
          </cell>
          <cell r="C2">
            <v>12429.069767441864</v>
          </cell>
          <cell r="D2">
            <v>12435.88534883721</v>
          </cell>
          <cell r="E2">
            <v>35556.916279069766</v>
          </cell>
          <cell r="F2">
            <v>36394.157441860465</v>
          </cell>
          <cell r="G2">
            <v>35816.050904325464</v>
          </cell>
          <cell r="H2">
            <v>34429.10546511627</v>
          </cell>
          <cell r="I2">
            <v>33344.113604651167</v>
          </cell>
          <cell r="J2">
            <v>34241.851279069771</v>
          </cell>
          <cell r="K2">
            <v>35045.369069767446</v>
          </cell>
          <cell r="L2">
            <v>42232.12044054288</v>
          </cell>
          <cell r="M2">
            <v>36727.833434426117</v>
          </cell>
          <cell r="N2">
            <v>37603.789552438866</v>
          </cell>
          <cell r="O2">
            <v>38723.868628970093</v>
          </cell>
          <cell r="P2">
            <v>33301.781007780046</v>
          </cell>
          <cell r="Q2">
            <v>36111.002658172416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4959.3850884618487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5508.1751951315391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7026.2352776500165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h"/>
      <sheetName val="mfh"/>
      <sheetName val="trade"/>
      <sheetName val="education"/>
      <sheetName val="hotels"/>
      <sheetName val="health"/>
      <sheetName val="offices"/>
      <sheetName val="other"/>
      <sheetName val="_priv-offices"/>
      <sheetName val="_non-residential floorarea calc"/>
      <sheetName val="_residential floorarea"/>
      <sheetName val="_ctry-key"/>
      <sheetName val="_obs_totals"/>
      <sheetName val="_overview"/>
      <sheetName val="al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iso.2d</v>
          </cell>
          <cell r="C3" t="str">
            <v>iso.3d</v>
          </cell>
          <cell r="D3" t="str">
            <v>name</v>
          </cell>
          <cell r="E3" t="str">
            <v>official.name</v>
          </cell>
        </row>
        <row r="4">
          <cell r="B4" t="str">
            <v>AT</v>
          </cell>
          <cell r="C4" t="str">
            <v>AUT</v>
          </cell>
          <cell r="D4" t="str">
            <v>Austria</v>
          </cell>
          <cell r="E4" t="str">
            <v>Republic of Austria</v>
          </cell>
        </row>
        <row r="5">
          <cell r="B5" t="str">
            <v>BE</v>
          </cell>
          <cell r="C5" t="str">
            <v>BEL</v>
          </cell>
          <cell r="D5" t="str">
            <v>Belgium</v>
          </cell>
          <cell r="E5" t="str">
            <v>Kingdom of Belgium</v>
          </cell>
        </row>
        <row r="6">
          <cell r="B6" t="str">
            <v>BG</v>
          </cell>
          <cell r="C6" t="str">
            <v>BGR</v>
          </cell>
          <cell r="D6" t="str">
            <v>Bulgaria</v>
          </cell>
          <cell r="E6" t="str">
            <v>Republic of Bulgaria</v>
          </cell>
        </row>
        <row r="7">
          <cell r="B7" t="str">
            <v>CH</v>
          </cell>
          <cell r="C7" t="str">
            <v>CHE</v>
          </cell>
          <cell r="D7" t="str">
            <v>Switzerland</v>
          </cell>
          <cell r="E7" t="str">
            <v>Swiss Confederation</v>
          </cell>
        </row>
        <row r="8">
          <cell r="B8" t="str">
            <v>CY</v>
          </cell>
          <cell r="C8" t="str">
            <v>CYP</v>
          </cell>
          <cell r="D8" t="str">
            <v>Cyprus</v>
          </cell>
          <cell r="E8" t="str">
            <v>Republic of Cyprus</v>
          </cell>
        </row>
        <row r="9">
          <cell r="B9" t="str">
            <v>CZ</v>
          </cell>
          <cell r="C9" t="str">
            <v>CZE</v>
          </cell>
          <cell r="D9" t="str">
            <v>Czech Republic</v>
          </cell>
          <cell r="E9" t="str">
            <v>Czech Republic</v>
          </cell>
        </row>
        <row r="10">
          <cell r="B10" t="str">
            <v>DE</v>
          </cell>
          <cell r="C10" t="str">
            <v>DEU</v>
          </cell>
          <cell r="D10" t="str">
            <v>Germany</v>
          </cell>
          <cell r="E10" t="str">
            <v>Federal Republic of Germany</v>
          </cell>
        </row>
        <row r="11">
          <cell r="B11" t="str">
            <v>DK</v>
          </cell>
          <cell r="C11" t="str">
            <v>DNK</v>
          </cell>
          <cell r="D11" t="str">
            <v>Denmark</v>
          </cell>
          <cell r="E11" t="str">
            <v>Kingdom of Denmark</v>
          </cell>
        </row>
        <row r="12">
          <cell r="B12" t="str">
            <v>EE</v>
          </cell>
          <cell r="C12" t="str">
            <v>EST</v>
          </cell>
          <cell r="D12" t="str">
            <v>Estonia</v>
          </cell>
          <cell r="E12" t="str">
            <v>Republic of Estonia</v>
          </cell>
        </row>
        <row r="13">
          <cell r="B13" t="str">
            <v>EL</v>
          </cell>
          <cell r="C13" t="str">
            <v>GRC</v>
          </cell>
          <cell r="D13" t="str">
            <v>Greece</v>
          </cell>
          <cell r="E13" t="str">
            <v>Hellenic Republic</v>
          </cell>
        </row>
        <row r="14">
          <cell r="B14" t="str">
            <v>ES</v>
          </cell>
          <cell r="C14" t="str">
            <v>ESP</v>
          </cell>
          <cell r="D14" t="str">
            <v>Spain</v>
          </cell>
          <cell r="E14" t="str">
            <v>Kingdom of Spain</v>
          </cell>
        </row>
        <row r="15">
          <cell r="B15" t="str">
            <v>FI</v>
          </cell>
          <cell r="C15" t="str">
            <v>FIN</v>
          </cell>
          <cell r="D15" t="str">
            <v>Finland</v>
          </cell>
          <cell r="E15" t="str">
            <v>Republic of Finland</v>
          </cell>
        </row>
        <row r="16">
          <cell r="B16" t="str">
            <v>FR</v>
          </cell>
          <cell r="C16" t="str">
            <v>FRA</v>
          </cell>
          <cell r="D16" t="str">
            <v>France</v>
          </cell>
          <cell r="E16" t="str">
            <v>French Republic</v>
          </cell>
        </row>
        <row r="17">
          <cell r="B17" t="str">
            <v>HR</v>
          </cell>
          <cell r="C17" t="str">
            <v>HRV</v>
          </cell>
          <cell r="D17" t="str">
            <v>Croatia</v>
          </cell>
          <cell r="E17" t="str">
            <v>Republic of Croatia</v>
          </cell>
        </row>
        <row r="18">
          <cell r="B18" t="str">
            <v>HU</v>
          </cell>
          <cell r="C18" t="str">
            <v>HUN</v>
          </cell>
          <cell r="D18" t="str">
            <v>Hungary</v>
          </cell>
          <cell r="E18" t="str">
            <v>Hungary</v>
          </cell>
        </row>
        <row r="19">
          <cell r="B19" t="str">
            <v>IE</v>
          </cell>
          <cell r="C19" t="str">
            <v>IRL</v>
          </cell>
          <cell r="D19" t="str">
            <v>Ireland</v>
          </cell>
          <cell r="E19" t="str">
            <v>Ireland</v>
          </cell>
        </row>
        <row r="20">
          <cell r="B20" t="str">
            <v>IT</v>
          </cell>
          <cell r="C20" t="str">
            <v>ITA</v>
          </cell>
          <cell r="D20" t="str">
            <v>Italy</v>
          </cell>
          <cell r="E20" t="str">
            <v>Italian Republic</v>
          </cell>
        </row>
        <row r="21">
          <cell r="B21" t="str">
            <v>LT</v>
          </cell>
          <cell r="C21" t="str">
            <v>LTU</v>
          </cell>
          <cell r="D21" t="str">
            <v>Lithuania</v>
          </cell>
          <cell r="E21" t="str">
            <v>Republic of Lithuania</v>
          </cell>
        </row>
        <row r="22">
          <cell r="B22" t="str">
            <v>LU</v>
          </cell>
          <cell r="C22" t="str">
            <v>LUX</v>
          </cell>
          <cell r="D22" t="str">
            <v>Luxembourg</v>
          </cell>
          <cell r="E22" t="str">
            <v>Grand Duchy of Luxembourg</v>
          </cell>
        </row>
        <row r="23">
          <cell r="B23" t="str">
            <v>LV</v>
          </cell>
          <cell r="C23" t="str">
            <v>LVA</v>
          </cell>
          <cell r="D23" t="str">
            <v>Latvia</v>
          </cell>
          <cell r="E23" t="str">
            <v>Republic of Latvia</v>
          </cell>
        </row>
        <row r="24">
          <cell r="B24" t="str">
            <v>MT</v>
          </cell>
          <cell r="C24" t="str">
            <v>MLT</v>
          </cell>
          <cell r="D24" t="str">
            <v>Malta</v>
          </cell>
          <cell r="E24" t="str">
            <v>Republic of Malta</v>
          </cell>
        </row>
        <row r="25">
          <cell r="B25" t="str">
            <v>NL</v>
          </cell>
          <cell r="C25" t="str">
            <v>NLD</v>
          </cell>
          <cell r="D25" t="str">
            <v>Netherlands</v>
          </cell>
          <cell r="E25" t="str">
            <v>Kindgom of the Netherlands</v>
          </cell>
        </row>
        <row r="26">
          <cell r="B26" t="str">
            <v>NO</v>
          </cell>
          <cell r="C26" t="str">
            <v>NOR</v>
          </cell>
          <cell r="D26" t="str">
            <v>Norway</v>
          </cell>
          <cell r="E26" t="str">
            <v>Kingdom of Norway</v>
          </cell>
        </row>
        <row r="27">
          <cell r="B27" t="str">
            <v>PL</v>
          </cell>
          <cell r="C27" t="str">
            <v>POL</v>
          </cell>
          <cell r="D27" t="str">
            <v>Poland</v>
          </cell>
          <cell r="E27" t="str">
            <v>Republic of Poland</v>
          </cell>
        </row>
        <row r="28">
          <cell r="B28" t="str">
            <v>PT</v>
          </cell>
          <cell r="C28" t="str">
            <v>PRT</v>
          </cell>
          <cell r="D28" t="str">
            <v>Portugal</v>
          </cell>
          <cell r="E28" t="str">
            <v>Portuguese Republic</v>
          </cell>
        </row>
        <row r="29">
          <cell r="B29" t="str">
            <v>RO</v>
          </cell>
          <cell r="C29" t="str">
            <v>ROU</v>
          </cell>
          <cell r="D29" t="str">
            <v>Romania</v>
          </cell>
          <cell r="E29" t="str">
            <v>Romania</v>
          </cell>
        </row>
        <row r="30">
          <cell r="B30" t="str">
            <v>SE</v>
          </cell>
          <cell r="C30" t="str">
            <v>SWE</v>
          </cell>
          <cell r="D30" t="str">
            <v>Sweden</v>
          </cell>
          <cell r="E30" t="str">
            <v>Kingdom of Sweden</v>
          </cell>
        </row>
        <row r="31">
          <cell r="B31" t="str">
            <v>SI</v>
          </cell>
          <cell r="C31" t="str">
            <v>SVN</v>
          </cell>
          <cell r="D31" t="str">
            <v>Slovenia</v>
          </cell>
          <cell r="E31" t="str">
            <v>Republic of Slovenia</v>
          </cell>
        </row>
        <row r="32">
          <cell r="B32" t="str">
            <v>SK</v>
          </cell>
          <cell r="C32" t="str">
            <v>SVK</v>
          </cell>
          <cell r="D32" t="str">
            <v>Slovakia</v>
          </cell>
          <cell r="E32" t="str">
            <v>Slovak Republic</v>
          </cell>
        </row>
        <row r="33">
          <cell r="B33" t="str">
            <v>UK</v>
          </cell>
          <cell r="C33" t="str">
            <v>GBR</v>
          </cell>
          <cell r="D33" t="str">
            <v>United Kingdom</v>
          </cell>
          <cell r="E33" t="str">
            <v>United Kingdom of Great Britain and Northern Ireland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6.9431946694039537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13006.547710301022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39966.139428236223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17345.211195318137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5785.0697985473726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820.13015434999545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19210.431011306875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res_total"/>
      <sheetName val="_res_heat"/>
      <sheetName val="res_space-heating"/>
      <sheetName val="res_dhw"/>
      <sheetName val="_res_appliances"/>
      <sheetName val="res_appliances"/>
      <sheetName val="res_space-cooling"/>
      <sheetName val="res_cooking"/>
      <sheetName val="heat-district"/>
      <sheetName val="_dh_JRC_IDEES"/>
      <sheetName val="_dh % from EPGL"/>
      <sheetName val="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7.5823511495397513</v>
          </cell>
          <cell r="C2">
            <v>8.4226832228033501</v>
          </cell>
          <cell r="D2">
            <v>7.9489476300418431</v>
          </cell>
          <cell r="E2">
            <v>8.0935208899581603</v>
          </cell>
          <cell r="F2">
            <v>7.6339844566527217</v>
          </cell>
          <cell r="G2">
            <v>8.1606441892050228</v>
          </cell>
          <cell r="H2">
            <v>8.9893587683682039</v>
          </cell>
          <cell r="I2">
            <v>8.0986842206694583</v>
          </cell>
          <cell r="J2">
            <v>8.2368033171966548</v>
          </cell>
          <cell r="K2">
            <v>8.4420457129707138</v>
          </cell>
          <cell r="L2">
            <v>8.1838791774058599</v>
          </cell>
          <cell r="M2">
            <v>8.6253439532217602</v>
          </cell>
          <cell r="N2">
            <v>8.2987632857322193</v>
          </cell>
          <cell r="O2">
            <v>8.4614082031380775</v>
          </cell>
          <cell r="P2">
            <v>8.2935999550209232</v>
          </cell>
          <cell r="Q2">
            <v>7.9928359410878684</v>
          </cell>
        </row>
        <row r="3">
          <cell r="B3">
            <v>0.5284161366454353</v>
          </cell>
          <cell r="C3">
            <v>0.58350075507430998</v>
          </cell>
          <cell r="D3">
            <v>0.58330904526539284</v>
          </cell>
          <cell r="E3">
            <v>0.57966655889596619</v>
          </cell>
          <cell r="F3">
            <v>0.56988935864118895</v>
          </cell>
          <cell r="G3">
            <v>0.59436431091295117</v>
          </cell>
          <cell r="H3">
            <v>0.6773746581740977</v>
          </cell>
          <cell r="I3">
            <v>0.63027794845010621</v>
          </cell>
          <cell r="J3">
            <v>0.63206724000000003</v>
          </cell>
          <cell r="K3">
            <v>0.60637812560509563</v>
          </cell>
          <cell r="L3">
            <v>0.60541957656050971</v>
          </cell>
          <cell r="M3">
            <v>0.63098088441613598</v>
          </cell>
          <cell r="N3">
            <v>0.5953228599575372</v>
          </cell>
          <cell r="O3">
            <v>0.62944720594479842</v>
          </cell>
          <cell r="P3">
            <v>0.64043856832271773</v>
          </cell>
          <cell r="Q3">
            <v>0.63423995116772836</v>
          </cell>
        </row>
        <row r="4">
          <cell r="B4">
            <v>4.5930677791878169</v>
          </cell>
          <cell r="C4">
            <v>4.7897771269035534</v>
          </cell>
          <cell r="D4">
            <v>5.1029842436548227</v>
          </cell>
          <cell r="E4">
            <v>5.4925833401015218</v>
          </cell>
          <cell r="F4">
            <v>4.724843944162437</v>
          </cell>
          <cell r="G4">
            <v>4.724843944162437</v>
          </cell>
          <cell r="H4">
            <v>5.1870154213197974</v>
          </cell>
          <cell r="I4">
            <v>4.2798606624365485</v>
          </cell>
          <cell r="J4">
            <v>4.6751891573604061</v>
          </cell>
          <cell r="K4">
            <v>4.2473940710659903</v>
          </cell>
          <cell r="L4">
            <v>4.1156179060913693</v>
          </cell>
          <cell r="M4">
            <v>3.8253283832487313</v>
          </cell>
          <cell r="N4">
            <v>4.132806101522843</v>
          </cell>
          <cell r="O4">
            <v>4.3505232436548225</v>
          </cell>
          <cell r="P4">
            <v>4.0430455253807107</v>
          </cell>
          <cell r="Q4">
            <v>4.0430455253807107</v>
          </cell>
        </row>
        <row r="5">
          <cell r="B5">
            <v>2.6252036417647067</v>
          </cell>
          <cell r="C5">
            <v>3.0554342841176481</v>
          </cell>
          <cell r="D5">
            <v>2.6676955570588237</v>
          </cell>
          <cell r="E5">
            <v>2.7672859835294124</v>
          </cell>
          <cell r="F5">
            <v>2.6411381100000004</v>
          </cell>
          <cell r="G5">
            <v>2.9106961976470593</v>
          </cell>
          <cell r="H5">
            <v>3.1722870511764709</v>
          </cell>
          <cell r="I5">
            <v>3.1722870511764709</v>
          </cell>
          <cell r="J5">
            <v>3.1775985405882357</v>
          </cell>
          <cell r="K5">
            <v>3.3077300311764715</v>
          </cell>
          <cell r="L5">
            <v>3.0474670500000007</v>
          </cell>
          <cell r="M5">
            <v>3.2785168394117647</v>
          </cell>
          <cell r="N5">
            <v>3.2984349247058828</v>
          </cell>
          <cell r="O5">
            <v>3.5918947147058833</v>
          </cell>
          <cell r="P5">
            <v>3.5852553529411773</v>
          </cell>
          <cell r="Q5">
            <v>3.7392885458823533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B7">
            <v>17.616738952702704</v>
          </cell>
          <cell r="C7">
            <v>16.843673579658606</v>
          </cell>
          <cell r="D7">
            <v>15.622663784850641</v>
          </cell>
          <cell r="E7">
            <v>15.384241753911807</v>
          </cell>
          <cell r="F7">
            <v>15.432407820768137</v>
          </cell>
          <cell r="G7">
            <v>15.849044299075395</v>
          </cell>
          <cell r="H7">
            <v>17.674538232930303</v>
          </cell>
          <cell r="I7">
            <v>16.817182242887625</v>
          </cell>
          <cell r="J7">
            <v>15.805694838904696</v>
          </cell>
          <cell r="K7">
            <v>15.694912885135139</v>
          </cell>
          <cell r="L7">
            <v>15.468532370910388</v>
          </cell>
          <cell r="M7">
            <v>16.850898489687058</v>
          </cell>
          <cell r="N7">
            <v>16.15249052027027</v>
          </cell>
          <cell r="O7">
            <v>16.648601008890473</v>
          </cell>
          <cell r="P7">
            <v>16.40295406792319</v>
          </cell>
          <cell r="Q7">
            <v>16.012808926386914</v>
          </cell>
        </row>
        <row r="8">
          <cell r="B8">
            <v>15.190003977686276</v>
          </cell>
          <cell r="C8">
            <v>16.513346810490198</v>
          </cell>
          <cell r="D8">
            <v>15.880113993647059</v>
          </cell>
          <cell r="E8">
            <v>17.233791332647058</v>
          </cell>
          <cell r="F8">
            <v>16.608142142352943</v>
          </cell>
          <cell r="G8">
            <v>16.983531656529411</v>
          </cell>
          <cell r="H8">
            <v>18.143826518529412</v>
          </cell>
          <cell r="I8">
            <v>16.956988963607845</v>
          </cell>
          <cell r="J8">
            <v>16.884944511392156</v>
          </cell>
          <cell r="K8">
            <v>16.437510545000002</v>
          </cell>
          <cell r="L8">
            <v>15.781526848509804</v>
          </cell>
          <cell r="M8">
            <v>16.721896540588236</v>
          </cell>
          <cell r="N8">
            <v>16.319964333490198</v>
          </cell>
          <cell r="O8">
            <v>16.733271980411768</v>
          </cell>
          <cell r="P8">
            <v>16.687770221117649</v>
          </cell>
          <cell r="Q8">
            <v>16.881152698117649</v>
          </cell>
        </row>
        <row r="9">
          <cell r="B9">
            <v>3.7512393970588236</v>
          </cell>
          <cell r="C9">
            <v>3.3676318284313731</v>
          </cell>
          <cell r="D9">
            <v>2.9471389166666677</v>
          </cell>
          <cell r="E9">
            <v>2.8770567647058831</v>
          </cell>
          <cell r="F9">
            <v>3.3049267450980397</v>
          </cell>
          <cell r="G9">
            <v>3.5520585441176475</v>
          </cell>
          <cell r="H9">
            <v>4.4114870392156869</v>
          </cell>
          <cell r="I9">
            <v>4.4409953137254909</v>
          </cell>
          <cell r="J9">
            <v>3.8508298235294123</v>
          </cell>
          <cell r="K9">
            <v>3.5336158725490203</v>
          </cell>
          <cell r="L9">
            <v>3.4266483774509808</v>
          </cell>
          <cell r="M9">
            <v>3.5004190637254911</v>
          </cell>
          <cell r="N9">
            <v>3.3860745000000008</v>
          </cell>
          <cell r="O9">
            <v>3.4155827745098049</v>
          </cell>
          <cell r="P9">
            <v>3.404517171568628</v>
          </cell>
          <cell r="Q9">
            <v>3.2827955392156873</v>
          </cell>
        </row>
        <row r="10">
          <cell r="B10">
            <v>19.511669623716212</v>
          </cell>
          <cell r="C10">
            <v>20.336671931472971</v>
          </cell>
          <cell r="D10">
            <v>20.300167404581078</v>
          </cell>
          <cell r="E10">
            <v>19.489766907581082</v>
          </cell>
          <cell r="F10">
            <v>20.205255634662159</v>
          </cell>
          <cell r="G10">
            <v>19.869413987256756</v>
          </cell>
          <cell r="H10">
            <v>19.581028224810812</v>
          </cell>
          <cell r="I10">
            <v>19.08456665908108</v>
          </cell>
          <cell r="J10">
            <v>19.705143616243241</v>
          </cell>
          <cell r="K10">
            <v>18.880141308486483</v>
          </cell>
          <cell r="L10">
            <v>16.39053257445946</v>
          </cell>
          <cell r="M10">
            <v>17.821510028621621</v>
          </cell>
          <cell r="N10">
            <v>18.135448959891889</v>
          </cell>
          <cell r="O10">
            <v>18.675715957891889</v>
          </cell>
          <cell r="P10">
            <v>18.383679742756755</v>
          </cell>
          <cell r="Q10">
            <v>18.325272499729728</v>
          </cell>
        </row>
        <row r="11">
          <cell r="B11">
            <v>14.199981012608511</v>
          </cell>
          <cell r="C11">
            <v>16.029971581435532</v>
          </cell>
          <cell r="D11">
            <v>15.757436675564259</v>
          </cell>
          <cell r="E11">
            <v>15.328600819309761</v>
          </cell>
          <cell r="F11">
            <v>14.439192873220412</v>
          </cell>
          <cell r="G11">
            <v>14.196807389250477</v>
          </cell>
          <cell r="H11">
            <v>15.682856526650435</v>
          </cell>
          <cell r="I11">
            <v>14.798605718517894</v>
          </cell>
          <cell r="J11">
            <v>15.205622914185899</v>
          </cell>
          <cell r="K11">
            <v>15.392866692309973</v>
          </cell>
          <cell r="L11">
            <v>16.1807186909422</v>
          </cell>
          <cell r="M11">
            <v>16.920172933364388</v>
          </cell>
          <cell r="N11">
            <v>16.229513150071991</v>
          </cell>
          <cell r="O11">
            <v>16.880899344308702</v>
          </cell>
          <cell r="P11">
            <v>17.530302023946646</v>
          </cell>
          <cell r="Q11">
            <v>17.085994753821723</v>
          </cell>
        </row>
        <row r="12">
          <cell r="B12">
            <v>45.188236475452996</v>
          </cell>
          <cell r="C12">
            <v>46.714934111236857</v>
          </cell>
          <cell r="D12">
            <v>44.715772817087469</v>
          </cell>
          <cell r="E12">
            <v>47.655546691361835</v>
          </cell>
          <cell r="F12">
            <v>45.839761702970748</v>
          </cell>
          <cell r="G12">
            <v>47.641883358775914</v>
          </cell>
          <cell r="H12">
            <v>52.0105541724297</v>
          </cell>
          <cell r="I12">
            <v>51.245407547618569</v>
          </cell>
          <cell r="J12">
            <v>50.52125092056518</v>
          </cell>
          <cell r="K12">
            <v>47.459945298552967</v>
          </cell>
          <cell r="L12">
            <v>46.913411995116441</v>
          </cell>
          <cell r="M12">
            <v>50.148745326907132</v>
          </cell>
          <cell r="N12">
            <v>48.314982269324062</v>
          </cell>
          <cell r="O12">
            <v>47.806562472574555</v>
          </cell>
          <cell r="P12">
            <v>46.375508164892082</v>
          </cell>
          <cell r="Q12">
            <v>45.662857502121554</v>
          </cell>
        </row>
        <row r="13">
          <cell r="B13">
            <v>0.28548706426799014</v>
          </cell>
          <cell r="C13">
            <v>0.29379587679900748</v>
          </cell>
          <cell r="D13">
            <v>0.29640988523573203</v>
          </cell>
          <cell r="E13">
            <v>0.2948228086848636</v>
          </cell>
          <cell r="F13">
            <v>0.29949068089330033</v>
          </cell>
          <cell r="G13">
            <v>0.3112537188585609</v>
          </cell>
          <cell r="H13">
            <v>0.3689486193548388</v>
          </cell>
          <cell r="I13">
            <v>0.38201866153846159</v>
          </cell>
          <cell r="J13">
            <v>0.39480863138957828</v>
          </cell>
          <cell r="K13">
            <v>0.39658242282878425</v>
          </cell>
          <cell r="L13">
            <v>0.42029521364764277</v>
          </cell>
          <cell r="M13">
            <v>0.44055377903225817</v>
          </cell>
          <cell r="N13">
            <v>0.45894519553349883</v>
          </cell>
          <cell r="O13">
            <v>0.51439951736972711</v>
          </cell>
          <cell r="P13">
            <v>0.50525048784119109</v>
          </cell>
          <cell r="Q13">
            <v>0.51439951736972711</v>
          </cell>
        </row>
        <row r="14">
          <cell r="B14">
            <v>6.0308039011363643</v>
          </cell>
          <cell r="C14">
            <v>6.2394408147727276</v>
          </cell>
          <cell r="D14">
            <v>5.5374289045454557</v>
          </cell>
          <cell r="E14">
            <v>5.4938203693181826</v>
          </cell>
          <cell r="F14">
            <v>5.3741106647727284</v>
          </cell>
          <cell r="G14">
            <v>5.3484585852272728</v>
          </cell>
          <cell r="H14">
            <v>5.3749657340909085</v>
          </cell>
          <cell r="I14">
            <v>5.0124163431818181</v>
          </cell>
          <cell r="J14">
            <v>4.8319967170454552</v>
          </cell>
          <cell r="K14">
            <v>4.955981768181819</v>
          </cell>
          <cell r="L14">
            <v>4.7909533897727279</v>
          </cell>
          <cell r="M14">
            <v>5.1389666022727267</v>
          </cell>
          <cell r="N14">
            <v>5.145807156818182</v>
          </cell>
          <cell r="O14">
            <v>5.6477328465909098</v>
          </cell>
          <cell r="P14">
            <v>5.2125025636363649</v>
          </cell>
          <cell r="Q14">
            <v>5.5271680727272736</v>
          </cell>
        </row>
        <row r="30">
          <cell r="B30">
            <v>0.97239030108000024</v>
          </cell>
        </row>
      </sheetData>
      <sheetData sheetId="9"/>
      <sheetData sheetId="10"/>
      <sheetData sheetId="1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28358.784307713489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438.80990310633149</v>
          </cell>
          <cell r="C2">
            <v>444.14674418604653</v>
          </cell>
          <cell r="D2">
            <v>210.44581395348837</v>
          </cell>
          <cell r="E2">
            <v>73.255813953488371</v>
          </cell>
          <cell r="F2">
            <v>43.02325581395349</v>
          </cell>
          <cell r="G2">
            <v>81.096513738638123</v>
          </cell>
          <cell r="H2">
            <v>76.753488372093031</v>
          </cell>
          <cell r="I2">
            <v>40.700581395348834</v>
          </cell>
          <cell r="J2">
            <v>32.558953488372097</v>
          </cell>
          <cell r="K2">
            <v>43.02325581395349</v>
          </cell>
          <cell r="L2">
            <v>45.269629244513638</v>
          </cell>
          <cell r="M2">
            <v>224.68177950191219</v>
          </cell>
          <cell r="N2">
            <v>126.36614298315232</v>
          </cell>
          <cell r="O2">
            <v>113.59066479144849</v>
          </cell>
          <cell r="P2">
            <v>137.47525445419768</v>
          </cell>
          <cell r="Q2">
            <v>31.105512118929656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3576.8561658901394</v>
          </cell>
          <cell r="C2">
            <v>3433.7209302325587</v>
          </cell>
          <cell r="D2">
            <v>3180.5002325581399</v>
          </cell>
          <cell r="E2">
            <v>3343.15023255814</v>
          </cell>
          <cell r="F2">
            <v>3008.3853488372097</v>
          </cell>
          <cell r="G2">
            <v>3634.6235455395713</v>
          </cell>
          <cell r="H2">
            <v>3304.4245348837226</v>
          </cell>
          <cell r="I2">
            <v>2528.9683720930234</v>
          </cell>
          <cell r="J2">
            <v>2630.229651162791</v>
          </cell>
          <cell r="K2">
            <v>3384.7658139534888</v>
          </cell>
          <cell r="L2">
            <v>3920.9608937057965</v>
          </cell>
          <cell r="M2">
            <v>3797.0943008036174</v>
          </cell>
          <cell r="N2">
            <v>2876.1489598538992</v>
          </cell>
          <cell r="O2">
            <v>2240.9855114968141</v>
          </cell>
          <cell r="P2">
            <v>2463.4454687045236</v>
          </cell>
          <cell r="Q2">
            <v>2830.3238750358287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752.086846589836</v>
          </cell>
          <cell r="C2">
            <v>926.84116279069792</v>
          </cell>
          <cell r="D2">
            <v>880.38476744186062</v>
          </cell>
          <cell r="E2">
            <v>963.79976744186047</v>
          </cell>
          <cell r="F2">
            <v>911.41918604651187</v>
          </cell>
          <cell r="G2">
            <v>965.93724240747804</v>
          </cell>
          <cell r="H2">
            <v>828.9236046511628</v>
          </cell>
          <cell r="I2">
            <v>830.16232558139563</v>
          </cell>
          <cell r="J2">
            <v>823.25581395348843</v>
          </cell>
          <cell r="K2">
            <v>805.81395348837225</v>
          </cell>
          <cell r="L2">
            <v>858.73431671188041</v>
          </cell>
          <cell r="M2">
            <v>839.29337163755008</v>
          </cell>
          <cell r="N2">
            <v>739.03364061135699</v>
          </cell>
          <cell r="O2">
            <v>727.9245291403106</v>
          </cell>
          <cell r="P2">
            <v>586.83881345802217</v>
          </cell>
          <cell r="Q2">
            <v>631.27525934220728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9852.3867124995177</v>
          </cell>
          <cell r="C2">
            <v>10355.730581395352</v>
          </cell>
          <cell r="D2">
            <v>10068.545465116278</v>
          </cell>
          <cell r="E2">
            <v>9765.0113953488381</v>
          </cell>
          <cell r="F2">
            <v>9256.0752325581416</v>
          </cell>
          <cell r="G2">
            <v>8937.0024506699647</v>
          </cell>
          <cell r="H2">
            <v>8490.610116279071</v>
          </cell>
          <cell r="I2">
            <v>7911.6496511627902</v>
          </cell>
          <cell r="J2">
            <v>7972.9266279069789</v>
          </cell>
          <cell r="K2">
            <v>7768.3572093023258</v>
          </cell>
          <cell r="L2">
            <v>10227.048020245258</v>
          </cell>
          <cell r="M2">
            <v>8918.1115917771513</v>
          </cell>
          <cell r="N2">
            <v>8338.211343314355</v>
          </cell>
          <cell r="O2">
            <v>8415.1571569417847</v>
          </cell>
          <cell r="P2">
            <v>7045.1250417306164</v>
          </cell>
          <cell r="Q2">
            <v>7085.6734723714872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6127.7858874291369</v>
          </cell>
          <cell r="C2">
            <v>6598.8372093023254</v>
          </cell>
          <cell r="D2">
            <v>6161.6279069767443</v>
          </cell>
          <cell r="E2">
            <v>6916.0574418604665</v>
          </cell>
          <cell r="F2">
            <v>6823.2558139534885</v>
          </cell>
          <cell r="G2">
            <v>6435.7860029638923</v>
          </cell>
          <cell r="H2">
            <v>6583.8119767441849</v>
          </cell>
          <cell r="I2">
            <v>7608.1395348837214</v>
          </cell>
          <cell r="J2">
            <v>8093.286511627909</v>
          </cell>
          <cell r="K2">
            <v>8582.5581395348818</v>
          </cell>
          <cell r="L2">
            <v>10009.58716319948</v>
          </cell>
          <cell r="M2">
            <v>8858.1277592255919</v>
          </cell>
          <cell r="N2">
            <v>10510.58822844015</v>
          </cell>
          <cell r="O2">
            <v>10418.124737547234</v>
          </cell>
          <cell r="P2">
            <v>10706.706391641468</v>
          </cell>
          <cell r="Q2">
            <v>11681.230711805265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8"/>
  <sheetViews>
    <sheetView tabSelected="1" zoomScale="85" zoomScaleNormal="85" workbookViewId="0">
      <selection activeCell="C1" sqref="C1:E958"/>
    </sheetView>
  </sheetViews>
  <sheetFormatPr defaultColWidth="12.7109375" defaultRowHeight="15" x14ac:dyDescent="0.25"/>
  <cols>
    <col min="3" max="3" width="29.42578125" bestFit="1" customWidth="1"/>
  </cols>
  <sheetData>
    <row r="1" spans="1:5" s="2" customFormat="1" x14ac:dyDescent="0.25">
      <c r="A1" s="1" t="s">
        <v>0</v>
      </c>
      <c r="B1" s="1" t="s">
        <v>1</v>
      </c>
      <c r="C1" s="3" t="s">
        <v>152</v>
      </c>
      <c r="D1" s="5" t="s">
        <v>153</v>
      </c>
      <c r="E1" s="5" t="s">
        <v>151</v>
      </c>
    </row>
    <row r="2" spans="1:5" x14ac:dyDescent="0.25">
      <c r="A2" t="s">
        <v>2</v>
      </c>
      <c r="B2" t="s">
        <v>3</v>
      </c>
      <c r="C2" s="4">
        <f>VLOOKUP($A2,_dh_JRC_IDEES!$A$1:$AH$30,MATCH($B2*1,_dh_JRC_IDEES!$A$1:$AH$1,0),FALSE)</f>
        <v>5.2976575327552107</v>
      </c>
      <c r="D2" s="6">
        <v>350</v>
      </c>
      <c r="E2" s="6">
        <v>750</v>
      </c>
    </row>
    <row r="3" spans="1:5" x14ac:dyDescent="0.25">
      <c r="A3" t="s">
        <v>2</v>
      </c>
      <c r="B3" t="s">
        <v>4</v>
      </c>
      <c r="C3" s="4">
        <f>VLOOKUP($A3,_dh_JRC_IDEES!$A$1:$AH$30,MATCH($B3*1,_dh_JRC_IDEES!$A$1:$AH$1,0),FALSE)</f>
        <v>5.2976575327552107</v>
      </c>
      <c r="D3" s="6">
        <v>350</v>
      </c>
      <c r="E3" s="6">
        <v>750</v>
      </c>
    </row>
    <row r="4" spans="1:5" x14ac:dyDescent="0.25">
      <c r="A4" t="s">
        <v>2</v>
      </c>
      <c r="B4" t="s">
        <v>5</v>
      </c>
      <c r="C4" s="4">
        <f>VLOOKUP($A4,_dh_JRC_IDEES!$A$1:$AH$30,MATCH($B4*1,_dh_JRC_IDEES!$A$1:$AH$1,0),FALSE)</f>
        <v>5.2976575327552107</v>
      </c>
      <c r="D4" s="6">
        <v>350</v>
      </c>
      <c r="E4" s="6">
        <v>750</v>
      </c>
    </row>
    <row r="5" spans="1:5" x14ac:dyDescent="0.25">
      <c r="A5" t="s">
        <v>2</v>
      </c>
      <c r="B5" t="s">
        <v>6</v>
      </c>
      <c r="C5" s="4">
        <f>VLOOKUP($A5,_dh_JRC_IDEES!$A$1:$AH$30,MATCH($B5*1,_dh_JRC_IDEES!$A$1:$AH$1,0),FALSE)</f>
        <v>5.2976575327552107</v>
      </c>
      <c r="D5" s="6">
        <v>350</v>
      </c>
      <c r="E5" s="6">
        <v>750</v>
      </c>
    </row>
    <row r="6" spans="1:5" x14ac:dyDescent="0.25">
      <c r="A6" t="s">
        <v>2</v>
      </c>
      <c r="B6" t="s">
        <v>7</v>
      </c>
      <c r="C6" s="4">
        <f>VLOOKUP($A6,_dh_JRC_IDEES!$A$1:$AH$30,MATCH($B6*1,_dh_JRC_IDEES!$A$1:$AH$1,0),FALSE)</f>
        <v>5.2976575327552107</v>
      </c>
      <c r="D6" s="6">
        <v>350</v>
      </c>
      <c r="E6" s="6">
        <v>750</v>
      </c>
    </row>
    <row r="7" spans="1:5" x14ac:dyDescent="0.25">
      <c r="A7" t="s">
        <v>2</v>
      </c>
      <c r="B7" t="s">
        <v>8</v>
      </c>
      <c r="C7" s="4">
        <f>VLOOKUP($A7,_dh_JRC_IDEES!$A$1:$AH$30,MATCH($B7*1,_dh_JRC_IDEES!$A$1:$AH$1,0),FALSE)</f>
        <v>5.2976575327552107</v>
      </c>
      <c r="D7" s="6">
        <v>350</v>
      </c>
      <c r="E7" s="6">
        <v>750</v>
      </c>
    </row>
    <row r="8" spans="1:5" x14ac:dyDescent="0.25">
      <c r="A8" t="s">
        <v>2</v>
      </c>
      <c r="B8" t="s">
        <v>9</v>
      </c>
      <c r="C8" s="4">
        <f>VLOOKUP($A8,_dh_JRC_IDEES!$A$1:$AH$30,MATCH($B8*1,_dh_JRC_IDEES!$A$1:$AH$1,0),FALSE)</f>
        <v>5.2976575327552107</v>
      </c>
      <c r="D8" s="6">
        <v>350</v>
      </c>
      <c r="E8" s="6">
        <v>750</v>
      </c>
    </row>
    <row r="9" spans="1:5" x14ac:dyDescent="0.25">
      <c r="A9" t="s">
        <v>2</v>
      </c>
      <c r="B9" t="s">
        <v>10</v>
      </c>
      <c r="C9" s="4">
        <f>VLOOKUP($A9,_dh_JRC_IDEES!$A$1:$AH$30,MATCH($B9*1,_dh_JRC_IDEES!$A$1:$AH$1,0),FALSE)</f>
        <v>5.2976575327552107</v>
      </c>
      <c r="D9" s="6">
        <v>350</v>
      </c>
      <c r="E9" s="6">
        <v>750</v>
      </c>
    </row>
    <row r="10" spans="1:5" x14ac:dyDescent="0.25">
      <c r="A10" t="s">
        <v>2</v>
      </c>
      <c r="B10" t="s">
        <v>11</v>
      </c>
      <c r="C10" s="4">
        <f>VLOOKUP($A10,_dh_JRC_IDEES!$A$1:$AH$30,MATCH($B10*1,_dh_JRC_IDEES!$A$1:$AH$1,0),FALSE)</f>
        <v>5.2976575327552107</v>
      </c>
      <c r="D10" s="6">
        <v>350</v>
      </c>
      <c r="E10" s="6">
        <v>750</v>
      </c>
    </row>
    <row r="11" spans="1:5" x14ac:dyDescent="0.25">
      <c r="A11" t="s">
        <v>2</v>
      </c>
      <c r="B11" t="s">
        <v>12</v>
      </c>
      <c r="C11" s="4">
        <f>VLOOKUP($A11,_dh_JRC_IDEES!$A$1:$AH$30,MATCH($B11*1,_dh_JRC_IDEES!$A$1:$AH$1,0),FALSE)</f>
        <v>5.2976575327552107</v>
      </c>
      <c r="D11" s="6">
        <v>350</v>
      </c>
      <c r="E11" s="6">
        <v>750</v>
      </c>
    </row>
    <row r="12" spans="1:5" x14ac:dyDescent="0.25">
      <c r="A12" t="s">
        <v>2</v>
      </c>
      <c r="B12" t="s">
        <v>13</v>
      </c>
      <c r="C12" s="4">
        <f>VLOOKUP($A12,_dh_JRC_IDEES!$A$1:$AH$30,MATCH($B12*1,_dh_JRC_IDEES!$A$1:$AH$1,0),FALSE)</f>
        <v>5.2976575327552107</v>
      </c>
      <c r="D12" s="6">
        <v>350</v>
      </c>
      <c r="E12" s="6">
        <v>750</v>
      </c>
    </row>
    <row r="13" spans="1:5" x14ac:dyDescent="0.25">
      <c r="A13" t="s">
        <v>2</v>
      </c>
      <c r="B13" t="s">
        <v>14</v>
      </c>
      <c r="C13" s="4">
        <f>VLOOKUP($A13,_dh_JRC_IDEES!$A$1:$AH$30,MATCH($B13*1,_dh_JRC_IDEES!$A$1:$AH$1,0),FALSE)</f>
        <v>4.8764465116279077</v>
      </c>
      <c r="D13" s="6">
        <v>350</v>
      </c>
      <c r="E13" s="6">
        <v>750</v>
      </c>
    </row>
    <row r="14" spans="1:5" x14ac:dyDescent="0.25">
      <c r="A14" t="s">
        <v>2</v>
      </c>
      <c r="B14" t="s">
        <v>15</v>
      </c>
      <c r="C14" s="4">
        <f>VLOOKUP($A14,_dh_JRC_IDEES!$A$1:$AH$30,MATCH($B14*1,_dh_JRC_IDEES!$A$1:$AH$1,0),FALSE)</f>
        <v>4.9118408139534884</v>
      </c>
      <c r="D14" s="6">
        <v>350</v>
      </c>
      <c r="E14" s="6">
        <v>750</v>
      </c>
    </row>
    <row r="15" spans="1:5" x14ac:dyDescent="0.25">
      <c r="A15" t="s">
        <v>2</v>
      </c>
      <c r="B15" t="s">
        <v>16</v>
      </c>
      <c r="C15" s="4">
        <f>VLOOKUP($A15,_dh_JRC_IDEES!$A$1:$AH$30,MATCH($B15*1,_dh_JRC_IDEES!$A$1:$AH$1,0),FALSE)</f>
        <v>5.0934274418604648</v>
      </c>
      <c r="D15" s="6">
        <v>350</v>
      </c>
      <c r="E15" s="6">
        <v>750</v>
      </c>
    </row>
    <row r="16" spans="1:5" x14ac:dyDescent="0.25">
      <c r="A16" t="s">
        <v>2</v>
      </c>
      <c r="B16" t="s">
        <v>17</v>
      </c>
      <c r="C16" s="4">
        <f>VLOOKUP($A16,_dh_JRC_IDEES!$A$1:$AH$30,MATCH($B16*1,_dh_JRC_IDEES!$A$1:$AH$1,0),FALSE)</f>
        <v>4.6837209302325586</v>
      </c>
      <c r="D16" s="6">
        <v>350</v>
      </c>
      <c r="E16" s="6">
        <v>750</v>
      </c>
    </row>
    <row r="17" spans="1:5" x14ac:dyDescent="0.25">
      <c r="A17" t="s">
        <v>2</v>
      </c>
      <c r="B17" t="s">
        <v>18</v>
      </c>
      <c r="C17" s="4">
        <f>VLOOKUP($A17,_dh_JRC_IDEES!$A$1:$AH$30,MATCH($B17*1,_dh_JRC_IDEES!$A$1:$AH$1,0),FALSE)</f>
        <v>5.5070642839844428</v>
      </c>
      <c r="D17" s="6">
        <v>350</v>
      </c>
      <c r="E17" s="6">
        <v>750</v>
      </c>
    </row>
    <row r="18" spans="1:5" x14ac:dyDescent="0.25">
      <c r="A18" t="s">
        <v>2</v>
      </c>
      <c r="B18" t="s">
        <v>19</v>
      </c>
      <c r="C18" s="4">
        <f>VLOOKUP($A18,_dh_JRC_IDEES!$A$1:$AH$30,MATCH($B18*1,_dh_JRC_IDEES!$A$1:$AH$1,0),FALSE)</f>
        <v>5.46616058139535</v>
      </c>
      <c r="D18" s="6">
        <v>350</v>
      </c>
      <c r="E18" s="6">
        <v>750</v>
      </c>
    </row>
    <row r="19" spans="1:5" x14ac:dyDescent="0.25">
      <c r="A19" t="s">
        <v>2</v>
      </c>
      <c r="B19" t="s">
        <v>20</v>
      </c>
      <c r="C19" s="4">
        <f>VLOOKUP($A19,_dh_JRC_IDEES!$A$1:$AH$30,MATCH($B19*1,_dh_JRC_IDEES!$A$1:$AH$1,0),FALSE)</f>
        <v>5.5127239534883739</v>
      </c>
      <c r="D19" s="6">
        <v>350</v>
      </c>
      <c r="E19" s="6">
        <v>750</v>
      </c>
    </row>
    <row r="20" spans="1:5" x14ac:dyDescent="0.25">
      <c r="A20" t="s">
        <v>2</v>
      </c>
      <c r="B20" t="s">
        <v>21</v>
      </c>
      <c r="C20" s="4">
        <f>VLOOKUP($A20,_dh_JRC_IDEES!$A$1:$AH$30,MATCH($B20*1,_dh_JRC_IDEES!$A$1:$AH$1,0),FALSE)</f>
        <v>6.4348837209302348</v>
      </c>
      <c r="D20" s="6">
        <v>350</v>
      </c>
      <c r="E20" s="6">
        <v>750</v>
      </c>
    </row>
    <row r="21" spans="1:5" x14ac:dyDescent="0.25">
      <c r="A21" t="s">
        <v>2</v>
      </c>
      <c r="B21" t="s">
        <v>22</v>
      </c>
      <c r="C21" s="4">
        <f>VLOOKUP($A21,_dh_JRC_IDEES!$A$1:$AH$30,MATCH($B21*1,_dh_JRC_IDEES!$A$1:$AH$1,0),FALSE)</f>
        <v>7.1653288372093034</v>
      </c>
      <c r="D21" s="6">
        <v>350</v>
      </c>
      <c r="E21" s="6">
        <v>750</v>
      </c>
    </row>
    <row r="22" spans="1:5" x14ac:dyDescent="0.25">
      <c r="A22" t="s">
        <v>2</v>
      </c>
      <c r="B22" t="s">
        <v>23</v>
      </c>
      <c r="C22" s="4">
        <f>VLOOKUP($A22,_dh_JRC_IDEES!$A$1:$AH$30,MATCH($B22*1,_dh_JRC_IDEES!$A$1:$AH$1,0),FALSE)</f>
        <v>8.4245946840679622</v>
      </c>
      <c r="D22" s="6">
        <v>350</v>
      </c>
      <c r="E22" s="6">
        <v>750</v>
      </c>
    </row>
    <row r="23" spans="1:5" x14ac:dyDescent="0.25">
      <c r="A23" t="s">
        <v>2</v>
      </c>
      <c r="B23" t="s">
        <v>24</v>
      </c>
      <c r="C23" s="4">
        <f>VLOOKUP($A23,_dh_JRC_IDEES!$A$1:$AH$30,MATCH($B23*1,_dh_JRC_IDEES!$A$1:$AH$1,0),FALSE)</f>
        <v>7.9324610459006308</v>
      </c>
      <c r="D23" s="6">
        <v>350</v>
      </c>
      <c r="E23" s="6">
        <v>750</v>
      </c>
    </row>
    <row r="24" spans="1:5" x14ac:dyDescent="0.25">
      <c r="A24" t="s">
        <v>2</v>
      </c>
      <c r="B24" t="s">
        <v>25</v>
      </c>
      <c r="C24" s="4">
        <f>VLOOKUP($A24,_dh_JRC_IDEES!$A$1:$AH$30,MATCH($B24*1,_dh_JRC_IDEES!$A$1:$AH$1,0),FALSE)</f>
        <v>9.0864199999555755</v>
      </c>
      <c r="D24" s="6">
        <v>350</v>
      </c>
      <c r="E24" s="6">
        <v>750</v>
      </c>
    </row>
    <row r="25" spans="1:5" x14ac:dyDescent="0.25">
      <c r="A25" t="s">
        <v>2</v>
      </c>
      <c r="B25" t="s">
        <v>26</v>
      </c>
      <c r="C25" s="4">
        <f>VLOOKUP($A25,_dh_JRC_IDEES!$A$1:$AH$30,MATCH($B25*1,_dh_JRC_IDEES!$A$1:$AH$1,0),FALSE)</f>
        <v>10.328974117992081</v>
      </c>
      <c r="D25" s="6">
        <v>350</v>
      </c>
      <c r="E25" s="6">
        <v>750</v>
      </c>
    </row>
    <row r="26" spans="1:5" x14ac:dyDescent="0.25">
      <c r="A26" t="s">
        <v>2</v>
      </c>
      <c r="B26" t="s">
        <v>27</v>
      </c>
      <c r="C26" s="4">
        <f>VLOOKUP($A26,_dh_JRC_IDEES!$A$1:$AH$30,MATCH($B26*1,_dh_JRC_IDEES!$A$1:$AH$1,0),FALSE)</f>
        <v>9.650485134897945</v>
      </c>
      <c r="D26" s="6">
        <v>350</v>
      </c>
      <c r="E26" s="6">
        <v>750</v>
      </c>
    </row>
    <row r="27" spans="1:5" x14ac:dyDescent="0.25">
      <c r="A27" t="s">
        <v>2</v>
      </c>
      <c r="B27" t="s">
        <v>28</v>
      </c>
      <c r="C27" s="4">
        <f>VLOOKUP($A27,_dh_JRC_IDEES!$A$1:$AH$30,MATCH($B27*1,_dh_JRC_IDEES!$A$1:$AH$1,0),FALSE)</f>
        <v>9.4641297899711603</v>
      </c>
      <c r="D27" s="6">
        <v>350</v>
      </c>
      <c r="E27" s="6">
        <v>750</v>
      </c>
    </row>
    <row r="28" spans="1:5" x14ac:dyDescent="0.25">
      <c r="A28" t="s">
        <v>2</v>
      </c>
      <c r="B28" t="s">
        <v>29</v>
      </c>
      <c r="C28" s="4">
        <f>VLOOKUP($A28,_dh_JRC_IDEES!$A$1:$AH$30,MATCH($B28*1,_dh_JRC_IDEES!$A$1:$AH$1,0),FALSE)</f>
        <v>9.4641297899711603</v>
      </c>
      <c r="D28" s="6">
        <v>350</v>
      </c>
      <c r="E28" s="6">
        <v>750</v>
      </c>
    </row>
    <row r="29" spans="1:5" x14ac:dyDescent="0.25">
      <c r="A29" t="s">
        <v>2</v>
      </c>
      <c r="B29" t="s">
        <v>30</v>
      </c>
      <c r="C29" s="4">
        <f>VLOOKUP($A29,_dh_JRC_IDEES!$A$1:$AH$30,MATCH($B29*1,_dh_JRC_IDEES!$A$1:$AH$1,0),FALSE)</f>
        <v>9.4641297899711603</v>
      </c>
      <c r="D29" s="6">
        <v>350</v>
      </c>
      <c r="E29" s="6">
        <v>750</v>
      </c>
    </row>
    <row r="30" spans="1:5" x14ac:dyDescent="0.25">
      <c r="A30" t="s">
        <v>2</v>
      </c>
      <c r="B30" t="s">
        <v>31</v>
      </c>
      <c r="C30" s="4">
        <f>VLOOKUP($A30,_dh_JRC_IDEES!$A$1:$AH$30,MATCH($B30*1,_dh_JRC_IDEES!$A$1:$AH$1,0),FALSE)</f>
        <v>9.4641297899711603</v>
      </c>
      <c r="D30" s="6">
        <v>350</v>
      </c>
      <c r="E30" s="6">
        <v>750</v>
      </c>
    </row>
    <row r="31" spans="1:5" x14ac:dyDescent="0.25">
      <c r="A31" t="s">
        <v>2</v>
      </c>
      <c r="B31" t="s">
        <v>32</v>
      </c>
      <c r="C31" s="4">
        <f>VLOOKUP($A31,_dh_JRC_IDEES!$A$1:$AH$30,MATCH($B31*1,_dh_JRC_IDEES!$A$1:$AH$1,0),FALSE)</f>
        <v>9.4641297899711603</v>
      </c>
      <c r="D31" s="6">
        <v>350</v>
      </c>
      <c r="E31" s="6">
        <v>750</v>
      </c>
    </row>
    <row r="32" spans="1:5" x14ac:dyDescent="0.25">
      <c r="A32" t="s">
        <v>2</v>
      </c>
      <c r="B32" t="s">
        <v>33</v>
      </c>
      <c r="C32" s="4">
        <f>VLOOKUP($A32,_dh_JRC_IDEES!$A$1:$AH$30,MATCH($B32*1,_dh_JRC_IDEES!$A$1:$AH$1,0),FALSE)</f>
        <v>9.4641297899711603</v>
      </c>
      <c r="D32" s="6">
        <v>350</v>
      </c>
      <c r="E32" s="6">
        <v>750</v>
      </c>
    </row>
    <row r="33" spans="1:5" x14ac:dyDescent="0.25">
      <c r="A33" t="s">
        <v>2</v>
      </c>
      <c r="B33" t="s">
        <v>34</v>
      </c>
      <c r="C33" s="4">
        <f>VLOOKUP($A33,_dh_JRC_IDEES!$A$1:$AH$30,MATCH($B33*1,_dh_JRC_IDEES!$A$1:$AH$1,0),FALSE)</f>
        <v>9.4641297899711603</v>
      </c>
      <c r="D33" s="6">
        <v>350</v>
      </c>
      <c r="E33" s="6">
        <v>750</v>
      </c>
    </row>
    <row r="34" spans="1:5" x14ac:dyDescent="0.25">
      <c r="A34" t="s">
        <v>2</v>
      </c>
      <c r="B34" t="s">
        <v>35</v>
      </c>
      <c r="C34" s="4">
        <f>VLOOKUP($A34,_dh_JRC_IDEES!$A$1:$AH$30,MATCH($B34*1,_dh_JRC_IDEES!$A$1:$AH$1,0),FALSE)</f>
        <v>9.4641297899711603</v>
      </c>
      <c r="D34" s="6">
        <v>350</v>
      </c>
      <c r="E34" s="6">
        <v>750</v>
      </c>
    </row>
    <row r="35" spans="1:5" x14ac:dyDescent="0.25">
      <c r="A35" t="s">
        <v>36</v>
      </c>
      <c r="B35" t="s">
        <v>3</v>
      </c>
      <c r="C35" s="4">
        <f>VLOOKUP($A35,_dh_JRC_IDEES!$A$1:$AH$30,MATCH($B35*1,_dh_JRC_IDEES!$A$1:$AH$1,0),FALSE)</f>
        <v>0.4388099031063315</v>
      </c>
      <c r="D35" s="6">
        <v>350</v>
      </c>
      <c r="E35" s="6">
        <v>750</v>
      </c>
    </row>
    <row r="36" spans="1:5" x14ac:dyDescent="0.25">
      <c r="A36" t="s">
        <v>36</v>
      </c>
      <c r="B36" t="s">
        <v>4</v>
      </c>
      <c r="C36" s="4">
        <f>VLOOKUP($A36,_dh_JRC_IDEES!$A$1:$AH$30,MATCH($B36*1,_dh_JRC_IDEES!$A$1:$AH$1,0),FALSE)</f>
        <v>0.4388099031063315</v>
      </c>
      <c r="D36" s="6">
        <v>350</v>
      </c>
      <c r="E36" s="6">
        <v>750</v>
      </c>
    </row>
    <row r="37" spans="1:5" x14ac:dyDescent="0.25">
      <c r="A37" t="s">
        <v>36</v>
      </c>
      <c r="B37" t="s">
        <v>5</v>
      </c>
      <c r="C37" s="4">
        <f>VLOOKUP($A37,_dh_JRC_IDEES!$A$1:$AH$30,MATCH($B37*1,_dh_JRC_IDEES!$A$1:$AH$1,0),FALSE)</f>
        <v>0.4388099031063315</v>
      </c>
      <c r="D37" s="6">
        <v>350</v>
      </c>
      <c r="E37" s="6">
        <v>750</v>
      </c>
    </row>
    <row r="38" spans="1:5" x14ac:dyDescent="0.25">
      <c r="A38" t="s">
        <v>36</v>
      </c>
      <c r="B38" t="s">
        <v>6</v>
      </c>
      <c r="C38" s="4">
        <f>VLOOKUP($A38,_dh_JRC_IDEES!$A$1:$AH$30,MATCH($B38*1,_dh_JRC_IDEES!$A$1:$AH$1,0),FALSE)</f>
        <v>0.4388099031063315</v>
      </c>
      <c r="D38" s="6">
        <v>350</v>
      </c>
      <c r="E38" s="6">
        <v>750</v>
      </c>
    </row>
    <row r="39" spans="1:5" x14ac:dyDescent="0.25">
      <c r="A39" t="s">
        <v>36</v>
      </c>
      <c r="B39" t="s">
        <v>7</v>
      </c>
      <c r="C39" s="4">
        <f>VLOOKUP($A39,_dh_JRC_IDEES!$A$1:$AH$30,MATCH($B39*1,_dh_JRC_IDEES!$A$1:$AH$1,0),FALSE)</f>
        <v>0.4388099031063315</v>
      </c>
      <c r="D39" s="6">
        <v>350</v>
      </c>
      <c r="E39" s="6">
        <v>750</v>
      </c>
    </row>
    <row r="40" spans="1:5" x14ac:dyDescent="0.25">
      <c r="A40" t="s">
        <v>36</v>
      </c>
      <c r="B40" t="s">
        <v>8</v>
      </c>
      <c r="C40" s="4">
        <f>VLOOKUP($A40,_dh_JRC_IDEES!$A$1:$AH$30,MATCH($B40*1,_dh_JRC_IDEES!$A$1:$AH$1,0),FALSE)</f>
        <v>0.4388099031063315</v>
      </c>
      <c r="D40" s="6">
        <v>350</v>
      </c>
      <c r="E40" s="6">
        <v>750</v>
      </c>
    </row>
    <row r="41" spans="1:5" x14ac:dyDescent="0.25">
      <c r="A41" t="s">
        <v>36</v>
      </c>
      <c r="B41" t="s">
        <v>9</v>
      </c>
      <c r="C41" s="4">
        <f>VLOOKUP($A41,_dh_JRC_IDEES!$A$1:$AH$30,MATCH($B41*1,_dh_JRC_IDEES!$A$1:$AH$1,0),FALSE)</f>
        <v>0.4388099031063315</v>
      </c>
      <c r="D41" s="6">
        <v>350</v>
      </c>
      <c r="E41" s="6">
        <v>750</v>
      </c>
    </row>
    <row r="42" spans="1:5" x14ac:dyDescent="0.25">
      <c r="A42" t="s">
        <v>36</v>
      </c>
      <c r="B42" t="s">
        <v>10</v>
      </c>
      <c r="C42" s="4">
        <f>VLOOKUP($A42,_dh_JRC_IDEES!$A$1:$AH$30,MATCH($B42*1,_dh_JRC_IDEES!$A$1:$AH$1,0),FALSE)</f>
        <v>0.4388099031063315</v>
      </c>
      <c r="D42" s="6">
        <v>350</v>
      </c>
      <c r="E42" s="6">
        <v>750</v>
      </c>
    </row>
    <row r="43" spans="1:5" x14ac:dyDescent="0.25">
      <c r="A43" t="s">
        <v>36</v>
      </c>
      <c r="B43" t="s">
        <v>11</v>
      </c>
      <c r="C43" s="4">
        <f>VLOOKUP($A43,_dh_JRC_IDEES!$A$1:$AH$30,MATCH($B43*1,_dh_JRC_IDEES!$A$1:$AH$1,0),FALSE)</f>
        <v>0.4388099031063315</v>
      </c>
      <c r="D43" s="6">
        <v>350</v>
      </c>
      <c r="E43" s="6">
        <v>750</v>
      </c>
    </row>
    <row r="44" spans="1:5" x14ac:dyDescent="0.25">
      <c r="A44" t="s">
        <v>36</v>
      </c>
      <c r="B44" t="s">
        <v>12</v>
      </c>
      <c r="C44" s="4">
        <f>VLOOKUP($A44,_dh_JRC_IDEES!$A$1:$AH$30,MATCH($B44*1,_dh_JRC_IDEES!$A$1:$AH$1,0),FALSE)</f>
        <v>0.4388099031063315</v>
      </c>
      <c r="D44" s="6">
        <v>350</v>
      </c>
      <c r="E44" s="6">
        <v>750</v>
      </c>
    </row>
    <row r="45" spans="1:5" x14ac:dyDescent="0.25">
      <c r="A45" t="s">
        <v>36</v>
      </c>
      <c r="B45" t="s">
        <v>13</v>
      </c>
      <c r="C45" s="4">
        <f>VLOOKUP($A45,_dh_JRC_IDEES!$A$1:$AH$30,MATCH($B45*1,_dh_JRC_IDEES!$A$1:$AH$1,0),FALSE)</f>
        <v>0.4388099031063315</v>
      </c>
      <c r="D45" s="6">
        <v>350</v>
      </c>
      <c r="E45" s="6">
        <v>750</v>
      </c>
    </row>
    <row r="46" spans="1:5" x14ac:dyDescent="0.25">
      <c r="A46" t="s">
        <v>36</v>
      </c>
      <c r="B46" t="s">
        <v>14</v>
      </c>
      <c r="C46" s="4">
        <f>VLOOKUP($A46,_dh_JRC_IDEES!$A$1:$AH$30,MATCH($B46*1,_dh_JRC_IDEES!$A$1:$AH$1,0),FALSE)</f>
        <v>0.44414674418604655</v>
      </c>
      <c r="D46" s="6">
        <v>350</v>
      </c>
      <c r="E46" s="6">
        <v>750</v>
      </c>
    </row>
    <row r="47" spans="1:5" x14ac:dyDescent="0.25">
      <c r="A47" t="s">
        <v>36</v>
      </c>
      <c r="B47" t="s">
        <v>15</v>
      </c>
      <c r="C47" s="4">
        <f>VLOOKUP($A47,_dh_JRC_IDEES!$A$1:$AH$30,MATCH($B47*1,_dh_JRC_IDEES!$A$1:$AH$1,0),FALSE)</f>
        <v>0.21044581395348838</v>
      </c>
      <c r="D47" s="6">
        <v>350</v>
      </c>
      <c r="E47" s="6">
        <v>750</v>
      </c>
    </row>
    <row r="48" spans="1:5" x14ac:dyDescent="0.25">
      <c r="A48" t="s">
        <v>36</v>
      </c>
      <c r="B48" t="s">
        <v>16</v>
      </c>
      <c r="C48" s="4">
        <f>VLOOKUP($A48,_dh_JRC_IDEES!$A$1:$AH$30,MATCH($B48*1,_dh_JRC_IDEES!$A$1:$AH$1,0),FALSE)</f>
        <v>7.3255813953488375E-2</v>
      </c>
      <c r="D48" s="6">
        <v>350</v>
      </c>
      <c r="E48" s="6">
        <v>750</v>
      </c>
    </row>
    <row r="49" spans="1:5" x14ac:dyDescent="0.25">
      <c r="A49" t="s">
        <v>36</v>
      </c>
      <c r="B49" t="s">
        <v>17</v>
      </c>
      <c r="C49" s="4">
        <f>VLOOKUP($A49,_dh_JRC_IDEES!$A$1:$AH$30,MATCH($B49*1,_dh_JRC_IDEES!$A$1:$AH$1,0),FALSE)</f>
        <v>4.3023255813953491E-2</v>
      </c>
      <c r="D49" s="6">
        <v>350</v>
      </c>
      <c r="E49" s="6">
        <v>750</v>
      </c>
    </row>
    <row r="50" spans="1:5" x14ac:dyDescent="0.25">
      <c r="A50" t="s">
        <v>36</v>
      </c>
      <c r="B50" t="s">
        <v>18</v>
      </c>
      <c r="C50" s="4">
        <f>VLOOKUP($A50,_dh_JRC_IDEES!$A$1:$AH$30,MATCH($B50*1,_dh_JRC_IDEES!$A$1:$AH$1,0),FALSE)</f>
        <v>8.1096513738638118E-2</v>
      </c>
      <c r="D50" s="6">
        <v>350</v>
      </c>
      <c r="E50" s="6">
        <v>750</v>
      </c>
    </row>
    <row r="51" spans="1:5" x14ac:dyDescent="0.25">
      <c r="A51" t="s">
        <v>36</v>
      </c>
      <c r="B51" t="s">
        <v>19</v>
      </c>
      <c r="C51" s="4">
        <f>VLOOKUP($A51,_dh_JRC_IDEES!$A$1:$AH$30,MATCH($B51*1,_dh_JRC_IDEES!$A$1:$AH$1,0),FALSE)</f>
        <v>7.6753488372093032E-2</v>
      </c>
      <c r="D51" s="6">
        <v>350</v>
      </c>
      <c r="E51" s="6">
        <v>750</v>
      </c>
    </row>
    <row r="52" spans="1:5" x14ac:dyDescent="0.25">
      <c r="A52" t="s">
        <v>36</v>
      </c>
      <c r="B52" t="s">
        <v>20</v>
      </c>
      <c r="C52" s="4">
        <f>VLOOKUP($A52,_dh_JRC_IDEES!$A$1:$AH$30,MATCH($B52*1,_dh_JRC_IDEES!$A$1:$AH$1,0),FALSE)</f>
        <v>4.0700581395348837E-2</v>
      </c>
      <c r="D52" s="6">
        <v>350</v>
      </c>
      <c r="E52" s="6">
        <v>750</v>
      </c>
    </row>
    <row r="53" spans="1:5" x14ac:dyDescent="0.25">
      <c r="A53" t="s">
        <v>36</v>
      </c>
      <c r="B53" t="s">
        <v>21</v>
      </c>
      <c r="C53" s="4">
        <f>VLOOKUP($A53,_dh_JRC_IDEES!$A$1:$AH$30,MATCH($B53*1,_dh_JRC_IDEES!$A$1:$AH$1,0),FALSE)</f>
        <v>3.2558953488372094E-2</v>
      </c>
      <c r="D53" s="6">
        <v>350</v>
      </c>
      <c r="E53" s="6">
        <v>750</v>
      </c>
    </row>
    <row r="54" spans="1:5" x14ac:dyDescent="0.25">
      <c r="A54" t="s">
        <v>36</v>
      </c>
      <c r="B54" t="s">
        <v>22</v>
      </c>
      <c r="C54" s="4">
        <f>VLOOKUP($A54,_dh_JRC_IDEES!$A$1:$AH$30,MATCH($B54*1,_dh_JRC_IDEES!$A$1:$AH$1,0),FALSE)</f>
        <v>4.3023255813953491E-2</v>
      </c>
      <c r="D54" s="6">
        <v>350</v>
      </c>
      <c r="E54" s="6">
        <v>750</v>
      </c>
    </row>
    <row r="55" spans="1:5" x14ac:dyDescent="0.25">
      <c r="A55" t="s">
        <v>36</v>
      </c>
      <c r="B55" t="s">
        <v>23</v>
      </c>
      <c r="C55" s="4">
        <f>VLOOKUP($A55,_dh_JRC_IDEES!$A$1:$AH$30,MATCH($B55*1,_dh_JRC_IDEES!$A$1:$AH$1,0),FALSE)</f>
        <v>4.5269629244513637E-2</v>
      </c>
      <c r="D55" s="6">
        <v>350</v>
      </c>
      <c r="E55" s="6">
        <v>750</v>
      </c>
    </row>
    <row r="56" spans="1:5" x14ac:dyDescent="0.25">
      <c r="A56" t="s">
        <v>36</v>
      </c>
      <c r="B56" t="s">
        <v>24</v>
      </c>
      <c r="C56" s="4">
        <f>VLOOKUP($A56,_dh_JRC_IDEES!$A$1:$AH$30,MATCH($B56*1,_dh_JRC_IDEES!$A$1:$AH$1,0),FALSE)</f>
        <v>0.22468177950191218</v>
      </c>
      <c r="D56" s="6">
        <v>350</v>
      </c>
      <c r="E56" s="6">
        <v>750</v>
      </c>
    </row>
    <row r="57" spans="1:5" x14ac:dyDescent="0.25">
      <c r="A57" t="s">
        <v>36</v>
      </c>
      <c r="B57" t="s">
        <v>25</v>
      </c>
      <c r="C57" s="4">
        <f>VLOOKUP($A57,_dh_JRC_IDEES!$A$1:$AH$30,MATCH($B57*1,_dh_JRC_IDEES!$A$1:$AH$1,0),FALSE)</f>
        <v>0.12636614298315232</v>
      </c>
      <c r="D57" s="6">
        <v>350</v>
      </c>
      <c r="E57" s="6">
        <v>750</v>
      </c>
    </row>
    <row r="58" spans="1:5" x14ac:dyDescent="0.25">
      <c r="A58" t="s">
        <v>36</v>
      </c>
      <c r="B58" t="s">
        <v>26</v>
      </c>
      <c r="C58" s="4">
        <f>VLOOKUP($A58,_dh_JRC_IDEES!$A$1:$AH$30,MATCH($B58*1,_dh_JRC_IDEES!$A$1:$AH$1,0),FALSE)</f>
        <v>0.11359066479144848</v>
      </c>
      <c r="D58" s="6">
        <v>350</v>
      </c>
      <c r="E58" s="6">
        <v>750</v>
      </c>
    </row>
    <row r="59" spans="1:5" x14ac:dyDescent="0.25">
      <c r="A59" t="s">
        <v>36</v>
      </c>
      <c r="B59" t="s">
        <v>27</v>
      </c>
      <c r="C59" s="4">
        <f>VLOOKUP($A59,_dh_JRC_IDEES!$A$1:$AH$30,MATCH($B59*1,_dh_JRC_IDEES!$A$1:$AH$1,0),FALSE)</f>
        <v>0.13747525445419767</v>
      </c>
      <c r="D59" s="6">
        <v>350</v>
      </c>
      <c r="E59" s="6">
        <v>750</v>
      </c>
    </row>
    <row r="60" spans="1:5" x14ac:dyDescent="0.25">
      <c r="A60" t="s">
        <v>36</v>
      </c>
      <c r="B60" t="s">
        <v>28</v>
      </c>
      <c r="C60" s="4">
        <f>VLOOKUP($A60,_dh_JRC_IDEES!$A$1:$AH$30,MATCH($B60*1,_dh_JRC_IDEES!$A$1:$AH$1,0),FALSE)</f>
        <v>3.1105512118929656E-2</v>
      </c>
      <c r="D60" s="6">
        <v>350</v>
      </c>
      <c r="E60" s="6">
        <v>750</v>
      </c>
    </row>
    <row r="61" spans="1:5" x14ac:dyDescent="0.25">
      <c r="A61" t="s">
        <v>36</v>
      </c>
      <c r="B61" t="s">
        <v>29</v>
      </c>
      <c r="C61" s="4">
        <f>VLOOKUP($A61,_dh_JRC_IDEES!$A$1:$AH$30,MATCH($B61*1,_dh_JRC_IDEES!$A$1:$AH$1,0),FALSE)</f>
        <v>3.1105512118929656E-2</v>
      </c>
      <c r="D61" s="6">
        <v>350</v>
      </c>
      <c r="E61" s="6">
        <v>750</v>
      </c>
    </row>
    <row r="62" spans="1:5" x14ac:dyDescent="0.25">
      <c r="A62" t="s">
        <v>36</v>
      </c>
      <c r="B62" t="s">
        <v>30</v>
      </c>
      <c r="C62" s="4">
        <f>VLOOKUP($A62,_dh_JRC_IDEES!$A$1:$AH$30,MATCH($B62*1,_dh_JRC_IDEES!$A$1:$AH$1,0),FALSE)</f>
        <v>3.1105512118929656E-2</v>
      </c>
      <c r="D62" s="6">
        <v>350</v>
      </c>
      <c r="E62" s="6">
        <v>750</v>
      </c>
    </row>
    <row r="63" spans="1:5" x14ac:dyDescent="0.25">
      <c r="A63" t="s">
        <v>36</v>
      </c>
      <c r="B63" t="s">
        <v>31</v>
      </c>
      <c r="C63" s="4">
        <f>VLOOKUP($A63,_dh_JRC_IDEES!$A$1:$AH$30,MATCH($B63*1,_dh_JRC_IDEES!$A$1:$AH$1,0),FALSE)</f>
        <v>3.1105512118929656E-2</v>
      </c>
      <c r="D63" s="6">
        <v>350</v>
      </c>
      <c r="E63" s="6">
        <v>750</v>
      </c>
    </row>
    <row r="64" spans="1:5" x14ac:dyDescent="0.25">
      <c r="A64" t="s">
        <v>36</v>
      </c>
      <c r="B64" t="s">
        <v>32</v>
      </c>
      <c r="C64" s="4">
        <f>VLOOKUP($A64,_dh_JRC_IDEES!$A$1:$AH$30,MATCH($B64*1,_dh_JRC_IDEES!$A$1:$AH$1,0),FALSE)</f>
        <v>3.1105512118929656E-2</v>
      </c>
      <c r="D64" s="6">
        <v>350</v>
      </c>
      <c r="E64" s="6">
        <v>750</v>
      </c>
    </row>
    <row r="65" spans="1:5" x14ac:dyDescent="0.25">
      <c r="A65" t="s">
        <v>36</v>
      </c>
      <c r="B65" t="s">
        <v>33</v>
      </c>
      <c r="C65" s="4">
        <f>VLOOKUP($A65,_dh_JRC_IDEES!$A$1:$AH$30,MATCH($B65*1,_dh_JRC_IDEES!$A$1:$AH$1,0),FALSE)</f>
        <v>3.1105512118929656E-2</v>
      </c>
      <c r="D65" s="6">
        <v>350</v>
      </c>
      <c r="E65" s="6">
        <v>750</v>
      </c>
    </row>
    <row r="66" spans="1:5" x14ac:dyDescent="0.25">
      <c r="A66" t="s">
        <v>36</v>
      </c>
      <c r="B66" t="s">
        <v>34</v>
      </c>
      <c r="C66" s="4">
        <f>VLOOKUP($A66,_dh_JRC_IDEES!$A$1:$AH$30,MATCH($B66*1,_dh_JRC_IDEES!$A$1:$AH$1,0),FALSE)</f>
        <v>3.1105512118929656E-2</v>
      </c>
      <c r="D66" s="6">
        <v>350</v>
      </c>
      <c r="E66" s="6">
        <v>750</v>
      </c>
    </row>
    <row r="67" spans="1:5" x14ac:dyDescent="0.25">
      <c r="A67" t="s">
        <v>36</v>
      </c>
      <c r="B67" t="s">
        <v>35</v>
      </c>
      <c r="C67" s="4">
        <f>VLOOKUP($A67,_dh_JRC_IDEES!$A$1:$AH$30,MATCH($B67*1,_dh_JRC_IDEES!$A$1:$AH$1,0),FALSE)</f>
        <v>3.1105512118929656E-2</v>
      </c>
      <c r="D67" s="6">
        <v>350</v>
      </c>
      <c r="E67" s="6">
        <v>750</v>
      </c>
    </row>
    <row r="68" spans="1:5" x14ac:dyDescent="0.25">
      <c r="A68" t="s">
        <v>37</v>
      </c>
      <c r="B68" t="s">
        <v>3</v>
      </c>
      <c r="C68" s="4">
        <f>VLOOKUP($A68,_dh_JRC_IDEES!$A$1:$AH$30,MATCH($B68*1,_dh_JRC_IDEES!$A$1:$AH$1,0),FALSE)</f>
        <v>3.5768561658901392</v>
      </c>
      <c r="D68" s="6">
        <v>350</v>
      </c>
      <c r="E68" s="6">
        <v>750</v>
      </c>
    </row>
    <row r="69" spans="1:5" x14ac:dyDescent="0.25">
      <c r="A69" t="s">
        <v>37</v>
      </c>
      <c r="B69" t="s">
        <v>4</v>
      </c>
      <c r="C69" s="4">
        <f>VLOOKUP($A69,_dh_JRC_IDEES!$A$1:$AH$30,MATCH($B69*1,_dh_JRC_IDEES!$A$1:$AH$1,0),FALSE)</f>
        <v>3.5768561658901392</v>
      </c>
      <c r="D69" s="6">
        <v>350</v>
      </c>
      <c r="E69" s="6">
        <v>750</v>
      </c>
    </row>
    <row r="70" spans="1:5" x14ac:dyDescent="0.25">
      <c r="A70" t="s">
        <v>37</v>
      </c>
      <c r="B70" t="s">
        <v>5</v>
      </c>
      <c r="C70" s="4">
        <f>VLOOKUP($A70,_dh_JRC_IDEES!$A$1:$AH$30,MATCH($B70*1,_dh_JRC_IDEES!$A$1:$AH$1,0),FALSE)</f>
        <v>3.5768561658901392</v>
      </c>
      <c r="D70" s="6">
        <v>350</v>
      </c>
      <c r="E70" s="6">
        <v>750</v>
      </c>
    </row>
    <row r="71" spans="1:5" x14ac:dyDescent="0.25">
      <c r="A71" t="s">
        <v>37</v>
      </c>
      <c r="B71" t="s">
        <v>6</v>
      </c>
      <c r="C71" s="4">
        <f>VLOOKUP($A71,_dh_JRC_IDEES!$A$1:$AH$30,MATCH($B71*1,_dh_JRC_IDEES!$A$1:$AH$1,0),FALSE)</f>
        <v>3.5768561658901392</v>
      </c>
      <c r="D71" s="6">
        <v>350</v>
      </c>
      <c r="E71" s="6">
        <v>750</v>
      </c>
    </row>
    <row r="72" spans="1:5" x14ac:dyDescent="0.25">
      <c r="A72" t="s">
        <v>37</v>
      </c>
      <c r="B72" t="s">
        <v>7</v>
      </c>
      <c r="C72" s="4">
        <f>VLOOKUP($A72,_dh_JRC_IDEES!$A$1:$AH$30,MATCH($B72*1,_dh_JRC_IDEES!$A$1:$AH$1,0),FALSE)</f>
        <v>3.5768561658901392</v>
      </c>
      <c r="D72" s="6">
        <v>350</v>
      </c>
      <c r="E72" s="6">
        <v>750</v>
      </c>
    </row>
    <row r="73" spans="1:5" x14ac:dyDescent="0.25">
      <c r="A73" t="s">
        <v>37</v>
      </c>
      <c r="B73" t="s">
        <v>8</v>
      </c>
      <c r="C73" s="4">
        <f>VLOOKUP($A73,_dh_JRC_IDEES!$A$1:$AH$30,MATCH($B73*1,_dh_JRC_IDEES!$A$1:$AH$1,0),FALSE)</f>
        <v>3.5768561658901392</v>
      </c>
      <c r="D73" s="6">
        <v>350</v>
      </c>
      <c r="E73" s="6">
        <v>750</v>
      </c>
    </row>
    <row r="74" spans="1:5" x14ac:dyDescent="0.25">
      <c r="A74" t="s">
        <v>37</v>
      </c>
      <c r="B74" t="s">
        <v>9</v>
      </c>
      <c r="C74" s="4">
        <f>VLOOKUP($A74,_dh_JRC_IDEES!$A$1:$AH$30,MATCH($B74*1,_dh_JRC_IDEES!$A$1:$AH$1,0),FALSE)</f>
        <v>3.5768561658901392</v>
      </c>
      <c r="D74" s="6">
        <v>350</v>
      </c>
      <c r="E74" s="6">
        <v>750</v>
      </c>
    </row>
    <row r="75" spans="1:5" x14ac:dyDescent="0.25">
      <c r="A75" t="s">
        <v>37</v>
      </c>
      <c r="B75" t="s">
        <v>10</v>
      </c>
      <c r="C75" s="4">
        <f>VLOOKUP($A75,_dh_JRC_IDEES!$A$1:$AH$30,MATCH($B75*1,_dh_JRC_IDEES!$A$1:$AH$1,0),FALSE)</f>
        <v>3.5768561658901392</v>
      </c>
      <c r="D75" s="6">
        <v>350</v>
      </c>
      <c r="E75" s="6">
        <v>750</v>
      </c>
    </row>
    <row r="76" spans="1:5" x14ac:dyDescent="0.25">
      <c r="A76" t="s">
        <v>37</v>
      </c>
      <c r="B76" t="s">
        <v>11</v>
      </c>
      <c r="C76" s="4">
        <f>VLOOKUP($A76,_dh_JRC_IDEES!$A$1:$AH$30,MATCH($B76*1,_dh_JRC_IDEES!$A$1:$AH$1,0),FALSE)</f>
        <v>3.5768561658901392</v>
      </c>
      <c r="D76" s="6">
        <v>350</v>
      </c>
      <c r="E76" s="6">
        <v>750</v>
      </c>
    </row>
    <row r="77" spans="1:5" x14ac:dyDescent="0.25">
      <c r="A77" t="s">
        <v>37</v>
      </c>
      <c r="B77" t="s">
        <v>12</v>
      </c>
      <c r="C77" s="4">
        <f>VLOOKUP($A77,_dh_JRC_IDEES!$A$1:$AH$30,MATCH($B77*1,_dh_JRC_IDEES!$A$1:$AH$1,0),FALSE)</f>
        <v>3.5768561658901392</v>
      </c>
      <c r="D77" s="6">
        <v>350</v>
      </c>
      <c r="E77" s="6">
        <v>750</v>
      </c>
    </row>
    <row r="78" spans="1:5" x14ac:dyDescent="0.25">
      <c r="A78" t="s">
        <v>37</v>
      </c>
      <c r="B78" t="s">
        <v>13</v>
      </c>
      <c r="C78" s="4">
        <f>VLOOKUP($A78,_dh_JRC_IDEES!$A$1:$AH$30,MATCH($B78*1,_dh_JRC_IDEES!$A$1:$AH$1,0),FALSE)</f>
        <v>3.5768561658901392</v>
      </c>
      <c r="D78" s="6">
        <v>350</v>
      </c>
      <c r="E78" s="6">
        <v>750</v>
      </c>
    </row>
    <row r="79" spans="1:5" x14ac:dyDescent="0.25">
      <c r="A79" t="s">
        <v>37</v>
      </c>
      <c r="B79" t="s">
        <v>14</v>
      </c>
      <c r="C79" s="4">
        <f>VLOOKUP($A79,_dh_JRC_IDEES!$A$1:$AH$30,MATCH($B79*1,_dh_JRC_IDEES!$A$1:$AH$1,0),FALSE)</f>
        <v>3.4337209302325586</v>
      </c>
      <c r="D79" s="6">
        <v>350</v>
      </c>
      <c r="E79" s="6">
        <v>750</v>
      </c>
    </row>
    <row r="80" spans="1:5" x14ac:dyDescent="0.25">
      <c r="A80" t="s">
        <v>37</v>
      </c>
      <c r="B80" t="s">
        <v>15</v>
      </c>
      <c r="C80" s="4">
        <f>VLOOKUP($A80,_dh_JRC_IDEES!$A$1:$AH$30,MATCH($B80*1,_dh_JRC_IDEES!$A$1:$AH$1,0),FALSE)</f>
        <v>3.1805002325581397</v>
      </c>
      <c r="D80" s="6">
        <v>350</v>
      </c>
      <c r="E80" s="6">
        <v>750</v>
      </c>
    </row>
    <row r="81" spans="1:5" x14ac:dyDescent="0.25">
      <c r="A81" t="s">
        <v>37</v>
      </c>
      <c r="B81" t="s">
        <v>16</v>
      </c>
      <c r="C81" s="4">
        <f>VLOOKUP($A81,_dh_JRC_IDEES!$A$1:$AH$30,MATCH($B81*1,_dh_JRC_IDEES!$A$1:$AH$1,0),FALSE)</f>
        <v>3.3431502325581399</v>
      </c>
      <c r="D81" s="6">
        <v>350</v>
      </c>
      <c r="E81" s="6">
        <v>750</v>
      </c>
    </row>
    <row r="82" spans="1:5" x14ac:dyDescent="0.25">
      <c r="A82" t="s">
        <v>37</v>
      </c>
      <c r="B82" t="s">
        <v>17</v>
      </c>
      <c r="C82" s="4">
        <f>VLOOKUP($A82,_dh_JRC_IDEES!$A$1:$AH$30,MATCH($B82*1,_dh_JRC_IDEES!$A$1:$AH$1,0),FALSE)</f>
        <v>3.0083853488372099</v>
      </c>
      <c r="D82" s="6">
        <v>350</v>
      </c>
      <c r="E82" s="6">
        <v>750</v>
      </c>
    </row>
    <row r="83" spans="1:5" x14ac:dyDescent="0.25">
      <c r="A83" t="s">
        <v>37</v>
      </c>
      <c r="B83" t="s">
        <v>18</v>
      </c>
      <c r="C83" s="4">
        <f>VLOOKUP($A83,_dh_JRC_IDEES!$A$1:$AH$30,MATCH($B83*1,_dh_JRC_IDEES!$A$1:$AH$1,0),FALSE)</f>
        <v>3.6346235455395712</v>
      </c>
      <c r="D83" s="6">
        <v>350</v>
      </c>
      <c r="E83" s="6">
        <v>750</v>
      </c>
    </row>
    <row r="84" spans="1:5" x14ac:dyDescent="0.25">
      <c r="A84" t="s">
        <v>37</v>
      </c>
      <c r="B84" t="s">
        <v>19</v>
      </c>
      <c r="C84" s="4">
        <f>VLOOKUP($A84,_dh_JRC_IDEES!$A$1:$AH$30,MATCH($B84*1,_dh_JRC_IDEES!$A$1:$AH$1,0),FALSE)</f>
        <v>3.3044245348837227</v>
      </c>
      <c r="D84" s="6">
        <v>350</v>
      </c>
      <c r="E84" s="6">
        <v>750</v>
      </c>
    </row>
    <row r="85" spans="1:5" x14ac:dyDescent="0.25">
      <c r="A85" t="s">
        <v>37</v>
      </c>
      <c r="B85" t="s">
        <v>20</v>
      </c>
      <c r="C85" s="4">
        <f>VLOOKUP($A85,_dh_JRC_IDEES!$A$1:$AH$30,MATCH($B85*1,_dh_JRC_IDEES!$A$1:$AH$1,0),FALSE)</f>
        <v>2.5289683720930234</v>
      </c>
      <c r="D85" s="6">
        <v>350</v>
      </c>
      <c r="E85" s="6">
        <v>750</v>
      </c>
    </row>
    <row r="86" spans="1:5" x14ac:dyDescent="0.25">
      <c r="A86" t="s">
        <v>37</v>
      </c>
      <c r="B86" t="s">
        <v>21</v>
      </c>
      <c r="C86" s="4">
        <f>VLOOKUP($A86,_dh_JRC_IDEES!$A$1:$AH$30,MATCH($B86*1,_dh_JRC_IDEES!$A$1:$AH$1,0),FALSE)</f>
        <v>2.6302296511627912</v>
      </c>
      <c r="D86" s="6">
        <v>350</v>
      </c>
      <c r="E86" s="6">
        <v>750</v>
      </c>
    </row>
    <row r="87" spans="1:5" x14ac:dyDescent="0.25">
      <c r="A87" t="s">
        <v>37</v>
      </c>
      <c r="B87" t="s">
        <v>22</v>
      </c>
      <c r="C87" s="4">
        <f>VLOOKUP($A87,_dh_JRC_IDEES!$A$1:$AH$30,MATCH($B87*1,_dh_JRC_IDEES!$A$1:$AH$1,0),FALSE)</f>
        <v>3.3847658139534889</v>
      </c>
      <c r="D87" s="6">
        <v>350</v>
      </c>
      <c r="E87" s="6">
        <v>750</v>
      </c>
    </row>
    <row r="88" spans="1:5" x14ac:dyDescent="0.25">
      <c r="A88" t="s">
        <v>37</v>
      </c>
      <c r="B88" t="s">
        <v>23</v>
      </c>
      <c r="C88" s="4">
        <f>VLOOKUP($A88,_dh_JRC_IDEES!$A$1:$AH$30,MATCH($B88*1,_dh_JRC_IDEES!$A$1:$AH$1,0),FALSE)</f>
        <v>3.9209608937057965</v>
      </c>
      <c r="D88" s="6">
        <v>350</v>
      </c>
      <c r="E88" s="6">
        <v>750</v>
      </c>
    </row>
    <row r="89" spans="1:5" x14ac:dyDescent="0.25">
      <c r="A89" t="s">
        <v>37</v>
      </c>
      <c r="B89" t="s">
        <v>24</v>
      </c>
      <c r="C89" s="4">
        <f>VLOOKUP($A89,_dh_JRC_IDEES!$A$1:$AH$30,MATCH($B89*1,_dh_JRC_IDEES!$A$1:$AH$1,0),FALSE)</f>
        <v>3.7970943008036175</v>
      </c>
      <c r="D89" s="6">
        <v>350</v>
      </c>
      <c r="E89" s="6">
        <v>750</v>
      </c>
    </row>
    <row r="90" spans="1:5" x14ac:dyDescent="0.25">
      <c r="A90" t="s">
        <v>37</v>
      </c>
      <c r="B90" t="s">
        <v>25</v>
      </c>
      <c r="C90" s="4">
        <f>VLOOKUP($A90,_dh_JRC_IDEES!$A$1:$AH$30,MATCH($B90*1,_dh_JRC_IDEES!$A$1:$AH$1,0),FALSE)</f>
        <v>2.8761489598538992</v>
      </c>
      <c r="D90" s="6">
        <v>350</v>
      </c>
      <c r="E90" s="6">
        <v>750</v>
      </c>
    </row>
    <row r="91" spans="1:5" x14ac:dyDescent="0.25">
      <c r="A91" t="s">
        <v>37</v>
      </c>
      <c r="B91" t="s">
        <v>26</v>
      </c>
      <c r="C91" s="4">
        <f>VLOOKUP($A91,_dh_JRC_IDEES!$A$1:$AH$30,MATCH($B91*1,_dh_JRC_IDEES!$A$1:$AH$1,0),FALSE)</f>
        <v>2.240985511496814</v>
      </c>
      <c r="D91" s="6">
        <v>350</v>
      </c>
      <c r="E91" s="6">
        <v>750</v>
      </c>
    </row>
    <row r="92" spans="1:5" x14ac:dyDescent="0.25">
      <c r="A92" t="s">
        <v>37</v>
      </c>
      <c r="B92" t="s">
        <v>27</v>
      </c>
      <c r="C92" s="4">
        <f>VLOOKUP($A92,_dh_JRC_IDEES!$A$1:$AH$30,MATCH($B92*1,_dh_JRC_IDEES!$A$1:$AH$1,0),FALSE)</f>
        <v>2.4634454687045237</v>
      </c>
      <c r="D92" s="6">
        <v>350</v>
      </c>
      <c r="E92" s="6">
        <v>750</v>
      </c>
    </row>
    <row r="93" spans="1:5" x14ac:dyDescent="0.25">
      <c r="A93" t="s">
        <v>37</v>
      </c>
      <c r="B93" t="s">
        <v>28</v>
      </c>
      <c r="C93" s="4">
        <f>VLOOKUP($A93,_dh_JRC_IDEES!$A$1:$AH$30,MATCH($B93*1,_dh_JRC_IDEES!$A$1:$AH$1,0),FALSE)</f>
        <v>2.8303238750358286</v>
      </c>
      <c r="D93" s="6">
        <v>350</v>
      </c>
      <c r="E93" s="6">
        <v>750</v>
      </c>
    </row>
    <row r="94" spans="1:5" x14ac:dyDescent="0.25">
      <c r="A94" t="s">
        <v>37</v>
      </c>
      <c r="B94" t="s">
        <v>29</v>
      </c>
      <c r="C94" s="4">
        <f>VLOOKUP($A94,_dh_JRC_IDEES!$A$1:$AH$30,MATCH($B94*1,_dh_JRC_IDEES!$A$1:$AH$1,0),FALSE)</f>
        <v>2.8303238750358286</v>
      </c>
      <c r="D94" s="6">
        <v>350</v>
      </c>
      <c r="E94" s="6">
        <v>750</v>
      </c>
    </row>
    <row r="95" spans="1:5" x14ac:dyDescent="0.25">
      <c r="A95" t="s">
        <v>37</v>
      </c>
      <c r="B95" t="s">
        <v>30</v>
      </c>
      <c r="C95" s="4">
        <f>VLOOKUP($A95,_dh_JRC_IDEES!$A$1:$AH$30,MATCH($B95*1,_dh_JRC_IDEES!$A$1:$AH$1,0),FALSE)</f>
        <v>2.8303238750358286</v>
      </c>
      <c r="D95" s="6">
        <v>350</v>
      </c>
      <c r="E95" s="6">
        <v>750</v>
      </c>
    </row>
    <row r="96" spans="1:5" x14ac:dyDescent="0.25">
      <c r="A96" t="s">
        <v>37</v>
      </c>
      <c r="B96" t="s">
        <v>31</v>
      </c>
      <c r="C96" s="4">
        <f>VLOOKUP($A96,_dh_JRC_IDEES!$A$1:$AH$30,MATCH($B96*1,_dh_JRC_IDEES!$A$1:$AH$1,0),FALSE)</f>
        <v>2.8303238750358286</v>
      </c>
      <c r="D96" s="6">
        <v>350</v>
      </c>
      <c r="E96" s="6">
        <v>750</v>
      </c>
    </row>
    <row r="97" spans="1:5" x14ac:dyDescent="0.25">
      <c r="A97" t="s">
        <v>37</v>
      </c>
      <c r="B97" t="s">
        <v>32</v>
      </c>
      <c r="C97" s="4">
        <f>VLOOKUP($A97,_dh_JRC_IDEES!$A$1:$AH$30,MATCH($B97*1,_dh_JRC_IDEES!$A$1:$AH$1,0),FALSE)</f>
        <v>2.8303238750358286</v>
      </c>
      <c r="D97" s="6">
        <v>350</v>
      </c>
      <c r="E97" s="6">
        <v>750</v>
      </c>
    </row>
    <row r="98" spans="1:5" x14ac:dyDescent="0.25">
      <c r="A98" t="s">
        <v>37</v>
      </c>
      <c r="B98" t="s">
        <v>33</v>
      </c>
      <c r="C98" s="4">
        <f>VLOOKUP($A98,_dh_JRC_IDEES!$A$1:$AH$30,MATCH($B98*1,_dh_JRC_IDEES!$A$1:$AH$1,0),FALSE)</f>
        <v>2.8303238750358286</v>
      </c>
      <c r="D98" s="6">
        <v>350</v>
      </c>
      <c r="E98" s="6">
        <v>750</v>
      </c>
    </row>
    <row r="99" spans="1:5" x14ac:dyDescent="0.25">
      <c r="A99" t="s">
        <v>37</v>
      </c>
      <c r="B99" t="s">
        <v>34</v>
      </c>
      <c r="C99" s="4">
        <f>VLOOKUP($A99,_dh_JRC_IDEES!$A$1:$AH$30,MATCH($B99*1,_dh_JRC_IDEES!$A$1:$AH$1,0),FALSE)</f>
        <v>2.8303238750358286</v>
      </c>
      <c r="D99" s="6">
        <v>350</v>
      </c>
      <c r="E99" s="6">
        <v>750</v>
      </c>
    </row>
    <row r="100" spans="1:5" x14ac:dyDescent="0.25">
      <c r="A100" t="s">
        <v>37</v>
      </c>
      <c r="B100" t="s">
        <v>35</v>
      </c>
      <c r="C100" s="4">
        <f>VLOOKUP($A100,_dh_JRC_IDEES!$A$1:$AH$30,MATCH($B100*1,_dh_JRC_IDEES!$A$1:$AH$1,0),FALSE)</f>
        <v>2.8303238750358286</v>
      </c>
      <c r="D100" s="6">
        <v>350</v>
      </c>
      <c r="E100" s="6">
        <v>750</v>
      </c>
    </row>
    <row r="101" spans="1:5" x14ac:dyDescent="0.25">
      <c r="A101" t="s">
        <v>38</v>
      </c>
      <c r="B101" t="s">
        <v>3</v>
      </c>
      <c r="C101" s="4">
        <f>VLOOKUP($A101,_dh_JRC_IDEES!$A$1:$AH$30,MATCH($B101*1,_dh_JRC_IDEES!$A$1:$AH$1,0),FALSE)</f>
        <v>0.75208684658983604</v>
      </c>
      <c r="D101" s="6">
        <v>350</v>
      </c>
      <c r="E101" s="6">
        <v>750</v>
      </c>
    </row>
    <row r="102" spans="1:5" x14ac:dyDescent="0.25">
      <c r="A102" t="s">
        <v>38</v>
      </c>
      <c r="B102" t="s">
        <v>4</v>
      </c>
      <c r="C102" s="4">
        <f>VLOOKUP($A102,_dh_JRC_IDEES!$A$1:$AH$30,MATCH($B102*1,_dh_JRC_IDEES!$A$1:$AH$1,0),FALSE)</f>
        <v>0.75208684658983604</v>
      </c>
      <c r="D102" s="6">
        <v>350</v>
      </c>
      <c r="E102" s="6">
        <v>750</v>
      </c>
    </row>
    <row r="103" spans="1:5" x14ac:dyDescent="0.25">
      <c r="A103" t="s">
        <v>38</v>
      </c>
      <c r="B103" t="s">
        <v>5</v>
      </c>
      <c r="C103" s="4">
        <f>VLOOKUP($A103,_dh_JRC_IDEES!$A$1:$AH$30,MATCH($B103*1,_dh_JRC_IDEES!$A$1:$AH$1,0),FALSE)</f>
        <v>0.75208684658983604</v>
      </c>
      <c r="D103" s="6">
        <v>350</v>
      </c>
      <c r="E103" s="6">
        <v>750</v>
      </c>
    </row>
    <row r="104" spans="1:5" x14ac:dyDescent="0.25">
      <c r="A104" t="s">
        <v>38</v>
      </c>
      <c r="B104" t="s">
        <v>6</v>
      </c>
      <c r="C104" s="4">
        <f>VLOOKUP($A104,_dh_JRC_IDEES!$A$1:$AH$30,MATCH($B104*1,_dh_JRC_IDEES!$A$1:$AH$1,0),FALSE)</f>
        <v>0.75208684658983604</v>
      </c>
      <c r="D104" s="6">
        <v>350</v>
      </c>
      <c r="E104" s="6">
        <v>750</v>
      </c>
    </row>
    <row r="105" spans="1:5" x14ac:dyDescent="0.25">
      <c r="A105" t="s">
        <v>38</v>
      </c>
      <c r="B105" t="s">
        <v>7</v>
      </c>
      <c r="C105" s="4">
        <f>VLOOKUP($A105,_dh_JRC_IDEES!$A$1:$AH$30,MATCH($B105*1,_dh_JRC_IDEES!$A$1:$AH$1,0),FALSE)</f>
        <v>0.75208684658983604</v>
      </c>
      <c r="D105" s="6">
        <v>350</v>
      </c>
      <c r="E105" s="6">
        <v>750</v>
      </c>
    </row>
    <row r="106" spans="1:5" x14ac:dyDescent="0.25">
      <c r="A106" t="s">
        <v>38</v>
      </c>
      <c r="B106" t="s">
        <v>8</v>
      </c>
      <c r="C106" s="4">
        <f>VLOOKUP($A106,_dh_JRC_IDEES!$A$1:$AH$30,MATCH($B106*1,_dh_JRC_IDEES!$A$1:$AH$1,0),FALSE)</f>
        <v>0.75208684658983604</v>
      </c>
      <c r="D106" s="6">
        <v>350</v>
      </c>
      <c r="E106" s="6">
        <v>750</v>
      </c>
    </row>
    <row r="107" spans="1:5" x14ac:dyDescent="0.25">
      <c r="A107" t="s">
        <v>38</v>
      </c>
      <c r="B107" t="s">
        <v>9</v>
      </c>
      <c r="C107" s="4">
        <f>VLOOKUP($A107,_dh_JRC_IDEES!$A$1:$AH$30,MATCH($B107*1,_dh_JRC_IDEES!$A$1:$AH$1,0),FALSE)</f>
        <v>0.75208684658983604</v>
      </c>
      <c r="D107" s="6">
        <v>350</v>
      </c>
      <c r="E107" s="6">
        <v>750</v>
      </c>
    </row>
    <row r="108" spans="1:5" x14ac:dyDescent="0.25">
      <c r="A108" t="s">
        <v>38</v>
      </c>
      <c r="B108" t="s">
        <v>10</v>
      </c>
      <c r="C108" s="4">
        <f>VLOOKUP($A108,_dh_JRC_IDEES!$A$1:$AH$30,MATCH($B108*1,_dh_JRC_IDEES!$A$1:$AH$1,0),FALSE)</f>
        <v>0.75208684658983604</v>
      </c>
      <c r="D108" s="6">
        <v>350</v>
      </c>
      <c r="E108" s="6">
        <v>750</v>
      </c>
    </row>
    <row r="109" spans="1:5" x14ac:dyDescent="0.25">
      <c r="A109" t="s">
        <v>38</v>
      </c>
      <c r="B109" t="s">
        <v>11</v>
      </c>
      <c r="C109" s="4">
        <f>VLOOKUP($A109,_dh_JRC_IDEES!$A$1:$AH$30,MATCH($B109*1,_dh_JRC_IDEES!$A$1:$AH$1,0),FALSE)</f>
        <v>0.75208684658983604</v>
      </c>
      <c r="D109" s="6">
        <v>350</v>
      </c>
      <c r="E109" s="6">
        <v>750</v>
      </c>
    </row>
    <row r="110" spans="1:5" x14ac:dyDescent="0.25">
      <c r="A110" t="s">
        <v>38</v>
      </c>
      <c r="B110" t="s">
        <v>12</v>
      </c>
      <c r="C110" s="4">
        <f>VLOOKUP($A110,_dh_JRC_IDEES!$A$1:$AH$30,MATCH($B110*1,_dh_JRC_IDEES!$A$1:$AH$1,0),FALSE)</f>
        <v>0.75208684658983604</v>
      </c>
      <c r="D110" s="6">
        <v>350</v>
      </c>
      <c r="E110" s="6">
        <v>750</v>
      </c>
    </row>
    <row r="111" spans="1:5" x14ac:dyDescent="0.25">
      <c r="A111" t="s">
        <v>38</v>
      </c>
      <c r="B111" t="s">
        <v>13</v>
      </c>
      <c r="C111" s="4">
        <f>VLOOKUP($A111,_dh_JRC_IDEES!$A$1:$AH$30,MATCH($B111*1,_dh_JRC_IDEES!$A$1:$AH$1,0),FALSE)</f>
        <v>0.75208684658983604</v>
      </c>
      <c r="D111" s="6">
        <v>350</v>
      </c>
      <c r="E111" s="6">
        <v>750</v>
      </c>
    </row>
    <row r="112" spans="1:5" x14ac:dyDescent="0.25">
      <c r="A112" t="s">
        <v>38</v>
      </c>
      <c r="B112" t="s">
        <v>14</v>
      </c>
      <c r="C112" s="4">
        <f>VLOOKUP($A112,_dh_JRC_IDEES!$A$1:$AH$30,MATCH($B112*1,_dh_JRC_IDEES!$A$1:$AH$1,0),FALSE)</f>
        <v>0.92684116279069795</v>
      </c>
      <c r="D112" s="6">
        <v>350</v>
      </c>
      <c r="E112" s="6">
        <v>750</v>
      </c>
    </row>
    <row r="113" spans="1:5" x14ac:dyDescent="0.25">
      <c r="A113" t="s">
        <v>38</v>
      </c>
      <c r="B113" t="s">
        <v>15</v>
      </c>
      <c r="C113" s="4">
        <f>VLOOKUP($A113,_dh_JRC_IDEES!$A$1:$AH$30,MATCH($B113*1,_dh_JRC_IDEES!$A$1:$AH$1,0),FALSE)</f>
        <v>0.88038476744186067</v>
      </c>
      <c r="D113" s="6">
        <v>350</v>
      </c>
      <c r="E113" s="6">
        <v>750</v>
      </c>
    </row>
    <row r="114" spans="1:5" x14ac:dyDescent="0.25">
      <c r="A114" t="s">
        <v>38</v>
      </c>
      <c r="B114" t="s">
        <v>16</v>
      </c>
      <c r="C114" s="4">
        <f>VLOOKUP($A114,_dh_JRC_IDEES!$A$1:$AH$30,MATCH($B114*1,_dh_JRC_IDEES!$A$1:$AH$1,0),FALSE)</f>
        <v>0.96379976744186047</v>
      </c>
      <c r="D114" s="6">
        <v>350</v>
      </c>
      <c r="E114" s="6">
        <v>750</v>
      </c>
    </row>
    <row r="115" spans="1:5" x14ac:dyDescent="0.25">
      <c r="A115" t="s">
        <v>38</v>
      </c>
      <c r="B115" t="s">
        <v>17</v>
      </c>
      <c r="C115" s="4">
        <f>VLOOKUP($A115,_dh_JRC_IDEES!$A$1:$AH$30,MATCH($B115*1,_dh_JRC_IDEES!$A$1:$AH$1,0),FALSE)</f>
        <v>0.91141918604651184</v>
      </c>
      <c r="D115" s="6">
        <v>350</v>
      </c>
      <c r="E115" s="6">
        <v>750</v>
      </c>
    </row>
    <row r="116" spans="1:5" x14ac:dyDescent="0.25">
      <c r="A116" t="s">
        <v>38</v>
      </c>
      <c r="B116" t="s">
        <v>18</v>
      </c>
      <c r="C116" s="4">
        <f>VLOOKUP($A116,_dh_JRC_IDEES!$A$1:$AH$30,MATCH($B116*1,_dh_JRC_IDEES!$A$1:$AH$1,0),FALSE)</f>
        <v>0.96593724240747803</v>
      </c>
      <c r="D116" s="6">
        <v>350</v>
      </c>
      <c r="E116" s="6">
        <v>750</v>
      </c>
    </row>
    <row r="117" spans="1:5" x14ac:dyDescent="0.25">
      <c r="A117" t="s">
        <v>38</v>
      </c>
      <c r="B117" t="s">
        <v>19</v>
      </c>
      <c r="C117" s="4">
        <f>VLOOKUP($A117,_dh_JRC_IDEES!$A$1:$AH$30,MATCH($B117*1,_dh_JRC_IDEES!$A$1:$AH$1,0),FALSE)</f>
        <v>0.82892360465116277</v>
      </c>
      <c r="D117" s="6">
        <v>350</v>
      </c>
      <c r="E117" s="6">
        <v>750</v>
      </c>
    </row>
    <row r="118" spans="1:5" x14ac:dyDescent="0.25">
      <c r="A118" t="s">
        <v>38</v>
      </c>
      <c r="B118" t="s">
        <v>20</v>
      </c>
      <c r="C118" s="4">
        <f>VLOOKUP($A118,_dh_JRC_IDEES!$A$1:$AH$30,MATCH($B118*1,_dh_JRC_IDEES!$A$1:$AH$1,0),FALSE)</f>
        <v>0.83016232558139569</v>
      </c>
      <c r="D118" s="6">
        <v>350</v>
      </c>
      <c r="E118" s="6">
        <v>750</v>
      </c>
    </row>
    <row r="119" spans="1:5" x14ac:dyDescent="0.25">
      <c r="A119" t="s">
        <v>38</v>
      </c>
      <c r="B119" t="s">
        <v>21</v>
      </c>
      <c r="C119" s="4">
        <f>VLOOKUP($A119,_dh_JRC_IDEES!$A$1:$AH$30,MATCH($B119*1,_dh_JRC_IDEES!$A$1:$AH$1,0),FALSE)</f>
        <v>0.82325581395348846</v>
      </c>
      <c r="D119" s="6">
        <v>350</v>
      </c>
      <c r="E119" s="6">
        <v>750</v>
      </c>
    </row>
    <row r="120" spans="1:5" x14ac:dyDescent="0.25">
      <c r="A120" t="s">
        <v>38</v>
      </c>
      <c r="B120" t="s">
        <v>22</v>
      </c>
      <c r="C120" s="4">
        <f>VLOOKUP($A120,_dh_JRC_IDEES!$A$1:$AH$30,MATCH($B120*1,_dh_JRC_IDEES!$A$1:$AH$1,0),FALSE)</f>
        <v>0.80581395348837226</v>
      </c>
      <c r="D120" s="6">
        <v>350</v>
      </c>
      <c r="E120" s="6">
        <v>750</v>
      </c>
    </row>
    <row r="121" spans="1:5" x14ac:dyDescent="0.25">
      <c r="A121" t="s">
        <v>38</v>
      </c>
      <c r="B121" t="s">
        <v>23</v>
      </c>
      <c r="C121" s="4">
        <f>VLOOKUP($A121,_dh_JRC_IDEES!$A$1:$AH$30,MATCH($B121*1,_dh_JRC_IDEES!$A$1:$AH$1,0),FALSE)</f>
        <v>0.85873431671188039</v>
      </c>
      <c r="D121" s="6">
        <v>350</v>
      </c>
      <c r="E121" s="6">
        <v>750</v>
      </c>
    </row>
    <row r="122" spans="1:5" x14ac:dyDescent="0.25">
      <c r="A122" t="s">
        <v>38</v>
      </c>
      <c r="B122" t="s">
        <v>24</v>
      </c>
      <c r="C122" s="4">
        <f>VLOOKUP($A122,_dh_JRC_IDEES!$A$1:$AH$30,MATCH($B122*1,_dh_JRC_IDEES!$A$1:$AH$1,0),FALSE)</f>
        <v>0.83929337163755013</v>
      </c>
      <c r="D122" s="6">
        <v>350</v>
      </c>
      <c r="E122" s="6">
        <v>750</v>
      </c>
    </row>
    <row r="123" spans="1:5" x14ac:dyDescent="0.25">
      <c r="A123" t="s">
        <v>38</v>
      </c>
      <c r="B123" t="s">
        <v>25</v>
      </c>
      <c r="C123" s="4">
        <f>VLOOKUP($A123,_dh_JRC_IDEES!$A$1:$AH$30,MATCH($B123*1,_dh_JRC_IDEES!$A$1:$AH$1,0),FALSE)</f>
        <v>0.73903364061135701</v>
      </c>
      <c r="D123" s="6">
        <v>350</v>
      </c>
      <c r="E123" s="6">
        <v>750</v>
      </c>
    </row>
    <row r="124" spans="1:5" x14ac:dyDescent="0.25">
      <c r="A124" t="s">
        <v>38</v>
      </c>
      <c r="B124" t="s">
        <v>26</v>
      </c>
      <c r="C124" s="4">
        <f>VLOOKUP($A124,_dh_JRC_IDEES!$A$1:$AH$30,MATCH($B124*1,_dh_JRC_IDEES!$A$1:$AH$1,0),FALSE)</f>
        <v>0.72792452914031058</v>
      </c>
      <c r="D124" s="6">
        <v>350</v>
      </c>
      <c r="E124" s="6">
        <v>750</v>
      </c>
    </row>
    <row r="125" spans="1:5" x14ac:dyDescent="0.25">
      <c r="A125" t="s">
        <v>38</v>
      </c>
      <c r="B125" t="s">
        <v>27</v>
      </c>
      <c r="C125" s="4">
        <f>VLOOKUP($A125,_dh_JRC_IDEES!$A$1:$AH$30,MATCH($B125*1,_dh_JRC_IDEES!$A$1:$AH$1,0),FALSE)</f>
        <v>0.58683881345802213</v>
      </c>
      <c r="D125" s="6">
        <v>350</v>
      </c>
      <c r="E125" s="6">
        <v>750</v>
      </c>
    </row>
    <row r="126" spans="1:5" x14ac:dyDescent="0.25">
      <c r="A126" t="s">
        <v>38</v>
      </c>
      <c r="B126" t="s">
        <v>28</v>
      </c>
      <c r="C126" s="4">
        <f>VLOOKUP($A126,_dh_JRC_IDEES!$A$1:$AH$30,MATCH($B126*1,_dh_JRC_IDEES!$A$1:$AH$1,0),FALSE)</f>
        <v>0.6312752593422073</v>
      </c>
      <c r="D126" s="6">
        <v>350</v>
      </c>
      <c r="E126" s="6">
        <v>750</v>
      </c>
    </row>
    <row r="127" spans="1:5" x14ac:dyDescent="0.25">
      <c r="A127" t="s">
        <v>38</v>
      </c>
      <c r="B127" t="s">
        <v>29</v>
      </c>
      <c r="C127" s="4">
        <f>VLOOKUP($A127,_dh_JRC_IDEES!$A$1:$AH$30,MATCH($B127*1,_dh_JRC_IDEES!$A$1:$AH$1,0),FALSE)</f>
        <v>0.6312752593422073</v>
      </c>
      <c r="D127" s="6">
        <v>350</v>
      </c>
      <c r="E127" s="6">
        <v>750</v>
      </c>
    </row>
    <row r="128" spans="1:5" x14ac:dyDescent="0.25">
      <c r="A128" t="s">
        <v>38</v>
      </c>
      <c r="B128" t="s">
        <v>30</v>
      </c>
      <c r="C128" s="4">
        <f>VLOOKUP($A128,_dh_JRC_IDEES!$A$1:$AH$30,MATCH($B128*1,_dh_JRC_IDEES!$A$1:$AH$1,0),FALSE)</f>
        <v>0.6312752593422073</v>
      </c>
      <c r="D128" s="6">
        <v>350</v>
      </c>
      <c r="E128" s="6">
        <v>750</v>
      </c>
    </row>
    <row r="129" spans="1:5" x14ac:dyDescent="0.25">
      <c r="A129" t="s">
        <v>38</v>
      </c>
      <c r="B129" t="s">
        <v>31</v>
      </c>
      <c r="C129" s="4">
        <f>VLOOKUP($A129,_dh_JRC_IDEES!$A$1:$AH$30,MATCH($B129*1,_dh_JRC_IDEES!$A$1:$AH$1,0),FALSE)</f>
        <v>0.6312752593422073</v>
      </c>
      <c r="D129" s="6">
        <v>350</v>
      </c>
      <c r="E129" s="6">
        <v>750</v>
      </c>
    </row>
    <row r="130" spans="1:5" x14ac:dyDescent="0.25">
      <c r="A130" t="s">
        <v>38</v>
      </c>
      <c r="B130" t="s">
        <v>32</v>
      </c>
      <c r="C130" s="4">
        <f>VLOOKUP($A130,_dh_JRC_IDEES!$A$1:$AH$30,MATCH($B130*1,_dh_JRC_IDEES!$A$1:$AH$1,0),FALSE)</f>
        <v>0.6312752593422073</v>
      </c>
      <c r="D130" s="6">
        <v>350</v>
      </c>
      <c r="E130" s="6">
        <v>750</v>
      </c>
    </row>
    <row r="131" spans="1:5" x14ac:dyDescent="0.25">
      <c r="A131" t="s">
        <v>38</v>
      </c>
      <c r="B131" t="s">
        <v>33</v>
      </c>
      <c r="C131" s="4">
        <f>VLOOKUP($A131,_dh_JRC_IDEES!$A$1:$AH$30,MATCH($B131*1,_dh_JRC_IDEES!$A$1:$AH$1,0),FALSE)</f>
        <v>0.6312752593422073</v>
      </c>
      <c r="D131" s="6">
        <v>350</v>
      </c>
      <c r="E131" s="6">
        <v>750</v>
      </c>
    </row>
    <row r="132" spans="1:5" x14ac:dyDescent="0.25">
      <c r="A132" t="s">
        <v>38</v>
      </c>
      <c r="B132" t="s">
        <v>34</v>
      </c>
      <c r="C132" s="4">
        <f>VLOOKUP($A132,_dh_JRC_IDEES!$A$1:$AH$30,MATCH($B132*1,_dh_JRC_IDEES!$A$1:$AH$1,0),FALSE)</f>
        <v>0.6312752593422073</v>
      </c>
      <c r="D132" s="6">
        <v>350</v>
      </c>
      <c r="E132" s="6">
        <v>750</v>
      </c>
    </row>
    <row r="133" spans="1:5" x14ac:dyDescent="0.25">
      <c r="A133" t="s">
        <v>38</v>
      </c>
      <c r="B133" t="s">
        <v>35</v>
      </c>
      <c r="C133" s="4">
        <f>VLOOKUP($A133,_dh_JRC_IDEES!$A$1:$AH$30,MATCH($B133*1,_dh_JRC_IDEES!$A$1:$AH$1,0),FALSE)</f>
        <v>0.6312752593422073</v>
      </c>
      <c r="D133" s="6">
        <v>350</v>
      </c>
      <c r="E133" s="6">
        <v>750</v>
      </c>
    </row>
    <row r="134" spans="1:5" x14ac:dyDescent="0.25">
      <c r="A134" t="s">
        <v>39</v>
      </c>
      <c r="B134" t="s">
        <v>3</v>
      </c>
      <c r="C134" s="4">
        <f>VLOOKUP($A134,_dh_JRC_IDEES!$A$1:$AH$30,MATCH($B134*1,_dh_JRC_IDEES!$A$1:$AH$1,0),FALSE)</f>
        <v>0</v>
      </c>
      <c r="D134" s="6">
        <v>350</v>
      </c>
      <c r="E134" s="6">
        <v>750</v>
      </c>
    </row>
    <row r="135" spans="1:5" x14ac:dyDescent="0.25">
      <c r="A135" t="s">
        <v>39</v>
      </c>
      <c r="B135" t="s">
        <v>4</v>
      </c>
      <c r="C135" s="4">
        <f>VLOOKUP($A135,_dh_JRC_IDEES!$A$1:$AH$30,MATCH($B135*1,_dh_JRC_IDEES!$A$1:$AH$1,0),FALSE)</f>
        <v>0</v>
      </c>
      <c r="D135" s="6">
        <v>350</v>
      </c>
      <c r="E135" s="6">
        <v>750</v>
      </c>
    </row>
    <row r="136" spans="1:5" x14ac:dyDescent="0.25">
      <c r="A136" t="s">
        <v>39</v>
      </c>
      <c r="B136" t="s">
        <v>5</v>
      </c>
      <c r="C136" s="4">
        <f>VLOOKUP($A136,_dh_JRC_IDEES!$A$1:$AH$30,MATCH($B136*1,_dh_JRC_IDEES!$A$1:$AH$1,0),FALSE)</f>
        <v>0</v>
      </c>
      <c r="D136" s="6">
        <v>350</v>
      </c>
      <c r="E136" s="6">
        <v>750</v>
      </c>
    </row>
    <row r="137" spans="1:5" x14ac:dyDescent="0.25">
      <c r="A137" t="s">
        <v>39</v>
      </c>
      <c r="B137" t="s">
        <v>6</v>
      </c>
      <c r="C137" s="4">
        <f>VLOOKUP($A137,_dh_JRC_IDEES!$A$1:$AH$30,MATCH($B137*1,_dh_JRC_IDEES!$A$1:$AH$1,0),FALSE)</f>
        <v>0</v>
      </c>
      <c r="D137" s="6">
        <v>350</v>
      </c>
      <c r="E137" s="6">
        <v>750</v>
      </c>
    </row>
    <row r="138" spans="1:5" x14ac:dyDescent="0.25">
      <c r="A138" t="s">
        <v>39</v>
      </c>
      <c r="B138" t="s">
        <v>7</v>
      </c>
      <c r="C138" s="4">
        <f>VLOOKUP($A138,_dh_JRC_IDEES!$A$1:$AH$30,MATCH($B138*1,_dh_JRC_IDEES!$A$1:$AH$1,0),FALSE)</f>
        <v>0</v>
      </c>
      <c r="D138" s="6">
        <v>350</v>
      </c>
      <c r="E138" s="6">
        <v>750</v>
      </c>
    </row>
    <row r="139" spans="1:5" x14ac:dyDescent="0.25">
      <c r="A139" t="s">
        <v>39</v>
      </c>
      <c r="B139" t="s">
        <v>8</v>
      </c>
      <c r="C139" s="4">
        <f>VLOOKUP($A139,_dh_JRC_IDEES!$A$1:$AH$30,MATCH($B139*1,_dh_JRC_IDEES!$A$1:$AH$1,0),FALSE)</f>
        <v>0</v>
      </c>
      <c r="D139" s="6">
        <v>350</v>
      </c>
      <c r="E139" s="6">
        <v>750</v>
      </c>
    </row>
    <row r="140" spans="1:5" x14ac:dyDescent="0.25">
      <c r="A140" t="s">
        <v>39</v>
      </c>
      <c r="B140" t="s">
        <v>9</v>
      </c>
      <c r="C140" s="4">
        <f>VLOOKUP($A140,_dh_JRC_IDEES!$A$1:$AH$30,MATCH($B140*1,_dh_JRC_IDEES!$A$1:$AH$1,0),FALSE)</f>
        <v>0</v>
      </c>
      <c r="D140" s="6">
        <v>350</v>
      </c>
      <c r="E140" s="6">
        <v>750</v>
      </c>
    </row>
    <row r="141" spans="1:5" x14ac:dyDescent="0.25">
      <c r="A141" t="s">
        <v>39</v>
      </c>
      <c r="B141" t="s">
        <v>10</v>
      </c>
      <c r="C141" s="4">
        <f>VLOOKUP($A141,_dh_JRC_IDEES!$A$1:$AH$30,MATCH($B141*1,_dh_JRC_IDEES!$A$1:$AH$1,0),FALSE)</f>
        <v>0</v>
      </c>
      <c r="D141" s="6">
        <v>350</v>
      </c>
      <c r="E141" s="6">
        <v>750</v>
      </c>
    </row>
    <row r="142" spans="1:5" x14ac:dyDescent="0.25">
      <c r="A142" t="s">
        <v>39</v>
      </c>
      <c r="B142" t="s">
        <v>11</v>
      </c>
      <c r="C142" s="4">
        <f>VLOOKUP($A142,_dh_JRC_IDEES!$A$1:$AH$30,MATCH($B142*1,_dh_JRC_IDEES!$A$1:$AH$1,0),FALSE)</f>
        <v>0</v>
      </c>
      <c r="D142" s="6">
        <v>350</v>
      </c>
      <c r="E142" s="6">
        <v>750</v>
      </c>
    </row>
    <row r="143" spans="1:5" x14ac:dyDescent="0.25">
      <c r="A143" t="s">
        <v>39</v>
      </c>
      <c r="B143" t="s">
        <v>12</v>
      </c>
      <c r="C143" s="4">
        <f>VLOOKUP($A143,_dh_JRC_IDEES!$A$1:$AH$30,MATCH($B143*1,_dh_JRC_IDEES!$A$1:$AH$1,0),FALSE)</f>
        <v>0</v>
      </c>
      <c r="D143" s="6">
        <v>350</v>
      </c>
      <c r="E143" s="6">
        <v>750</v>
      </c>
    </row>
    <row r="144" spans="1:5" x14ac:dyDescent="0.25">
      <c r="A144" t="s">
        <v>39</v>
      </c>
      <c r="B144" t="s">
        <v>13</v>
      </c>
      <c r="C144" s="4">
        <f>VLOOKUP($A144,_dh_JRC_IDEES!$A$1:$AH$30,MATCH($B144*1,_dh_JRC_IDEES!$A$1:$AH$1,0),FALSE)</f>
        <v>0</v>
      </c>
      <c r="D144" s="6">
        <v>350</v>
      </c>
      <c r="E144" s="6">
        <v>750</v>
      </c>
    </row>
    <row r="145" spans="1:5" x14ac:dyDescent="0.25">
      <c r="A145" t="s">
        <v>39</v>
      </c>
      <c r="B145" t="s">
        <v>14</v>
      </c>
      <c r="C145" s="4">
        <f>VLOOKUP($A145,_dh_JRC_IDEES!$A$1:$AH$30,MATCH($B145*1,_dh_JRC_IDEES!$A$1:$AH$1,0),FALSE)</f>
        <v>0</v>
      </c>
      <c r="D145" s="6">
        <v>350</v>
      </c>
      <c r="E145" s="6">
        <v>750</v>
      </c>
    </row>
    <row r="146" spans="1:5" x14ac:dyDescent="0.25">
      <c r="A146" t="s">
        <v>39</v>
      </c>
      <c r="B146" t="s">
        <v>15</v>
      </c>
      <c r="C146" s="4">
        <f>VLOOKUP($A146,_dh_JRC_IDEES!$A$1:$AH$30,MATCH($B146*1,_dh_JRC_IDEES!$A$1:$AH$1,0),FALSE)</f>
        <v>0</v>
      </c>
      <c r="D146" s="6">
        <v>350</v>
      </c>
      <c r="E146" s="6">
        <v>750</v>
      </c>
    </row>
    <row r="147" spans="1:5" x14ac:dyDescent="0.25">
      <c r="A147" t="s">
        <v>39</v>
      </c>
      <c r="B147" t="s">
        <v>16</v>
      </c>
      <c r="C147" s="4">
        <f>VLOOKUP($A147,_dh_JRC_IDEES!$A$1:$AH$30,MATCH($B147*1,_dh_JRC_IDEES!$A$1:$AH$1,0),FALSE)</f>
        <v>0</v>
      </c>
      <c r="D147" s="6">
        <v>350</v>
      </c>
      <c r="E147" s="6">
        <v>750</v>
      </c>
    </row>
    <row r="148" spans="1:5" x14ac:dyDescent="0.25">
      <c r="A148" t="s">
        <v>39</v>
      </c>
      <c r="B148" t="s">
        <v>17</v>
      </c>
      <c r="C148" s="4">
        <f>VLOOKUP($A148,_dh_JRC_IDEES!$A$1:$AH$30,MATCH($B148*1,_dh_JRC_IDEES!$A$1:$AH$1,0),FALSE)</f>
        <v>0</v>
      </c>
      <c r="D148" s="6">
        <v>350</v>
      </c>
      <c r="E148" s="6">
        <v>750</v>
      </c>
    </row>
    <row r="149" spans="1:5" x14ac:dyDescent="0.25">
      <c r="A149" t="s">
        <v>39</v>
      </c>
      <c r="B149" t="s">
        <v>18</v>
      </c>
      <c r="C149" s="4">
        <f>VLOOKUP($A149,_dh_JRC_IDEES!$A$1:$AH$30,MATCH($B149*1,_dh_JRC_IDEES!$A$1:$AH$1,0),FALSE)</f>
        <v>0</v>
      </c>
      <c r="D149" s="6">
        <v>350</v>
      </c>
      <c r="E149" s="6">
        <v>750</v>
      </c>
    </row>
    <row r="150" spans="1:5" x14ac:dyDescent="0.25">
      <c r="A150" t="s">
        <v>39</v>
      </c>
      <c r="B150" t="s">
        <v>19</v>
      </c>
      <c r="C150" s="4">
        <f>VLOOKUP($A150,_dh_JRC_IDEES!$A$1:$AH$30,MATCH($B150*1,_dh_JRC_IDEES!$A$1:$AH$1,0),FALSE)</f>
        <v>0</v>
      </c>
      <c r="D150" s="6">
        <v>350</v>
      </c>
      <c r="E150" s="6">
        <v>750</v>
      </c>
    </row>
    <row r="151" spans="1:5" x14ac:dyDescent="0.25">
      <c r="A151" t="s">
        <v>39</v>
      </c>
      <c r="B151" t="s">
        <v>20</v>
      </c>
      <c r="C151" s="4">
        <f>VLOOKUP($A151,_dh_JRC_IDEES!$A$1:$AH$30,MATCH($B151*1,_dh_JRC_IDEES!$A$1:$AH$1,0),FALSE)</f>
        <v>0</v>
      </c>
      <c r="D151" s="6">
        <v>350</v>
      </c>
      <c r="E151" s="6">
        <v>750</v>
      </c>
    </row>
    <row r="152" spans="1:5" x14ac:dyDescent="0.25">
      <c r="A152" t="s">
        <v>39</v>
      </c>
      <c r="B152" t="s">
        <v>21</v>
      </c>
      <c r="C152" s="4">
        <f>VLOOKUP($A152,_dh_JRC_IDEES!$A$1:$AH$30,MATCH($B152*1,_dh_JRC_IDEES!$A$1:$AH$1,0),FALSE)</f>
        <v>0</v>
      </c>
      <c r="D152" s="6">
        <v>350</v>
      </c>
      <c r="E152" s="6">
        <v>750</v>
      </c>
    </row>
    <row r="153" spans="1:5" x14ac:dyDescent="0.25">
      <c r="A153" t="s">
        <v>39</v>
      </c>
      <c r="B153" t="s">
        <v>22</v>
      </c>
      <c r="C153" s="4">
        <f>VLOOKUP($A153,_dh_JRC_IDEES!$A$1:$AH$30,MATCH($B153*1,_dh_JRC_IDEES!$A$1:$AH$1,0),FALSE)</f>
        <v>0</v>
      </c>
      <c r="D153" s="6">
        <v>350</v>
      </c>
      <c r="E153" s="6">
        <v>750</v>
      </c>
    </row>
    <row r="154" spans="1:5" x14ac:dyDescent="0.25">
      <c r="A154" t="s">
        <v>39</v>
      </c>
      <c r="B154" t="s">
        <v>23</v>
      </c>
      <c r="C154" s="4">
        <f>VLOOKUP($A154,_dh_JRC_IDEES!$A$1:$AH$30,MATCH($B154*1,_dh_JRC_IDEES!$A$1:$AH$1,0),FALSE)</f>
        <v>0</v>
      </c>
      <c r="D154" s="6">
        <v>350</v>
      </c>
      <c r="E154" s="6">
        <v>750</v>
      </c>
    </row>
    <row r="155" spans="1:5" x14ac:dyDescent="0.25">
      <c r="A155" t="s">
        <v>39</v>
      </c>
      <c r="B155" t="s">
        <v>24</v>
      </c>
      <c r="C155" s="4">
        <f>VLOOKUP($A155,_dh_JRC_IDEES!$A$1:$AH$30,MATCH($B155*1,_dh_JRC_IDEES!$A$1:$AH$1,0),FALSE)</f>
        <v>0</v>
      </c>
      <c r="D155" s="6">
        <v>350</v>
      </c>
      <c r="E155" s="6">
        <v>750</v>
      </c>
    </row>
    <row r="156" spans="1:5" x14ac:dyDescent="0.25">
      <c r="A156" t="s">
        <v>39</v>
      </c>
      <c r="B156" t="s">
        <v>25</v>
      </c>
      <c r="C156" s="4">
        <f>VLOOKUP($A156,_dh_JRC_IDEES!$A$1:$AH$30,MATCH($B156*1,_dh_JRC_IDEES!$A$1:$AH$1,0),FALSE)</f>
        <v>0</v>
      </c>
      <c r="D156" s="6">
        <v>350</v>
      </c>
      <c r="E156" s="6">
        <v>750</v>
      </c>
    </row>
    <row r="157" spans="1:5" x14ac:dyDescent="0.25">
      <c r="A157" t="s">
        <v>39</v>
      </c>
      <c r="B157" t="s">
        <v>26</v>
      </c>
      <c r="C157" s="4">
        <f>VLOOKUP($A157,_dh_JRC_IDEES!$A$1:$AH$30,MATCH($B157*1,_dh_JRC_IDEES!$A$1:$AH$1,0),FALSE)</f>
        <v>0</v>
      </c>
      <c r="D157" s="6">
        <v>350</v>
      </c>
      <c r="E157" s="6">
        <v>750</v>
      </c>
    </row>
    <row r="158" spans="1:5" x14ac:dyDescent="0.25">
      <c r="A158" t="s">
        <v>39</v>
      </c>
      <c r="B158" t="s">
        <v>27</v>
      </c>
      <c r="C158" s="4">
        <f>VLOOKUP($A158,_dh_JRC_IDEES!$A$1:$AH$30,MATCH($B158*1,_dh_JRC_IDEES!$A$1:$AH$1,0),FALSE)</f>
        <v>0</v>
      </c>
      <c r="D158" s="6">
        <v>350</v>
      </c>
      <c r="E158" s="6">
        <v>750</v>
      </c>
    </row>
    <row r="159" spans="1:5" x14ac:dyDescent="0.25">
      <c r="A159" t="s">
        <v>39</v>
      </c>
      <c r="B159" t="s">
        <v>28</v>
      </c>
      <c r="C159" s="4">
        <f>VLOOKUP($A159,_dh_JRC_IDEES!$A$1:$AH$30,MATCH($B159*1,_dh_JRC_IDEES!$A$1:$AH$1,0),FALSE)</f>
        <v>0</v>
      </c>
      <c r="D159" s="6">
        <v>350</v>
      </c>
      <c r="E159" s="6">
        <v>750</v>
      </c>
    </row>
    <row r="160" spans="1:5" x14ac:dyDescent="0.25">
      <c r="A160" t="s">
        <v>39</v>
      </c>
      <c r="B160" t="s">
        <v>29</v>
      </c>
      <c r="C160" s="4">
        <f>VLOOKUP($A160,_dh_JRC_IDEES!$A$1:$AH$30,MATCH($B160*1,_dh_JRC_IDEES!$A$1:$AH$1,0),FALSE)</f>
        <v>0</v>
      </c>
      <c r="D160" s="6">
        <v>350</v>
      </c>
      <c r="E160" s="6">
        <v>750</v>
      </c>
    </row>
    <row r="161" spans="1:5" x14ac:dyDescent="0.25">
      <c r="A161" t="s">
        <v>39</v>
      </c>
      <c r="B161" t="s">
        <v>30</v>
      </c>
      <c r="C161" s="4">
        <f>VLOOKUP($A161,_dh_JRC_IDEES!$A$1:$AH$30,MATCH($B161*1,_dh_JRC_IDEES!$A$1:$AH$1,0),FALSE)</f>
        <v>0</v>
      </c>
      <c r="D161" s="6">
        <v>350</v>
      </c>
      <c r="E161" s="6">
        <v>750</v>
      </c>
    </row>
    <row r="162" spans="1:5" x14ac:dyDescent="0.25">
      <c r="A162" t="s">
        <v>39</v>
      </c>
      <c r="B162" t="s">
        <v>31</v>
      </c>
      <c r="C162" s="4">
        <f>VLOOKUP($A162,_dh_JRC_IDEES!$A$1:$AH$30,MATCH($B162*1,_dh_JRC_IDEES!$A$1:$AH$1,0),FALSE)</f>
        <v>0</v>
      </c>
      <c r="D162" s="6">
        <v>350</v>
      </c>
      <c r="E162" s="6">
        <v>750</v>
      </c>
    </row>
    <row r="163" spans="1:5" x14ac:dyDescent="0.25">
      <c r="A163" t="s">
        <v>39</v>
      </c>
      <c r="B163" t="s">
        <v>32</v>
      </c>
      <c r="C163" s="4">
        <f>VLOOKUP($A163,_dh_JRC_IDEES!$A$1:$AH$30,MATCH($B163*1,_dh_JRC_IDEES!$A$1:$AH$1,0),FALSE)</f>
        <v>0</v>
      </c>
      <c r="D163" s="6">
        <v>350</v>
      </c>
      <c r="E163" s="6">
        <v>750</v>
      </c>
    </row>
    <row r="164" spans="1:5" x14ac:dyDescent="0.25">
      <c r="A164" t="s">
        <v>39</v>
      </c>
      <c r="B164" t="s">
        <v>33</v>
      </c>
      <c r="C164" s="4">
        <f>VLOOKUP($A164,_dh_JRC_IDEES!$A$1:$AH$30,MATCH($B164*1,_dh_JRC_IDEES!$A$1:$AH$1,0),FALSE)</f>
        <v>0</v>
      </c>
      <c r="D164" s="6">
        <v>350</v>
      </c>
      <c r="E164" s="6">
        <v>750</v>
      </c>
    </row>
    <row r="165" spans="1:5" x14ac:dyDescent="0.25">
      <c r="A165" t="s">
        <v>39</v>
      </c>
      <c r="B165" t="s">
        <v>34</v>
      </c>
      <c r="C165" s="4">
        <f>VLOOKUP($A165,_dh_JRC_IDEES!$A$1:$AH$30,MATCH($B165*1,_dh_JRC_IDEES!$A$1:$AH$1,0),FALSE)</f>
        <v>0</v>
      </c>
      <c r="D165" s="6">
        <v>350</v>
      </c>
      <c r="E165" s="6">
        <v>750</v>
      </c>
    </row>
    <row r="166" spans="1:5" x14ac:dyDescent="0.25">
      <c r="A166" t="s">
        <v>39</v>
      </c>
      <c r="B166" t="s">
        <v>35</v>
      </c>
      <c r="C166" s="4">
        <f>VLOOKUP($A166,_dh_JRC_IDEES!$A$1:$AH$30,MATCH($B166*1,_dh_JRC_IDEES!$A$1:$AH$1,0),FALSE)</f>
        <v>0</v>
      </c>
      <c r="D166" s="6">
        <v>350</v>
      </c>
      <c r="E166" s="6">
        <v>750</v>
      </c>
    </row>
    <row r="167" spans="1:5" x14ac:dyDescent="0.25">
      <c r="A167" t="s">
        <v>40</v>
      </c>
      <c r="B167" t="s">
        <v>3</v>
      </c>
      <c r="C167" s="4">
        <f>VLOOKUP($A167,_dh_JRC_IDEES!$A$1:$AH$30,MATCH($B167*1,_dh_JRC_IDEES!$A$1:$AH$1,0),FALSE)</f>
        <v>9.8523867124995181</v>
      </c>
      <c r="D167" s="6">
        <v>350</v>
      </c>
      <c r="E167" s="6">
        <v>750</v>
      </c>
    </row>
    <row r="168" spans="1:5" x14ac:dyDescent="0.25">
      <c r="A168" t="s">
        <v>40</v>
      </c>
      <c r="B168" t="s">
        <v>4</v>
      </c>
      <c r="C168" s="4">
        <f>VLOOKUP($A168,_dh_JRC_IDEES!$A$1:$AH$30,MATCH($B168*1,_dh_JRC_IDEES!$A$1:$AH$1,0),FALSE)</f>
        <v>9.8523867124995181</v>
      </c>
      <c r="D168" s="6">
        <v>350</v>
      </c>
      <c r="E168" s="6">
        <v>750</v>
      </c>
    </row>
    <row r="169" spans="1:5" x14ac:dyDescent="0.25">
      <c r="A169" t="s">
        <v>40</v>
      </c>
      <c r="B169" t="s">
        <v>5</v>
      </c>
      <c r="C169" s="4">
        <f>VLOOKUP($A169,_dh_JRC_IDEES!$A$1:$AH$30,MATCH($B169*1,_dh_JRC_IDEES!$A$1:$AH$1,0),FALSE)</f>
        <v>9.8523867124995181</v>
      </c>
      <c r="D169" s="6">
        <v>350</v>
      </c>
      <c r="E169" s="6">
        <v>750</v>
      </c>
    </row>
    <row r="170" spans="1:5" x14ac:dyDescent="0.25">
      <c r="A170" t="s">
        <v>40</v>
      </c>
      <c r="B170" t="s">
        <v>6</v>
      </c>
      <c r="C170" s="4">
        <f>VLOOKUP($A170,_dh_JRC_IDEES!$A$1:$AH$30,MATCH($B170*1,_dh_JRC_IDEES!$A$1:$AH$1,0),FALSE)</f>
        <v>9.8523867124995181</v>
      </c>
      <c r="D170" s="6">
        <v>350</v>
      </c>
      <c r="E170" s="6">
        <v>750</v>
      </c>
    </row>
    <row r="171" spans="1:5" x14ac:dyDescent="0.25">
      <c r="A171" t="s">
        <v>40</v>
      </c>
      <c r="B171" t="s">
        <v>7</v>
      </c>
      <c r="C171" s="4">
        <f>VLOOKUP($A171,_dh_JRC_IDEES!$A$1:$AH$30,MATCH($B171*1,_dh_JRC_IDEES!$A$1:$AH$1,0),FALSE)</f>
        <v>9.8523867124995181</v>
      </c>
      <c r="D171" s="6">
        <v>350</v>
      </c>
      <c r="E171" s="6">
        <v>750</v>
      </c>
    </row>
    <row r="172" spans="1:5" x14ac:dyDescent="0.25">
      <c r="A172" t="s">
        <v>40</v>
      </c>
      <c r="B172" t="s">
        <v>8</v>
      </c>
      <c r="C172" s="4">
        <f>VLOOKUP($A172,_dh_JRC_IDEES!$A$1:$AH$30,MATCH($B172*1,_dh_JRC_IDEES!$A$1:$AH$1,0),FALSE)</f>
        <v>9.8523867124995181</v>
      </c>
      <c r="D172" s="6">
        <v>350</v>
      </c>
      <c r="E172" s="6">
        <v>750</v>
      </c>
    </row>
    <row r="173" spans="1:5" x14ac:dyDescent="0.25">
      <c r="A173" t="s">
        <v>40</v>
      </c>
      <c r="B173" t="s">
        <v>9</v>
      </c>
      <c r="C173" s="4">
        <f>VLOOKUP($A173,_dh_JRC_IDEES!$A$1:$AH$30,MATCH($B173*1,_dh_JRC_IDEES!$A$1:$AH$1,0),FALSE)</f>
        <v>9.8523867124995181</v>
      </c>
      <c r="D173" s="6">
        <v>350</v>
      </c>
      <c r="E173" s="6">
        <v>750</v>
      </c>
    </row>
    <row r="174" spans="1:5" x14ac:dyDescent="0.25">
      <c r="A174" t="s">
        <v>40</v>
      </c>
      <c r="B174" t="s">
        <v>10</v>
      </c>
      <c r="C174" s="4">
        <f>VLOOKUP($A174,_dh_JRC_IDEES!$A$1:$AH$30,MATCH($B174*1,_dh_JRC_IDEES!$A$1:$AH$1,0),FALSE)</f>
        <v>9.8523867124995181</v>
      </c>
      <c r="D174" s="6">
        <v>350</v>
      </c>
      <c r="E174" s="6">
        <v>750</v>
      </c>
    </row>
    <row r="175" spans="1:5" x14ac:dyDescent="0.25">
      <c r="A175" t="s">
        <v>40</v>
      </c>
      <c r="B175" t="s">
        <v>11</v>
      </c>
      <c r="C175" s="4">
        <f>VLOOKUP($A175,_dh_JRC_IDEES!$A$1:$AH$30,MATCH($B175*1,_dh_JRC_IDEES!$A$1:$AH$1,0),FALSE)</f>
        <v>9.8523867124995181</v>
      </c>
      <c r="D175" s="6">
        <v>350</v>
      </c>
      <c r="E175" s="6">
        <v>750</v>
      </c>
    </row>
    <row r="176" spans="1:5" x14ac:dyDescent="0.25">
      <c r="A176" t="s">
        <v>40</v>
      </c>
      <c r="B176" t="s">
        <v>12</v>
      </c>
      <c r="C176" s="4">
        <f>VLOOKUP($A176,_dh_JRC_IDEES!$A$1:$AH$30,MATCH($B176*1,_dh_JRC_IDEES!$A$1:$AH$1,0),FALSE)</f>
        <v>9.8523867124995181</v>
      </c>
      <c r="D176" s="6">
        <v>350</v>
      </c>
      <c r="E176" s="6">
        <v>750</v>
      </c>
    </row>
    <row r="177" spans="1:5" x14ac:dyDescent="0.25">
      <c r="A177" t="s">
        <v>40</v>
      </c>
      <c r="B177" t="s">
        <v>13</v>
      </c>
      <c r="C177" s="4">
        <f>VLOOKUP($A177,_dh_JRC_IDEES!$A$1:$AH$30,MATCH($B177*1,_dh_JRC_IDEES!$A$1:$AH$1,0),FALSE)</f>
        <v>9.8523867124995181</v>
      </c>
      <c r="D177" s="6">
        <v>350</v>
      </c>
      <c r="E177" s="6">
        <v>750</v>
      </c>
    </row>
    <row r="178" spans="1:5" x14ac:dyDescent="0.25">
      <c r="A178" t="s">
        <v>40</v>
      </c>
      <c r="B178" t="s">
        <v>14</v>
      </c>
      <c r="C178" s="4">
        <f>VLOOKUP($A178,_dh_JRC_IDEES!$A$1:$AH$30,MATCH($B178*1,_dh_JRC_IDEES!$A$1:$AH$1,0),FALSE)</f>
        <v>10.355730581395351</v>
      </c>
      <c r="D178" s="6">
        <v>350</v>
      </c>
      <c r="E178" s="6">
        <v>750</v>
      </c>
    </row>
    <row r="179" spans="1:5" x14ac:dyDescent="0.25">
      <c r="A179" t="s">
        <v>40</v>
      </c>
      <c r="B179" t="s">
        <v>15</v>
      </c>
      <c r="C179" s="4">
        <f>VLOOKUP($A179,_dh_JRC_IDEES!$A$1:$AH$30,MATCH($B179*1,_dh_JRC_IDEES!$A$1:$AH$1,0),FALSE)</f>
        <v>10.068545465116278</v>
      </c>
      <c r="D179" s="6">
        <v>350</v>
      </c>
      <c r="E179" s="6">
        <v>750</v>
      </c>
    </row>
    <row r="180" spans="1:5" x14ac:dyDescent="0.25">
      <c r="A180" t="s">
        <v>40</v>
      </c>
      <c r="B180" t="s">
        <v>16</v>
      </c>
      <c r="C180" s="4">
        <f>VLOOKUP($A180,_dh_JRC_IDEES!$A$1:$AH$30,MATCH($B180*1,_dh_JRC_IDEES!$A$1:$AH$1,0),FALSE)</f>
        <v>9.7650113953488376</v>
      </c>
      <c r="D180" s="6">
        <v>350</v>
      </c>
      <c r="E180" s="6">
        <v>750</v>
      </c>
    </row>
    <row r="181" spans="1:5" x14ac:dyDescent="0.25">
      <c r="A181" t="s">
        <v>40</v>
      </c>
      <c r="B181" t="s">
        <v>17</v>
      </c>
      <c r="C181" s="4">
        <f>VLOOKUP($A181,_dh_JRC_IDEES!$A$1:$AH$30,MATCH($B181*1,_dh_JRC_IDEES!$A$1:$AH$1,0),FALSE)</f>
        <v>9.2560752325581408</v>
      </c>
      <c r="D181" s="6">
        <v>350</v>
      </c>
      <c r="E181" s="6">
        <v>750</v>
      </c>
    </row>
    <row r="182" spans="1:5" x14ac:dyDescent="0.25">
      <c r="A182" t="s">
        <v>40</v>
      </c>
      <c r="B182" t="s">
        <v>18</v>
      </c>
      <c r="C182" s="4">
        <f>VLOOKUP($A182,_dh_JRC_IDEES!$A$1:$AH$30,MATCH($B182*1,_dh_JRC_IDEES!$A$1:$AH$1,0),FALSE)</f>
        <v>8.937002450669965</v>
      </c>
      <c r="D182" s="6">
        <v>350</v>
      </c>
      <c r="E182" s="6">
        <v>750</v>
      </c>
    </row>
    <row r="183" spans="1:5" x14ac:dyDescent="0.25">
      <c r="A183" t="s">
        <v>40</v>
      </c>
      <c r="B183" t="s">
        <v>19</v>
      </c>
      <c r="C183" s="4">
        <f>VLOOKUP($A183,_dh_JRC_IDEES!$A$1:$AH$30,MATCH($B183*1,_dh_JRC_IDEES!$A$1:$AH$1,0),FALSE)</f>
        <v>8.4906101162790701</v>
      </c>
      <c r="D183" s="6">
        <v>350</v>
      </c>
      <c r="E183" s="6">
        <v>750</v>
      </c>
    </row>
    <row r="184" spans="1:5" x14ac:dyDescent="0.25">
      <c r="A184" t="s">
        <v>40</v>
      </c>
      <c r="B184" t="s">
        <v>20</v>
      </c>
      <c r="C184" s="4">
        <f>VLOOKUP($A184,_dh_JRC_IDEES!$A$1:$AH$30,MATCH($B184*1,_dh_JRC_IDEES!$A$1:$AH$1,0),FALSE)</f>
        <v>7.9116496511627901</v>
      </c>
      <c r="D184" s="6">
        <v>350</v>
      </c>
      <c r="E184" s="6">
        <v>750</v>
      </c>
    </row>
    <row r="185" spans="1:5" x14ac:dyDescent="0.25">
      <c r="A185" t="s">
        <v>40</v>
      </c>
      <c r="B185" t="s">
        <v>21</v>
      </c>
      <c r="C185" s="4">
        <f>VLOOKUP($A185,_dh_JRC_IDEES!$A$1:$AH$30,MATCH($B185*1,_dh_JRC_IDEES!$A$1:$AH$1,0),FALSE)</f>
        <v>7.972926627906979</v>
      </c>
      <c r="D185" s="6">
        <v>350</v>
      </c>
      <c r="E185" s="6">
        <v>750</v>
      </c>
    </row>
    <row r="186" spans="1:5" x14ac:dyDescent="0.25">
      <c r="A186" t="s">
        <v>40</v>
      </c>
      <c r="B186" t="s">
        <v>22</v>
      </c>
      <c r="C186" s="4">
        <f>VLOOKUP($A186,_dh_JRC_IDEES!$A$1:$AH$30,MATCH($B186*1,_dh_JRC_IDEES!$A$1:$AH$1,0),FALSE)</f>
        <v>7.7683572093023256</v>
      </c>
      <c r="D186" s="6">
        <v>350</v>
      </c>
      <c r="E186" s="6">
        <v>750</v>
      </c>
    </row>
    <row r="187" spans="1:5" x14ac:dyDescent="0.25">
      <c r="A187" t="s">
        <v>40</v>
      </c>
      <c r="B187" t="s">
        <v>23</v>
      </c>
      <c r="C187" s="4">
        <f>VLOOKUP($A187,_dh_JRC_IDEES!$A$1:$AH$30,MATCH($B187*1,_dh_JRC_IDEES!$A$1:$AH$1,0),FALSE)</f>
        <v>10.227048020245258</v>
      </c>
      <c r="D187" s="6">
        <v>350</v>
      </c>
      <c r="E187" s="6">
        <v>750</v>
      </c>
    </row>
    <row r="188" spans="1:5" x14ac:dyDescent="0.25">
      <c r="A188" t="s">
        <v>40</v>
      </c>
      <c r="B188" t="s">
        <v>24</v>
      </c>
      <c r="C188" s="4">
        <f>VLOOKUP($A188,_dh_JRC_IDEES!$A$1:$AH$30,MATCH($B188*1,_dh_JRC_IDEES!$A$1:$AH$1,0),FALSE)</f>
        <v>8.9181115917771514</v>
      </c>
      <c r="D188" s="6">
        <v>350</v>
      </c>
      <c r="E188" s="6">
        <v>750</v>
      </c>
    </row>
    <row r="189" spans="1:5" x14ac:dyDescent="0.25">
      <c r="A189" t="s">
        <v>40</v>
      </c>
      <c r="B189" t="s">
        <v>25</v>
      </c>
      <c r="C189" s="4">
        <f>VLOOKUP($A189,_dh_JRC_IDEES!$A$1:$AH$30,MATCH($B189*1,_dh_JRC_IDEES!$A$1:$AH$1,0),FALSE)</f>
        <v>8.3382113433143541</v>
      </c>
      <c r="D189" s="6">
        <v>350</v>
      </c>
      <c r="E189" s="6">
        <v>750</v>
      </c>
    </row>
    <row r="190" spans="1:5" x14ac:dyDescent="0.25">
      <c r="A190" t="s">
        <v>40</v>
      </c>
      <c r="B190" t="s">
        <v>26</v>
      </c>
      <c r="C190" s="4">
        <f>VLOOKUP($A190,_dh_JRC_IDEES!$A$1:$AH$30,MATCH($B190*1,_dh_JRC_IDEES!$A$1:$AH$1,0),FALSE)</f>
        <v>8.4151571569417847</v>
      </c>
      <c r="D190" s="6">
        <v>350</v>
      </c>
      <c r="E190" s="6">
        <v>750</v>
      </c>
    </row>
    <row r="191" spans="1:5" x14ac:dyDescent="0.25">
      <c r="A191" t="s">
        <v>40</v>
      </c>
      <c r="B191" t="s">
        <v>27</v>
      </c>
      <c r="C191" s="4">
        <f>VLOOKUP($A191,_dh_JRC_IDEES!$A$1:$AH$30,MATCH($B191*1,_dh_JRC_IDEES!$A$1:$AH$1,0),FALSE)</f>
        <v>7.0451250417306168</v>
      </c>
      <c r="D191" s="6">
        <v>350</v>
      </c>
      <c r="E191" s="6">
        <v>750</v>
      </c>
    </row>
    <row r="192" spans="1:5" x14ac:dyDescent="0.25">
      <c r="A192" t="s">
        <v>40</v>
      </c>
      <c r="B192" t="s">
        <v>28</v>
      </c>
      <c r="C192" s="4">
        <f>VLOOKUP($A192,_dh_JRC_IDEES!$A$1:$AH$30,MATCH($B192*1,_dh_JRC_IDEES!$A$1:$AH$1,0),FALSE)</f>
        <v>7.0856734723714876</v>
      </c>
      <c r="D192" s="6">
        <v>350</v>
      </c>
      <c r="E192" s="6">
        <v>750</v>
      </c>
    </row>
    <row r="193" spans="1:5" x14ac:dyDescent="0.25">
      <c r="A193" t="s">
        <v>40</v>
      </c>
      <c r="B193" t="s">
        <v>29</v>
      </c>
      <c r="C193" s="4">
        <f>VLOOKUP($A193,_dh_JRC_IDEES!$A$1:$AH$30,MATCH($B193*1,_dh_JRC_IDEES!$A$1:$AH$1,0),FALSE)</f>
        <v>7.0856734723714876</v>
      </c>
      <c r="D193" s="6">
        <v>350</v>
      </c>
      <c r="E193" s="6">
        <v>750</v>
      </c>
    </row>
    <row r="194" spans="1:5" x14ac:dyDescent="0.25">
      <c r="A194" t="s">
        <v>40</v>
      </c>
      <c r="B194" t="s">
        <v>30</v>
      </c>
      <c r="C194" s="4">
        <f>VLOOKUP($A194,_dh_JRC_IDEES!$A$1:$AH$30,MATCH($B194*1,_dh_JRC_IDEES!$A$1:$AH$1,0),FALSE)</f>
        <v>7.0856734723714876</v>
      </c>
      <c r="D194" s="6">
        <v>350</v>
      </c>
      <c r="E194" s="6">
        <v>750</v>
      </c>
    </row>
    <row r="195" spans="1:5" x14ac:dyDescent="0.25">
      <c r="A195" t="s">
        <v>40</v>
      </c>
      <c r="B195" t="s">
        <v>31</v>
      </c>
      <c r="C195" s="4">
        <f>VLOOKUP($A195,_dh_JRC_IDEES!$A$1:$AH$30,MATCH($B195*1,_dh_JRC_IDEES!$A$1:$AH$1,0),FALSE)</f>
        <v>7.0856734723714876</v>
      </c>
      <c r="D195" s="6">
        <v>350</v>
      </c>
      <c r="E195" s="6">
        <v>750</v>
      </c>
    </row>
    <row r="196" spans="1:5" x14ac:dyDescent="0.25">
      <c r="A196" t="s">
        <v>40</v>
      </c>
      <c r="B196" t="s">
        <v>32</v>
      </c>
      <c r="C196" s="4">
        <f>VLOOKUP($A196,_dh_JRC_IDEES!$A$1:$AH$30,MATCH($B196*1,_dh_JRC_IDEES!$A$1:$AH$1,0),FALSE)</f>
        <v>7.0856734723714876</v>
      </c>
      <c r="D196" s="6">
        <v>350</v>
      </c>
      <c r="E196" s="6">
        <v>750</v>
      </c>
    </row>
    <row r="197" spans="1:5" x14ac:dyDescent="0.25">
      <c r="A197" t="s">
        <v>40</v>
      </c>
      <c r="B197" t="s">
        <v>33</v>
      </c>
      <c r="C197" s="4">
        <f>VLOOKUP($A197,_dh_JRC_IDEES!$A$1:$AH$30,MATCH($B197*1,_dh_JRC_IDEES!$A$1:$AH$1,0),FALSE)</f>
        <v>7.0856734723714876</v>
      </c>
      <c r="D197" s="6">
        <v>350</v>
      </c>
      <c r="E197" s="6">
        <v>750</v>
      </c>
    </row>
    <row r="198" spans="1:5" x14ac:dyDescent="0.25">
      <c r="A198" t="s">
        <v>40</v>
      </c>
      <c r="B198" t="s">
        <v>34</v>
      </c>
      <c r="C198" s="4">
        <f>VLOOKUP($A198,_dh_JRC_IDEES!$A$1:$AH$30,MATCH($B198*1,_dh_JRC_IDEES!$A$1:$AH$1,0),FALSE)</f>
        <v>7.0856734723714876</v>
      </c>
      <c r="D198" s="6">
        <v>350</v>
      </c>
      <c r="E198" s="6">
        <v>750</v>
      </c>
    </row>
    <row r="199" spans="1:5" x14ac:dyDescent="0.25">
      <c r="A199" t="s">
        <v>40</v>
      </c>
      <c r="B199" t="s">
        <v>35</v>
      </c>
      <c r="C199" s="4">
        <f>VLOOKUP($A199,_dh_JRC_IDEES!$A$1:$AH$30,MATCH($B199*1,_dh_JRC_IDEES!$A$1:$AH$1,0),FALSE)</f>
        <v>7.0856734723714876</v>
      </c>
      <c r="D199" s="6">
        <v>350</v>
      </c>
      <c r="E199" s="6">
        <v>750</v>
      </c>
    </row>
    <row r="200" spans="1:5" x14ac:dyDescent="0.25">
      <c r="A200" t="s">
        <v>41</v>
      </c>
      <c r="B200" t="s">
        <v>3</v>
      </c>
      <c r="C200" s="4">
        <f>VLOOKUP($A200,_dh_JRC_IDEES!$A$1:$AH$30,MATCH($B200*1,_dh_JRC_IDEES!$A$1:$AH$1,0),FALSE)</f>
        <v>6.1277858874291367</v>
      </c>
      <c r="D200" s="6">
        <v>350</v>
      </c>
      <c r="E200" s="6">
        <v>750</v>
      </c>
    </row>
    <row r="201" spans="1:5" x14ac:dyDescent="0.25">
      <c r="A201" t="s">
        <v>41</v>
      </c>
      <c r="B201" t="s">
        <v>4</v>
      </c>
      <c r="C201" s="4">
        <f>VLOOKUP($A201,_dh_JRC_IDEES!$A$1:$AH$30,MATCH($B201*1,_dh_JRC_IDEES!$A$1:$AH$1,0),FALSE)</f>
        <v>6.1277858874291367</v>
      </c>
      <c r="D201" s="6">
        <v>350</v>
      </c>
      <c r="E201" s="6">
        <v>750</v>
      </c>
    </row>
    <row r="202" spans="1:5" x14ac:dyDescent="0.25">
      <c r="A202" t="s">
        <v>41</v>
      </c>
      <c r="B202" t="s">
        <v>5</v>
      </c>
      <c r="C202" s="4">
        <f>VLOOKUP($A202,_dh_JRC_IDEES!$A$1:$AH$30,MATCH($B202*1,_dh_JRC_IDEES!$A$1:$AH$1,0),FALSE)</f>
        <v>6.1277858874291367</v>
      </c>
      <c r="D202" s="6">
        <v>350</v>
      </c>
      <c r="E202" s="6">
        <v>750</v>
      </c>
    </row>
    <row r="203" spans="1:5" x14ac:dyDescent="0.25">
      <c r="A203" t="s">
        <v>41</v>
      </c>
      <c r="B203" t="s">
        <v>6</v>
      </c>
      <c r="C203" s="4">
        <f>VLOOKUP($A203,_dh_JRC_IDEES!$A$1:$AH$30,MATCH($B203*1,_dh_JRC_IDEES!$A$1:$AH$1,0),FALSE)</f>
        <v>6.1277858874291367</v>
      </c>
      <c r="D203" s="6">
        <v>350</v>
      </c>
      <c r="E203" s="6">
        <v>750</v>
      </c>
    </row>
    <row r="204" spans="1:5" x14ac:dyDescent="0.25">
      <c r="A204" t="s">
        <v>41</v>
      </c>
      <c r="B204" t="s">
        <v>7</v>
      </c>
      <c r="C204" s="4">
        <f>VLOOKUP($A204,_dh_JRC_IDEES!$A$1:$AH$30,MATCH($B204*1,_dh_JRC_IDEES!$A$1:$AH$1,0),FALSE)</f>
        <v>6.1277858874291367</v>
      </c>
      <c r="D204" s="6">
        <v>350</v>
      </c>
      <c r="E204" s="6">
        <v>750</v>
      </c>
    </row>
    <row r="205" spans="1:5" x14ac:dyDescent="0.25">
      <c r="A205" t="s">
        <v>41</v>
      </c>
      <c r="B205" t="s">
        <v>8</v>
      </c>
      <c r="C205" s="4">
        <f>VLOOKUP($A205,_dh_JRC_IDEES!$A$1:$AH$30,MATCH($B205*1,_dh_JRC_IDEES!$A$1:$AH$1,0),FALSE)</f>
        <v>6.1277858874291367</v>
      </c>
      <c r="D205" s="6">
        <v>350</v>
      </c>
      <c r="E205" s="6">
        <v>750</v>
      </c>
    </row>
    <row r="206" spans="1:5" x14ac:dyDescent="0.25">
      <c r="A206" t="s">
        <v>41</v>
      </c>
      <c r="B206" t="s">
        <v>9</v>
      </c>
      <c r="C206" s="4">
        <f>VLOOKUP($A206,_dh_JRC_IDEES!$A$1:$AH$30,MATCH($B206*1,_dh_JRC_IDEES!$A$1:$AH$1,0),FALSE)</f>
        <v>6.1277858874291367</v>
      </c>
      <c r="D206" s="6">
        <v>350</v>
      </c>
      <c r="E206" s="6">
        <v>750</v>
      </c>
    </row>
    <row r="207" spans="1:5" x14ac:dyDescent="0.25">
      <c r="A207" t="s">
        <v>41</v>
      </c>
      <c r="B207" t="s">
        <v>10</v>
      </c>
      <c r="C207" s="4">
        <f>VLOOKUP($A207,_dh_JRC_IDEES!$A$1:$AH$30,MATCH($B207*1,_dh_JRC_IDEES!$A$1:$AH$1,0),FALSE)</f>
        <v>6.1277858874291367</v>
      </c>
      <c r="D207" s="6">
        <v>350</v>
      </c>
      <c r="E207" s="6">
        <v>750</v>
      </c>
    </row>
    <row r="208" spans="1:5" x14ac:dyDescent="0.25">
      <c r="A208" t="s">
        <v>41</v>
      </c>
      <c r="B208" t="s">
        <v>11</v>
      </c>
      <c r="C208" s="4">
        <f>VLOOKUP($A208,_dh_JRC_IDEES!$A$1:$AH$30,MATCH($B208*1,_dh_JRC_IDEES!$A$1:$AH$1,0),FALSE)</f>
        <v>6.1277858874291367</v>
      </c>
      <c r="D208" s="6">
        <v>350</v>
      </c>
      <c r="E208" s="6">
        <v>750</v>
      </c>
    </row>
    <row r="209" spans="1:5" x14ac:dyDescent="0.25">
      <c r="A209" t="s">
        <v>41</v>
      </c>
      <c r="B209" t="s">
        <v>12</v>
      </c>
      <c r="C209" s="4">
        <f>VLOOKUP($A209,_dh_JRC_IDEES!$A$1:$AH$30,MATCH($B209*1,_dh_JRC_IDEES!$A$1:$AH$1,0),FALSE)</f>
        <v>6.1277858874291367</v>
      </c>
      <c r="D209" s="6">
        <v>350</v>
      </c>
      <c r="E209" s="6">
        <v>750</v>
      </c>
    </row>
    <row r="210" spans="1:5" x14ac:dyDescent="0.25">
      <c r="A210" t="s">
        <v>41</v>
      </c>
      <c r="B210" t="s">
        <v>13</v>
      </c>
      <c r="C210" s="4">
        <f>VLOOKUP($A210,_dh_JRC_IDEES!$A$1:$AH$30,MATCH($B210*1,_dh_JRC_IDEES!$A$1:$AH$1,0),FALSE)</f>
        <v>6.1277858874291367</v>
      </c>
      <c r="D210" s="6">
        <v>350</v>
      </c>
      <c r="E210" s="6">
        <v>750</v>
      </c>
    </row>
    <row r="211" spans="1:5" x14ac:dyDescent="0.25">
      <c r="A211" t="s">
        <v>41</v>
      </c>
      <c r="B211" t="s">
        <v>14</v>
      </c>
      <c r="C211" s="4">
        <f>VLOOKUP($A211,_dh_JRC_IDEES!$A$1:$AH$30,MATCH($B211*1,_dh_JRC_IDEES!$A$1:$AH$1,0),FALSE)</f>
        <v>6.5988372093023253</v>
      </c>
      <c r="D211" s="6">
        <v>350</v>
      </c>
      <c r="E211" s="6">
        <v>750</v>
      </c>
    </row>
    <row r="212" spans="1:5" x14ac:dyDescent="0.25">
      <c r="A212" t="s">
        <v>41</v>
      </c>
      <c r="B212" t="s">
        <v>15</v>
      </c>
      <c r="C212" s="4">
        <f>VLOOKUP($A212,_dh_JRC_IDEES!$A$1:$AH$30,MATCH($B212*1,_dh_JRC_IDEES!$A$1:$AH$1,0),FALSE)</f>
        <v>6.1616279069767446</v>
      </c>
      <c r="D212" s="6">
        <v>350</v>
      </c>
      <c r="E212" s="6">
        <v>750</v>
      </c>
    </row>
    <row r="213" spans="1:5" x14ac:dyDescent="0.25">
      <c r="A213" t="s">
        <v>41</v>
      </c>
      <c r="B213" t="s">
        <v>16</v>
      </c>
      <c r="C213" s="4">
        <f>VLOOKUP($A213,_dh_JRC_IDEES!$A$1:$AH$30,MATCH($B213*1,_dh_JRC_IDEES!$A$1:$AH$1,0),FALSE)</f>
        <v>6.9160574418604668</v>
      </c>
      <c r="D213" s="6">
        <v>350</v>
      </c>
      <c r="E213" s="6">
        <v>750</v>
      </c>
    </row>
    <row r="214" spans="1:5" x14ac:dyDescent="0.25">
      <c r="A214" t="s">
        <v>41</v>
      </c>
      <c r="B214" t="s">
        <v>17</v>
      </c>
      <c r="C214" s="4">
        <f>VLOOKUP($A214,_dh_JRC_IDEES!$A$1:$AH$30,MATCH($B214*1,_dh_JRC_IDEES!$A$1:$AH$1,0),FALSE)</f>
        <v>6.8232558139534882</v>
      </c>
      <c r="D214" s="6">
        <v>350</v>
      </c>
      <c r="E214" s="6">
        <v>750</v>
      </c>
    </row>
    <row r="215" spans="1:5" x14ac:dyDescent="0.25">
      <c r="A215" t="s">
        <v>41</v>
      </c>
      <c r="B215" t="s">
        <v>18</v>
      </c>
      <c r="C215" s="4">
        <f>VLOOKUP($A215,_dh_JRC_IDEES!$A$1:$AH$30,MATCH($B215*1,_dh_JRC_IDEES!$A$1:$AH$1,0),FALSE)</f>
        <v>6.4357860029638925</v>
      </c>
      <c r="D215" s="6">
        <v>350</v>
      </c>
      <c r="E215" s="6">
        <v>750</v>
      </c>
    </row>
    <row r="216" spans="1:5" x14ac:dyDescent="0.25">
      <c r="A216" t="s">
        <v>41</v>
      </c>
      <c r="B216" t="s">
        <v>19</v>
      </c>
      <c r="C216" s="4">
        <f>VLOOKUP($A216,_dh_JRC_IDEES!$A$1:$AH$30,MATCH($B216*1,_dh_JRC_IDEES!$A$1:$AH$1,0),FALSE)</f>
        <v>6.5838119767441849</v>
      </c>
      <c r="D216" s="6">
        <v>350</v>
      </c>
      <c r="E216" s="6">
        <v>750</v>
      </c>
    </row>
    <row r="217" spans="1:5" x14ac:dyDescent="0.25">
      <c r="A217" t="s">
        <v>41</v>
      </c>
      <c r="B217" t="s">
        <v>20</v>
      </c>
      <c r="C217" s="4">
        <f>VLOOKUP($A217,_dh_JRC_IDEES!$A$1:$AH$30,MATCH($B217*1,_dh_JRC_IDEES!$A$1:$AH$1,0),FALSE)</f>
        <v>7.6081395348837217</v>
      </c>
      <c r="D217" s="6">
        <v>350</v>
      </c>
      <c r="E217" s="6">
        <v>750</v>
      </c>
    </row>
    <row r="218" spans="1:5" x14ac:dyDescent="0.25">
      <c r="A218" t="s">
        <v>41</v>
      </c>
      <c r="B218" t="s">
        <v>21</v>
      </c>
      <c r="C218" s="4">
        <f>VLOOKUP($A218,_dh_JRC_IDEES!$A$1:$AH$30,MATCH($B218*1,_dh_JRC_IDEES!$A$1:$AH$1,0),FALSE)</f>
        <v>8.0932865116279089</v>
      </c>
      <c r="D218" s="6">
        <v>350</v>
      </c>
      <c r="E218" s="6">
        <v>750</v>
      </c>
    </row>
    <row r="219" spans="1:5" x14ac:dyDescent="0.25">
      <c r="A219" t="s">
        <v>41</v>
      </c>
      <c r="B219" t="s">
        <v>22</v>
      </c>
      <c r="C219" s="4">
        <f>VLOOKUP($A219,_dh_JRC_IDEES!$A$1:$AH$30,MATCH($B219*1,_dh_JRC_IDEES!$A$1:$AH$1,0),FALSE)</f>
        <v>8.582558139534882</v>
      </c>
      <c r="D219" s="6">
        <v>350</v>
      </c>
      <c r="E219" s="6">
        <v>750</v>
      </c>
    </row>
    <row r="220" spans="1:5" x14ac:dyDescent="0.25">
      <c r="A220" t="s">
        <v>41</v>
      </c>
      <c r="B220" t="s">
        <v>23</v>
      </c>
      <c r="C220" s="4">
        <f>VLOOKUP($A220,_dh_JRC_IDEES!$A$1:$AH$30,MATCH($B220*1,_dh_JRC_IDEES!$A$1:$AH$1,0),FALSE)</f>
        <v>10.00958716319948</v>
      </c>
      <c r="D220" s="6">
        <v>350</v>
      </c>
      <c r="E220" s="6">
        <v>750</v>
      </c>
    </row>
    <row r="221" spans="1:5" x14ac:dyDescent="0.25">
      <c r="A221" t="s">
        <v>41</v>
      </c>
      <c r="B221" t="s">
        <v>24</v>
      </c>
      <c r="C221" s="4">
        <f>VLOOKUP($A221,_dh_JRC_IDEES!$A$1:$AH$30,MATCH($B221*1,_dh_JRC_IDEES!$A$1:$AH$1,0),FALSE)</f>
        <v>8.8581277592255923</v>
      </c>
      <c r="D221" s="6">
        <v>350</v>
      </c>
      <c r="E221" s="6">
        <v>750</v>
      </c>
    </row>
    <row r="222" spans="1:5" x14ac:dyDescent="0.25">
      <c r="A222" t="s">
        <v>41</v>
      </c>
      <c r="B222" t="s">
        <v>25</v>
      </c>
      <c r="C222" s="4">
        <f>VLOOKUP($A222,_dh_JRC_IDEES!$A$1:$AH$30,MATCH($B222*1,_dh_JRC_IDEES!$A$1:$AH$1,0),FALSE)</f>
        <v>10.510588228440151</v>
      </c>
      <c r="D222" s="6">
        <v>350</v>
      </c>
      <c r="E222" s="6">
        <v>750</v>
      </c>
    </row>
    <row r="223" spans="1:5" x14ac:dyDescent="0.25">
      <c r="A223" t="s">
        <v>41</v>
      </c>
      <c r="B223" t="s">
        <v>26</v>
      </c>
      <c r="C223" s="4">
        <f>VLOOKUP($A223,_dh_JRC_IDEES!$A$1:$AH$30,MATCH($B223*1,_dh_JRC_IDEES!$A$1:$AH$1,0),FALSE)</f>
        <v>10.418124737547235</v>
      </c>
      <c r="D223" s="6">
        <v>350</v>
      </c>
      <c r="E223" s="6">
        <v>750</v>
      </c>
    </row>
    <row r="224" spans="1:5" x14ac:dyDescent="0.25">
      <c r="A224" t="s">
        <v>41</v>
      </c>
      <c r="B224" t="s">
        <v>27</v>
      </c>
      <c r="C224" s="4">
        <f>VLOOKUP($A224,_dh_JRC_IDEES!$A$1:$AH$30,MATCH($B224*1,_dh_JRC_IDEES!$A$1:$AH$1,0),FALSE)</f>
        <v>10.706706391641468</v>
      </c>
      <c r="D224" s="6">
        <v>350</v>
      </c>
      <c r="E224" s="6">
        <v>750</v>
      </c>
    </row>
    <row r="225" spans="1:5" x14ac:dyDescent="0.25">
      <c r="A225" t="s">
        <v>41</v>
      </c>
      <c r="B225" t="s">
        <v>28</v>
      </c>
      <c r="C225" s="4">
        <f>VLOOKUP($A225,_dh_JRC_IDEES!$A$1:$AH$30,MATCH($B225*1,_dh_JRC_IDEES!$A$1:$AH$1,0),FALSE)</f>
        <v>11.681230711805265</v>
      </c>
      <c r="D225" s="6">
        <v>350</v>
      </c>
      <c r="E225" s="6">
        <v>750</v>
      </c>
    </row>
    <row r="226" spans="1:5" x14ac:dyDescent="0.25">
      <c r="A226" t="s">
        <v>41</v>
      </c>
      <c r="B226" t="s">
        <v>29</v>
      </c>
      <c r="C226" s="4">
        <f>VLOOKUP($A226,_dh_JRC_IDEES!$A$1:$AH$30,MATCH($B226*1,_dh_JRC_IDEES!$A$1:$AH$1,0),FALSE)</f>
        <v>11.681230711805265</v>
      </c>
      <c r="D226" s="6">
        <v>350</v>
      </c>
      <c r="E226" s="6">
        <v>750</v>
      </c>
    </row>
    <row r="227" spans="1:5" x14ac:dyDescent="0.25">
      <c r="A227" t="s">
        <v>41</v>
      </c>
      <c r="B227" t="s">
        <v>30</v>
      </c>
      <c r="C227" s="4">
        <f>VLOOKUP($A227,_dh_JRC_IDEES!$A$1:$AH$30,MATCH($B227*1,_dh_JRC_IDEES!$A$1:$AH$1,0),FALSE)</f>
        <v>11.681230711805265</v>
      </c>
      <c r="D227" s="6">
        <v>350</v>
      </c>
      <c r="E227" s="6">
        <v>750</v>
      </c>
    </row>
    <row r="228" spans="1:5" x14ac:dyDescent="0.25">
      <c r="A228" t="s">
        <v>41</v>
      </c>
      <c r="B228" t="s">
        <v>31</v>
      </c>
      <c r="C228" s="4">
        <f>VLOOKUP($A228,_dh_JRC_IDEES!$A$1:$AH$30,MATCH($B228*1,_dh_JRC_IDEES!$A$1:$AH$1,0),FALSE)</f>
        <v>11.681230711805265</v>
      </c>
      <c r="D228" s="6">
        <v>350</v>
      </c>
      <c r="E228" s="6">
        <v>750</v>
      </c>
    </row>
    <row r="229" spans="1:5" x14ac:dyDescent="0.25">
      <c r="A229" t="s">
        <v>41</v>
      </c>
      <c r="B229" t="s">
        <v>32</v>
      </c>
      <c r="C229" s="4">
        <f>VLOOKUP($A229,_dh_JRC_IDEES!$A$1:$AH$30,MATCH($B229*1,_dh_JRC_IDEES!$A$1:$AH$1,0),FALSE)</f>
        <v>11.681230711805265</v>
      </c>
      <c r="D229" s="6">
        <v>350</v>
      </c>
      <c r="E229" s="6">
        <v>750</v>
      </c>
    </row>
    <row r="230" spans="1:5" x14ac:dyDescent="0.25">
      <c r="A230" t="s">
        <v>41</v>
      </c>
      <c r="B230" t="s">
        <v>33</v>
      </c>
      <c r="C230" s="4">
        <f>VLOOKUP($A230,_dh_JRC_IDEES!$A$1:$AH$30,MATCH($B230*1,_dh_JRC_IDEES!$A$1:$AH$1,0),FALSE)</f>
        <v>11.681230711805265</v>
      </c>
      <c r="D230" s="6">
        <v>350</v>
      </c>
      <c r="E230" s="6">
        <v>750</v>
      </c>
    </row>
    <row r="231" spans="1:5" x14ac:dyDescent="0.25">
      <c r="A231" t="s">
        <v>41</v>
      </c>
      <c r="B231" t="s">
        <v>34</v>
      </c>
      <c r="C231" s="4">
        <f>VLOOKUP($A231,_dh_JRC_IDEES!$A$1:$AH$30,MATCH($B231*1,_dh_JRC_IDEES!$A$1:$AH$1,0),FALSE)</f>
        <v>11.681230711805265</v>
      </c>
      <c r="D231" s="6">
        <v>350</v>
      </c>
      <c r="E231" s="6">
        <v>750</v>
      </c>
    </row>
    <row r="232" spans="1:5" x14ac:dyDescent="0.25">
      <c r="A232" t="s">
        <v>41</v>
      </c>
      <c r="B232" t="s">
        <v>35</v>
      </c>
      <c r="C232" s="4">
        <f>VLOOKUP($A232,_dh_JRC_IDEES!$A$1:$AH$30,MATCH($B232*1,_dh_JRC_IDEES!$A$1:$AH$1,0),FALSE)</f>
        <v>11.681230711805265</v>
      </c>
      <c r="D232" s="6">
        <v>350</v>
      </c>
      <c r="E232" s="6">
        <v>750</v>
      </c>
    </row>
    <row r="233" spans="1:5" x14ac:dyDescent="0.25">
      <c r="A233" t="s">
        <v>42</v>
      </c>
      <c r="B233" t="s">
        <v>3</v>
      </c>
      <c r="C233" s="4">
        <f>VLOOKUP($A233,_dh_JRC_IDEES!$A$1:$AH$30,MATCH($B233*1,_dh_JRC_IDEES!$A$1:$AH$1,0),FALSE)</f>
        <v>4.4389232160433316</v>
      </c>
      <c r="D233" s="6">
        <v>350</v>
      </c>
      <c r="E233" s="6">
        <v>750</v>
      </c>
    </row>
    <row r="234" spans="1:5" x14ac:dyDescent="0.25">
      <c r="A234" t="s">
        <v>42</v>
      </c>
      <c r="B234" t="s">
        <v>4</v>
      </c>
      <c r="C234" s="4">
        <f>VLOOKUP($A234,_dh_JRC_IDEES!$A$1:$AH$30,MATCH($B234*1,_dh_JRC_IDEES!$A$1:$AH$1,0),FALSE)</f>
        <v>4.4389232160433316</v>
      </c>
      <c r="D234" s="6">
        <v>350</v>
      </c>
      <c r="E234" s="6">
        <v>750</v>
      </c>
    </row>
    <row r="235" spans="1:5" x14ac:dyDescent="0.25">
      <c r="A235" t="s">
        <v>42</v>
      </c>
      <c r="B235" t="s">
        <v>5</v>
      </c>
      <c r="C235" s="4">
        <f>VLOOKUP($A235,_dh_JRC_IDEES!$A$1:$AH$30,MATCH($B235*1,_dh_JRC_IDEES!$A$1:$AH$1,0),FALSE)</f>
        <v>4.4389232160433316</v>
      </c>
      <c r="D235" s="6">
        <v>350</v>
      </c>
      <c r="E235" s="6">
        <v>750</v>
      </c>
    </row>
    <row r="236" spans="1:5" x14ac:dyDescent="0.25">
      <c r="A236" t="s">
        <v>42</v>
      </c>
      <c r="B236" t="s">
        <v>6</v>
      </c>
      <c r="C236" s="4">
        <f>VLOOKUP($A236,_dh_JRC_IDEES!$A$1:$AH$30,MATCH($B236*1,_dh_JRC_IDEES!$A$1:$AH$1,0),FALSE)</f>
        <v>4.4389232160433316</v>
      </c>
      <c r="D236" s="6">
        <v>350</v>
      </c>
      <c r="E236" s="6">
        <v>750</v>
      </c>
    </row>
    <row r="237" spans="1:5" x14ac:dyDescent="0.25">
      <c r="A237" t="s">
        <v>42</v>
      </c>
      <c r="B237" t="s">
        <v>7</v>
      </c>
      <c r="C237" s="4">
        <f>VLOOKUP($A237,_dh_JRC_IDEES!$A$1:$AH$30,MATCH($B237*1,_dh_JRC_IDEES!$A$1:$AH$1,0),FALSE)</f>
        <v>4.4389232160433316</v>
      </c>
      <c r="D237" s="6">
        <v>350</v>
      </c>
      <c r="E237" s="6">
        <v>750</v>
      </c>
    </row>
    <row r="238" spans="1:5" x14ac:dyDescent="0.25">
      <c r="A238" t="s">
        <v>42</v>
      </c>
      <c r="B238" t="s">
        <v>8</v>
      </c>
      <c r="C238" s="4">
        <f>VLOOKUP($A238,_dh_JRC_IDEES!$A$1:$AH$30,MATCH($B238*1,_dh_JRC_IDEES!$A$1:$AH$1,0),FALSE)</f>
        <v>4.4389232160433316</v>
      </c>
      <c r="D238" s="6">
        <v>350</v>
      </c>
      <c r="E238" s="6">
        <v>750</v>
      </c>
    </row>
    <row r="239" spans="1:5" x14ac:dyDescent="0.25">
      <c r="A239" t="s">
        <v>42</v>
      </c>
      <c r="B239" t="s">
        <v>9</v>
      </c>
      <c r="C239" s="4">
        <f>VLOOKUP($A239,_dh_JRC_IDEES!$A$1:$AH$30,MATCH($B239*1,_dh_JRC_IDEES!$A$1:$AH$1,0),FALSE)</f>
        <v>4.4389232160433316</v>
      </c>
      <c r="D239" s="6">
        <v>350</v>
      </c>
      <c r="E239" s="6">
        <v>750</v>
      </c>
    </row>
    <row r="240" spans="1:5" x14ac:dyDescent="0.25">
      <c r="A240" t="s">
        <v>42</v>
      </c>
      <c r="B240" t="s">
        <v>10</v>
      </c>
      <c r="C240" s="4">
        <f>VLOOKUP($A240,_dh_JRC_IDEES!$A$1:$AH$30,MATCH($B240*1,_dh_JRC_IDEES!$A$1:$AH$1,0),FALSE)</f>
        <v>4.4389232160433316</v>
      </c>
      <c r="D240" s="6">
        <v>350</v>
      </c>
      <c r="E240" s="6">
        <v>750</v>
      </c>
    </row>
    <row r="241" spans="1:5" x14ac:dyDescent="0.25">
      <c r="A241" t="s">
        <v>42</v>
      </c>
      <c r="B241" t="s">
        <v>11</v>
      </c>
      <c r="C241" s="4">
        <f>VLOOKUP($A241,_dh_JRC_IDEES!$A$1:$AH$30,MATCH($B241*1,_dh_JRC_IDEES!$A$1:$AH$1,0),FALSE)</f>
        <v>4.4389232160433316</v>
      </c>
      <c r="D241" s="6">
        <v>350</v>
      </c>
      <c r="E241" s="6">
        <v>750</v>
      </c>
    </row>
    <row r="242" spans="1:5" x14ac:dyDescent="0.25">
      <c r="A242" t="s">
        <v>42</v>
      </c>
      <c r="B242" t="s">
        <v>12</v>
      </c>
      <c r="C242" s="4">
        <f>VLOOKUP($A242,_dh_JRC_IDEES!$A$1:$AH$30,MATCH($B242*1,_dh_JRC_IDEES!$A$1:$AH$1,0),FALSE)</f>
        <v>4.4389232160433316</v>
      </c>
      <c r="D242" s="6">
        <v>350</v>
      </c>
      <c r="E242" s="6">
        <v>750</v>
      </c>
    </row>
    <row r="243" spans="1:5" x14ac:dyDescent="0.25">
      <c r="A243" t="s">
        <v>42</v>
      </c>
      <c r="B243" t="s">
        <v>13</v>
      </c>
      <c r="C243" s="4">
        <f>VLOOKUP($A243,_dh_JRC_IDEES!$A$1:$AH$30,MATCH($B243*1,_dh_JRC_IDEES!$A$1:$AH$1,0),FALSE)</f>
        <v>4.4389232160433316</v>
      </c>
      <c r="D243" s="6">
        <v>350</v>
      </c>
      <c r="E243" s="6">
        <v>750</v>
      </c>
    </row>
    <row r="244" spans="1:5" x14ac:dyDescent="0.25">
      <c r="A244" t="s">
        <v>42</v>
      </c>
      <c r="B244" t="s">
        <v>14</v>
      </c>
      <c r="C244" s="4">
        <f>VLOOKUP($A244,_dh_JRC_IDEES!$A$1:$AH$30,MATCH($B244*1,_dh_JRC_IDEES!$A$1:$AH$1,0),FALSE)</f>
        <v>4.4004980232558157</v>
      </c>
      <c r="D244" s="6">
        <v>350</v>
      </c>
      <c r="E244" s="6">
        <v>750</v>
      </c>
    </row>
    <row r="245" spans="1:5" x14ac:dyDescent="0.25">
      <c r="A245" t="s">
        <v>42</v>
      </c>
      <c r="B245" t="s">
        <v>15</v>
      </c>
      <c r="C245" s="4">
        <f>VLOOKUP($A245,_dh_JRC_IDEES!$A$1:$AH$30,MATCH($B245*1,_dh_JRC_IDEES!$A$1:$AH$1,0),FALSE)</f>
        <v>4.655454302325583</v>
      </c>
      <c r="D245" s="6">
        <v>350</v>
      </c>
      <c r="E245" s="6">
        <v>750</v>
      </c>
    </row>
    <row r="246" spans="1:5" x14ac:dyDescent="0.25">
      <c r="A246" t="s">
        <v>42</v>
      </c>
      <c r="B246" t="s">
        <v>16</v>
      </c>
      <c r="C246" s="4">
        <f>VLOOKUP($A246,_dh_JRC_IDEES!$A$1:$AH$30,MATCH($B246*1,_dh_JRC_IDEES!$A$1:$AH$1,0),FALSE)</f>
        <v>4.3453488372093023</v>
      </c>
      <c r="D246" s="6">
        <v>350</v>
      </c>
      <c r="E246" s="6">
        <v>750</v>
      </c>
    </row>
    <row r="247" spans="1:5" x14ac:dyDescent="0.25">
      <c r="A247" t="s">
        <v>42</v>
      </c>
      <c r="B247" t="s">
        <v>17</v>
      </c>
      <c r="C247" s="4">
        <f>VLOOKUP($A247,_dh_JRC_IDEES!$A$1:$AH$30,MATCH($B247*1,_dh_JRC_IDEES!$A$1:$AH$1,0),FALSE)</f>
        <v>4.7558139534883734</v>
      </c>
      <c r="D247" s="6">
        <v>350</v>
      </c>
      <c r="E247" s="6">
        <v>750</v>
      </c>
    </row>
    <row r="248" spans="1:5" x14ac:dyDescent="0.25">
      <c r="A248" t="s">
        <v>42</v>
      </c>
      <c r="B248" t="s">
        <v>18</v>
      </c>
      <c r="C248" s="4">
        <f>VLOOKUP($A248,_dh_JRC_IDEES!$A$1:$AH$30,MATCH($B248*1,_dh_JRC_IDEES!$A$1:$AH$1,0),FALSE)</f>
        <v>4.7921929608226055</v>
      </c>
      <c r="D248" s="6">
        <v>350</v>
      </c>
      <c r="E248" s="6">
        <v>750</v>
      </c>
    </row>
    <row r="249" spans="1:5" x14ac:dyDescent="0.25">
      <c r="A249" t="s">
        <v>42</v>
      </c>
      <c r="B249" t="s">
        <v>19</v>
      </c>
      <c r="C249" s="4">
        <f>VLOOKUP($A249,_dh_JRC_IDEES!$A$1:$AH$30,MATCH($B249*1,_dh_JRC_IDEES!$A$1:$AH$1,0),FALSE)</f>
        <v>4.9187655813953501</v>
      </c>
      <c r="D249" s="6">
        <v>350</v>
      </c>
      <c r="E249" s="6">
        <v>750</v>
      </c>
    </row>
    <row r="250" spans="1:5" x14ac:dyDescent="0.25">
      <c r="A250" t="s">
        <v>42</v>
      </c>
      <c r="B250" t="s">
        <v>20</v>
      </c>
      <c r="C250" s="4">
        <f>VLOOKUP($A250,_dh_JRC_IDEES!$A$1:$AH$30,MATCH($B250*1,_dh_JRC_IDEES!$A$1:$AH$1,0),FALSE)</f>
        <v>5.0411029069767448</v>
      </c>
      <c r="D250" s="6">
        <v>350</v>
      </c>
      <c r="E250" s="6">
        <v>750</v>
      </c>
    </row>
    <row r="251" spans="1:5" x14ac:dyDescent="0.25">
      <c r="A251" t="s">
        <v>42</v>
      </c>
      <c r="B251" t="s">
        <v>21</v>
      </c>
      <c r="C251" s="4">
        <f>VLOOKUP($A251,_dh_JRC_IDEES!$A$1:$AH$30,MATCH($B251*1,_dh_JRC_IDEES!$A$1:$AH$1,0),FALSE)</f>
        <v>4.9745525581395338</v>
      </c>
      <c r="D251" s="6">
        <v>350</v>
      </c>
      <c r="E251" s="6">
        <v>750</v>
      </c>
    </row>
    <row r="252" spans="1:5" x14ac:dyDescent="0.25">
      <c r="A252" t="s">
        <v>42</v>
      </c>
      <c r="B252" t="s">
        <v>22</v>
      </c>
      <c r="C252" s="4">
        <f>VLOOKUP($A252,_dh_JRC_IDEES!$A$1:$AH$30,MATCH($B252*1,_dh_JRC_IDEES!$A$1:$AH$1,0),FALSE)</f>
        <v>4.1430232558139544</v>
      </c>
      <c r="D252" s="6">
        <v>350</v>
      </c>
      <c r="E252" s="6">
        <v>750</v>
      </c>
    </row>
    <row r="253" spans="1:5" x14ac:dyDescent="0.25">
      <c r="A253" t="s">
        <v>42</v>
      </c>
      <c r="B253" t="s">
        <v>23</v>
      </c>
      <c r="C253" s="4">
        <f>VLOOKUP($A253,_dh_JRC_IDEES!$A$1:$AH$30,MATCH($B253*1,_dh_JRC_IDEES!$A$1:$AH$1,0),FALSE)</f>
        <v>4.1864686578638208</v>
      </c>
      <c r="D253" s="6">
        <v>350</v>
      </c>
      <c r="E253" s="6">
        <v>750</v>
      </c>
    </row>
    <row r="254" spans="1:5" x14ac:dyDescent="0.25">
      <c r="A254" t="s">
        <v>42</v>
      </c>
      <c r="B254" t="s">
        <v>24</v>
      </c>
      <c r="C254" s="4">
        <f>VLOOKUP($A254,_dh_JRC_IDEES!$A$1:$AH$30,MATCH($B254*1,_dh_JRC_IDEES!$A$1:$AH$1,0),FALSE)</f>
        <v>3.8559725916001679</v>
      </c>
      <c r="D254" s="6">
        <v>350</v>
      </c>
      <c r="E254" s="6">
        <v>750</v>
      </c>
    </row>
    <row r="255" spans="1:5" x14ac:dyDescent="0.25">
      <c r="A255" t="s">
        <v>42</v>
      </c>
      <c r="B255" t="s">
        <v>25</v>
      </c>
      <c r="C255" s="4">
        <f>VLOOKUP($A255,_dh_JRC_IDEES!$A$1:$AH$30,MATCH($B255*1,_dh_JRC_IDEES!$A$1:$AH$1,0),FALSE)</f>
        <v>4.1267571837069301</v>
      </c>
      <c r="D255" s="6">
        <v>350</v>
      </c>
      <c r="E255" s="6">
        <v>750</v>
      </c>
    </row>
    <row r="256" spans="1:5" x14ac:dyDescent="0.25">
      <c r="A256" t="s">
        <v>42</v>
      </c>
      <c r="B256" t="s">
        <v>26</v>
      </c>
      <c r="C256" s="4">
        <f>VLOOKUP($A256,_dh_JRC_IDEES!$A$1:$AH$30,MATCH($B256*1,_dh_JRC_IDEES!$A$1:$AH$1,0),FALSE)</f>
        <v>3.4588218565102768</v>
      </c>
      <c r="D256" s="6">
        <v>350</v>
      </c>
      <c r="E256" s="6">
        <v>750</v>
      </c>
    </row>
    <row r="257" spans="1:5" x14ac:dyDescent="0.25">
      <c r="A257" t="s">
        <v>42</v>
      </c>
      <c r="B257" t="s">
        <v>27</v>
      </c>
      <c r="C257" s="4">
        <f>VLOOKUP($A257,_dh_JRC_IDEES!$A$1:$AH$30,MATCH($B257*1,_dh_JRC_IDEES!$A$1:$AH$1,0),FALSE)</f>
        <v>2.8894798936191517</v>
      </c>
      <c r="D257" s="6">
        <v>350</v>
      </c>
      <c r="E257" s="6">
        <v>750</v>
      </c>
    </row>
    <row r="258" spans="1:5" x14ac:dyDescent="0.25">
      <c r="A258" t="s">
        <v>42</v>
      </c>
      <c r="B258" t="s">
        <v>28</v>
      </c>
      <c r="C258" s="4">
        <f>VLOOKUP($A258,_dh_JRC_IDEES!$A$1:$AH$30,MATCH($B258*1,_dh_JRC_IDEES!$A$1:$AH$1,0),FALSE)</f>
        <v>2.7703346730921745</v>
      </c>
      <c r="D258" s="6">
        <v>350</v>
      </c>
      <c r="E258" s="6">
        <v>750</v>
      </c>
    </row>
    <row r="259" spans="1:5" x14ac:dyDescent="0.25">
      <c r="A259" t="s">
        <v>42</v>
      </c>
      <c r="B259" t="s">
        <v>29</v>
      </c>
      <c r="C259" s="4">
        <f>VLOOKUP($A259,_dh_JRC_IDEES!$A$1:$AH$30,MATCH($B259*1,_dh_JRC_IDEES!$A$1:$AH$1,0),FALSE)</f>
        <v>2.7703346730921745</v>
      </c>
      <c r="D259" s="6">
        <v>350</v>
      </c>
      <c r="E259" s="6">
        <v>750</v>
      </c>
    </row>
    <row r="260" spans="1:5" x14ac:dyDescent="0.25">
      <c r="A260" t="s">
        <v>42</v>
      </c>
      <c r="B260" t="s">
        <v>30</v>
      </c>
      <c r="C260" s="4">
        <f>VLOOKUP($A260,_dh_JRC_IDEES!$A$1:$AH$30,MATCH($B260*1,_dh_JRC_IDEES!$A$1:$AH$1,0),FALSE)</f>
        <v>2.7703346730921745</v>
      </c>
      <c r="D260" s="6">
        <v>350</v>
      </c>
      <c r="E260" s="6">
        <v>750</v>
      </c>
    </row>
    <row r="261" spans="1:5" x14ac:dyDescent="0.25">
      <c r="A261" t="s">
        <v>42</v>
      </c>
      <c r="B261" t="s">
        <v>31</v>
      </c>
      <c r="C261" s="4">
        <f>VLOOKUP($A261,_dh_JRC_IDEES!$A$1:$AH$30,MATCH($B261*1,_dh_JRC_IDEES!$A$1:$AH$1,0),FALSE)</f>
        <v>2.7703346730921745</v>
      </c>
      <c r="D261" s="6">
        <v>350</v>
      </c>
      <c r="E261" s="6">
        <v>750</v>
      </c>
    </row>
    <row r="262" spans="1:5" x14ac:dyDescent="0.25">
      <c r="A262" t="s">
        <v>42</v>
      </c>
      <c r="B262" t="s">
        <v>32</v>
      </c>
      <c r="C262" s="4">
        <f>VLOOKUP($A262,_dh_JRC_IDEES!$A$1:$AH$30,MATCH($B262*1,_dh_JRC_IDEES!$A$1:$AH$1,0),FALSE)</f>
        <v>2.7703346730921745</v>
      </c>
      <c r="D262" s="6">
        <v>350</v>
      </c>
      <c r="E262" s="6">
        <v>750</v>
      </c>
    </row>
    <row r="263" spans="1:5" x14ac:dyDescent="0.25">
      <c r="A263" t="s">
        <v>42</v>
      </c>
      <c r="B263" t="s">
        <v>33</v>
      </c>
      <c r="C263" s="4">
        <f>VLOOKUP($A263,_dh_JRC_IDEES!$A$1:$AH$30,MATCH($B263*1,_dh_JRC_IDEES!$A$1:$AH$1,0),FALSE)</f>
        <v>2.7703346730921745</v>
      </c>
      <c r="D263" s="6">
        <v>350</v>
      </c>
      <c r="E263" s="6">
        <v>750</v>
      </c>
    </row>
    <row r="264" spans="1:5" x14ac:dyDescent="0.25">
      <c r="A264" t="s">
        <v>42</v>
      </c>
      <c r="B264" t="s">
        <v>34</v>
      </c>
      <c r="C264" s="4">
        <f>VLOOKUP($A264,_dh_JRC_IDEES!$A$1:$AH$30,MATCH($B264*1,_dh_JRC_IDEES!$A$1:$AH$1,0),FALSE)</f>
        <v>2.7703346730921745</v>
      </c>
      <c r="D264" s="6">
        <v>350</v>
      </c>
      <c r="E264" s="6">
        <v>750</v>
      </c>
    </row>
    <row r="265" spans="1:5" x14ac:dyDescent="0.25">
      <c r="A265" t="s">
        <v>42</v>
      </c>
      <c r="B265" t="s">
        <v>35</v>
      </c>
      <c r="C265" s="4">
        <f>VLOOKUP($A265,_dh_JRC_IDEES!$A$1:$AH$30,MATCH($B265*1,_dh_JRC_IDEES!$A$1:$AH$1,0),FALSE)</f>
        <v>2.7703346730921745</v>
      </c>
      <c r="D265" s="6">
        <v>350</v>
      </c>
      <c r="E265" s="6">
        <v>750</v>
      </c>
    </row>
    <row r="266" spans="1:5" x14ac:dyDescent="0.25">
      <c r="A266" t="s">
        <v>43</v>
      </c>
      <c r="B266" t="s">
        <v>3</v>
      </c>
      <c r="C266" s="4">
        <f>VLOOKUP($A266,_dh_JRC_IDEES!$A$1:$AH$30,MATCH($B266*1,_dh_JRC_IDEES!$A$1:$AH$1,0),FALSE)</f>
        <v>11.619852870927669</v>
      </c>
      <c r="D266" s="6">
        <v>350</v>
      </c>
      <c r="E266" s="6">
        <v>750</v>
      </c>
    </row>
    <row r="267" spans="1:5" x14ac:dyDescent="0.25">
      <c r="A267" t="s">
        <v>43</v>
      </c>
      <c r="B267" t="s">
        <v>4</v>
      </c>
      <c r="C267" s="4">
        <f>VLOOKUP($A267,_dh_JRC_IDEES!$A$1:$AH$30,MATCH($B267*1,_dh_JRC_IDEES!$A$1:$AH$1,0),FALSE)</f>
        <v>11.619852870927669</v>
      </c>
      <c r="D267" s="6">
        <v>350</v>
      </c>
      <c r="E267" s="6">
        <v>750</v>
      </c>
    </row>
    <row r="268" spans="1:5" x14ac:dyDescent="0.25">
      <c r="A268" t="s">
        <v>43</v>
      </c>
      <c r="B268" t="s">
        <v>5</v>
      </c>
      <c r="C268" s="4">
        <f>VLOOKUP($A268,_dh_JRC_IDEES!$A$1:$AH$30,MATCH($B268*1,_dh_JRC_IDEES!$A$1:$AH$1,0),FALSE)</f>
        <v>11.619852870927669</v>
      </c>
      <c r="D268" s="6">
        <v>350</v>
      </c>
      <c r="E268" s="6">
        <v>750</v>
      </c>
    </row>
    <row r="269" spans="1:5" x14ac:dyDescent="0.25">
      <c r="A269" t="s">
        <v>43</v>
      </c>
      <c r="B269" t="s">
        <v>6</v>
      </c>
      <c r="C269" s="4">
        <f>VLOOKUP($A269,_dh_JRC_IDEES!$A$1:$AH$30,MATCH($B269*1,_dh_JRC_IDEES!$A$1:$AH$1,0),FALSE)</f>
        <v>11.619852870927669</v>
      </c>
      <c r="D269" s="6">
        <v>350</v>
      </c>
      <c r="E269" s="6">
        <v>750</v>
      </c>
    </row>
    <row r="270" spans="1:5" x14ac:dyDescent="0.25">
      <c r="A270" t="s">
        <v>43</v>
      </c>
      <c r="B270" t="s">
        <v>7</v>
      </c>
      <c r="C270" s="4">
        <f>VLOOKUP($A270,_dh_JRC_IDEES!$A$1:$AH$30,MATCH($B270*1,_dh_JRC_IDEES!$A$1:$AH$1,0),FALSE)</f>
        <v>11.619852870927669</v>
      </c>
      <c r="D270" s="6">
        <v>350</v>
      </c>
      <c r="E270" s="6">
        <v>750</v>
      </c>
    </row>
    <row r="271" spans="1:5" x14ac:dyDescent="0.25">
      <c r="A271" t="s">
        <v>43</v>
      </c>
      <c r="B271" t="s">
        <v>8</v>
      </c>
      <c r="C271" s="4">
        <f>VLOOKUP($A271,_dh_JRC_IDEES!$A$1:$AH$30,MATCH($B271*1,_dh_JRC_IDEES!$A$1:$AH$1,0),FALSE)</f>
        <v>11.619852870927669</v>
      </c>
      <c r="D271" s="6">
        <v>350</v>
      </c>
      <c r="E271" s="6">
        <v>750</v>
      </c>
    </row>
    <row r="272" spans="1:5" x14ac:dyDescent="0.25">
      <c r="A272" t="s">
        <v>43</v>
      </c>
      <c r="B272" t="s">
        <v>9</v>
      </c>
      <c r="C272" s="4">
        <f>VLOOKUP($A272,_dh_JRC_IDEES!$A$1:$AH$30,MATCH($B272*1,_dh_JRC_IDEES!$A$1:$AH$1,0),FALSE)</f>
        <v>11.619852870927669</v>
      </c>
      <c r="D272" s="6">
        <v>350</v>
      </c>
      <c r="E272" s="6">
        <v>750</v>
      </c>
    </row>
    <row r="273" spans="1:5" x14ac:dyDescent="0.25">
      <c r="A273" t="s">
        <v>43</v>
      </c>
      <c r="B273" t="s">
        <v>10</v>
      </c>
      <c r="C273" s="4">
        <f>VLOOKUP($A273,_dh_JRC_IDEES!$A$1:$AH$30,MATCH($B273*1,_dh_JRC_IDEES!$A$1:$AH$1,0),FALSE)</f>
        <v>11.619852870927669</v>
      </c>
      <c r="D273" s="6">
        <v>350</v>
      </c>
      <c r="E273" s="6">
        <v>750</v>
      </c>
    </row>
    <row r="274" spans="1:5" x14ac:dyDescent="0.25">
      <c r="A274" t="s">
        <v>43</v>
      </c>
      <c r="B274" t="s">
        <v>11</v>
      </c>
      <c r="C274" s="4">
        <f>VLOOKUP($A274,_dh_JRC_IDEES!$A$1:$AH$30,MATCH($B274*1,_dh_JRC_IDEES!$A$1:$AH$1,0),FALSE)</f>
        <v>11.619852870927669</v>
      </c>
      <c r="D274" s="6">
        <v>350</v>
      </c>
      <c r="E274" s="6">
        <v>750</v>
      </c>
    </row>
    <row r="275" spans="1:5" x14ac:dyDescent="0.25">
      <c r="A275" t="s">
        <v>43</v>
      </c>
      <c r="B275" t="s">
        <v>12</v>
      </c>
      <c r="C275" s="4">
        <f>VLOOKUP($A275,_dh_JRC_IDEES!$A$1:$AH$30,MATCH($B275*1,_dh_JRC_IDEES!$A$1:$AH$1,0),FALSE)</f>
        <v>11.619852870927669</v>
      </c>
      <c r="D275" s="6">
        <v>350</v>
      </c>
      <c r="E275" s="6">
        <v>750</v>
      </c>
    </row>
    <row r="276" spans="1:5" x14ac:dyDescent="0.25">
      <c r="A276" t="s">
        <v>43</v>
      </c>
      <c r="B276" t="s">
        <v>13</v>
      </c>
      <c r="C276" s="4">
        <f>VLOOKUP($A276,_dh_JRC_IDEES!$A$1:$AH$30,MATCH($B276*1,_dh_JRC_IDEES!$A$1:$AH$1,0),FALSE)</f>
        <v>11.619852870927669</v>
      </c>
      <c r="D276" s="6">
        <v>350</v>
      </c>
      <c r="E276" s="6">
        <v>750</v>
      </c>
    </row>
    <row r="277" spans="1:5" x14ac:dyDescent="0.25">
      <c r="A277" t="s">
        <v>43</v>
      </c>
      <c r="B277" t="s">
        <v>14</v>
      </c>
      <c r="C277" s="4">
        <f>VLOOKUP($A277,_dh_JRC_IDEES!$A$1:$AH$30,MATCH($B277*1,_dh_JRC_IDEES!$A$1:$AH$1,0),FALSE)</f>
        <v>11.67441860465116</v>
      </c>
      <c r="D277" s="6">
        <v>350</v>
      </c>
      <c r="E277" s="6">
        <v>750</v>
      </c>
    </row>
    <row r="278" spans="1:5" x14ac:dyDescent="0.25">
      <c r="A278" t="s">
        <v>43</v>
      </c>
      <c r="B278" t="s">
        <v>15</v>
      </c>
      <c r="C278" s="4">
        <f>VLOOKUP($A278,_dh_JRC_IDEES!$A$1:$AH$30,MATCH($B278*1,_dh_JRC_IDEES!$A$1:$AH$1,0),FALSE)</f>
        <v>13.803648023255816</v>
      </c>
      <c r="D278" s="6">
        <v>350</v>
      </c>
      <c r="E278" s="6">
        <v>750</v>
      </c>
    </row>
    <row r="279" spans="1:5" x14ac:dyDescent="0.25">
      <c r="A279" t="s">
        <v>43</v>
      </c>
      <c r="B279" t="s">
        <v>16</v>
      </c>
      <c r="C279" s="4">
        <f>VLOOKUP($A279,_dh_JRC_IDEES!$A$1:$AH$30,MATCH($B279*1,_dh_JRC_IDEES!$A$1:$AH$1,0),FALSE)</f>
        <v>13.981216744186046</v>
      </c>
      <c r="D279" s="6">
        <v>350</v>
      </c>
      <c r="E279" s="6">
        <v>750</v>
      </c>
    </row>
    <row r="280" spans="1:5" x14ac:dyDescent="0.25">
      <c r="A280" t="s">
        <v>43</v>
      </c>
      <c r="B280" t="s">
        <v>17</v>
      </c>
      <c r="C280" s="4">
        <f>VLOOKUP($A280,_dh_JRC_IDEES!$A$1:$AH$30,MATCH($B280*1,_dh_JRC_IDEES!$A$1:$AH$1,0),FALSE)</f>
        <v>13.735873372093025</v>
      </c>
      <c r="D280" s="6">
        <v>350</v>
      </c>
      <c r="E280" s="6">
        <v>750</v>
      </c>
    </row>
    <row r="281" spans="1:5" x14ac:dyDescent="0.25">
      <c r="A281" t="s">
        <v>43</v>
      </c>
      <c r="B281" t="s">
        <v>18</v>
      </c>
      <c r="C281" s="4">
        <f>VLOOKUP($A281,_dh_JRC_IDEES!$A$1:$AH$30,MATCH($B281*1,_dh_JRC_IDEES!$A$1:$AH$1,0),FALSE)</f>
        <v>13.991092714422555</v>
      </c>
      <c r="D281" s="6">
        <v>350</v>
      </c>
      <c r="E281" s="6">
        <v>750</v>
      </c>
    </row>
    <row r="282" spans="1:5" x14ac:dyDescent="0.25">
      <c r="A282" t="s">
        <v>43</v>
      </c>
      <c r="B282" t="s">
        <v>19</v>
      </c>
      <c r="C282" s="4">
        <f>VLOOKUP($A282,_dh_JRC_IDEES!$A$1:$AH$30,MATCH($B282*1,_dh_JRC_IDEES!$A$1:$AH$1,0),FALSE)</f>
        <v>14.400141162790696</v>
      </c>
      <c r="D282" s="6">
        <v>350</v>
      </c>
      <c r="E282" s="6">
        <v>750</v>
      </c>
    </row>
    <row r="283" spans="1:5" x14ac:dyDescent="0.25">
      <c r="A283" t="s">
        <v>43</v>
      </c>
      <c r="B283" t="s">
        <v>20</v>
      </c>
      <c r="C283" s="4">
        <f>VLOOKUP($A283,_dh_JRC_IDEES!$A$1:$AH$30,MATCH($B283*1,_dh_JRC_IDEES!$A$1:$AH$1,0),FALSE)</f>
        <v>15.154651162790696</v>
      </c>
      <c r="D283" s="6">
        <v>350</v>
      </c>
      <c r="E283" s="6">
        <v>750</v>
      </c>
    </row>
    <row r="284" spans="1:5" x14ac:dyDescent="0.25">
      <c r="A284" t="s">
        <v>43</v>
      </c>
      <c r="B284" t="s">
        <v>21</v>
      </c>
      <c r="C284" s="4">
        <f>VLOOKUP($A284,_dh_JRC_IDEES!$A$1:$AH$30,MATCH($B284*1,_dh_JRC_IDEES!$A$1:$AH$1,0),FALSE)</f>
        <v>15.965292093023255</v>
      </c>
      <c r="D284" s="6">
        <v>350</v>
      </c>
      <c r="E284" s="6">
        <v>750</v>
      </c>
    </row>
    <row r="285" spans="1:5" x14ac:dyDescent="0.25">
      <c r="A285" t="s">
        <v>43</v>
      </c>
      <c r="B285" t="s">
        <v>22</v>
      </c>
      <c r="C285" s="4">
        <f>VLOOKUP($A285,_dh_JRC_IDEES!$A$1:$AH$30,MATCH($B285*1,_dh_JRC_IDEES!$A$1:$AH$1,0),FALSE)</f>
        <v>16.167441860465122</v>
      </c>
      <c r="D285" s="6">
        <v>350</v>
      </c>
      <c r="E285" s="6">
        <v>750</v>
      </c>
    </row>
    <row r="286" spans="1:5" x14ac:dyDescent="0.25">
      <c r="A286" t="s">
        <v>43</v>
      </c>
      <c r="B286" t="s">
        <v>23</v>
      </c>
      <c r="C286" s="4">
        <f>VLOOKUP($A286,_dh_JRC_IDEES!$A$1:$AH$30,MATCH($B286*1,_dh_JRC_IDEES!$A$1:$AH$1,0),FALSE)</f>
        <v>17.409366314063487</v>
      </c>
      <c r="D286" s="6">
        <v>350</v>
      </c>
      <c r="E286" s="6">
        <v>750</v>
      </c>
    </row>
    <row r="287" spans="1:5" x14ac:dyDescent="0.25">
      <c r="A287" t="s">
        <v>43</v>
      </c>
      <c r="B287" t="s">
        <v>24</v>
      </c>
      <c r="C287" s="4">
        <f>VLOOKUP($A287,_dh_JRC_IDEES!$A$1:$AH$30,MATCH($B287*1,_dh_JRC_IDEES!$A$1:$AH$1,0),FALSE)</f>
        <v>15.088117472188371</v>
      </c>
      <c r="D287" s="6">
        <v>350</v>
      </c>
      <c r="E287" s="6">
        <v>750</v>
      </c>
    </row>
    <row r="288" spans="1:5" x14ac:dyDescent="0.25">
      <c r="A288" t="s">
        <v>43</v>
      </c>
      <c r="B288" t="s">
        <v>25</v>
      </c>
      <c r="C288" s="4">
        <f>VLOOKUP($A288,_dh_JRC_IDEES!$A$1:$AH$30,MATCH($B288*1,_dh_JRC_IDEES!$A$1:$AH$1,0),FALSE)</f>
        <v>18.012035611367718</v>
      </c>
      <c r="D288" s="6">
        <v>350</v>
      </c>
      <c r="E288" s="6">
        <v>750</v>
      </c>
    </row>
    <row r="289" spans="1:5" x14ac:dyDescent="0.25">
      <c r="A289" t="s">
        <v>43</v>
      </c>
      <c r="B289" t="s">
        <v>26</v>
      </c>
      <c r="C289" s="4">
        <f>VLOOKUP($A289,_dh_JRC_IDEES!$A$1:$AH$30,MATCH($B289*1,_dh_JRC_IDEES!$A$1:$AH$1,0),FALSE)</f>
        <v>15.946851788900236</v>
      </c>
      <c r="D289" s="6">
        <v>350</v>
      </c>
      <c r="E289" s="6">
        <v>750</v>
      </c>
    </row>
    <row r="290" spans="1:5" x14ac:dyDescent="0.25">
      <c r="A290" t="s">
        <v>43</v>
      </c>
      <c r="B290" t="s">
        <v>27</v>
      </c>
      <c r="C290" s="4">
        <f>VLOOKUP($A290,_dh_JRC_IDEES!$A$1:$AH$30,MATCH($B290*1,_dh_JRC_IDEES!$A$1:$AH$1,0),FALSE)</f>
        <v>17.447415020851782</v>
      </c>
      <c r="D290" s="6">
        <v>350</v>
      </c>
      <c r="E290" s="6">
        <v>750</v>
      </c>
    </row>
    <row r="291" spans="1:5" x14ac:dyDescent="0.25">
      <c r="A291" t="s">
        <v>43</v>
      </c>
      <c r="B291" t="s">
        <v>28</v>
      </c>
      <c r="C291" s="4">
        <f>VLOOKUP($A291,_dh_JRC_IDEES!$A$1:$AH$30,MATCH($B291*1,_dh_JRC_IDEES!$A$1:$AH$1,0),FALSE)</f>
        <v>16.698938635490009</v>
      </c>
      <c r="D291" s="6">
        <v>350</v>
      </c>
      <c r="E291" s="6">
        <v>750</v>
      </c>
    </row>
    <row r="292" spans="1:5" x14ac:dyDescent="0.25">
      <c r="A292" t="s">
        <v>43</v>
      </c>
      <c r="B292" t="s">
        <v>29</v>
      </c>
      <c r="C292" s="4">
        <f>VLOOKUP($A292,_dh_JRC_IDEES!$A$1:$AH$30,MATCH($B292*1,_dh_JRC_IDEES!$A$1:$AH$1,0),FALSE)</f>
        <v>16.698938635490009</v>
      </c>
      <c r="D292" s="6">
        <v>350</v>
      </c>
      <c r="E292" s="6">
        <v>750</v>
      </c>
    </row>
    <row r="293" spans="1:5" x14ac:dyDescent="0.25">
      <c r="A293" t="s">
        <v>43</v>
      </c>
      <c r="B293" t="s">
        <v>30</v>
      </c>
      <c r="C293" s="4">
        <f>VLOOKUP($A293,_dh_JRC_IDEES!$A$1:$AH$30,MATCH($B293*1,_dh_JRC_IDEES!$A$1:$AH$1,0),FALSE)</f>
        <v>16.698938635490009</v>
      </c>
      <c r="D293" s="6">
        <v>350</v>
      </c>
      <c r="E293" s="6">
        <v>750</v>
      </c>
    </row>
    <row r="294" spans="1:5" x14ac:dyDescent="0.25">
      <c r="A294" t="s">
        <v>43</v>
      </c>
      <c r="B294" t="s">
        <v>31</v>
      </c>
      <c r="C294" s="4">
        <f>VLOOKUP($A294,_dh_JRC_IDEES!$A$1:$AH$30,MATCH($B294*1,_dh_JRC_IDEES!$A$1:$AH$1,0),FALSE)</f>
        <v>16.698938635490009</v>
      </c>
      <c r="D294" s="6">
        <v>350</v>
      </c>
      <c r="E294" s="6">
        <v>750</v>
      </c>
    </row>
    <row r="295" spans="1:5" x14ac:dyDescent="0.25">
      <c r="A295" t="s">
        <v>43</v>
      </c>
      <c r="B295" t="s">
        <v>32</v>
      </c>
      <c r="C295" s="4">
        <f>VLOOKUP($A295,_dh_JRC_IDEES!$A$1:$AH$30,MATCH($B295*1,_dh_JRC_IDEES!$A$1:$AH$1,0),FALSE)</f>
        <v>16.698938635490009</v>
      </c>
      <c r="D295" s="6">
        <v>350</v>
      </c>
      <c r="E295" s="6">
        <v>750</v>
      </c>
    </row>
    <row r="296" spans="1:5" x14ac:dyDescent="0.25">
      <c r="A296" t="s">
        <v>43</v>
      </c>
      <c r="B296" t="s">
        <v>33</v>
      </c>
      <c r="C296" s="4">
        <f>VLOOKUP($A296,_dh_JRC_IDEES!$A$1:$AH$30,MATCH($B296*1,_dh_JRC_IDEES!$A$1:$AH$1,0),FALSE)</f>
        <v>16.698938635490009</v>
      </c>
      <c r="D296" s="6">
        <v>350</v>
      </c>
      <c r="E296" s="6">
        <v>750</v>
      </c>
    </row>
    <row r="297" spans="1:5" x14ac:dyDescent="0.25">
      <c r="A297" t="s">
        <v>43</v>
      </c>
      <c r="B297" t="s">
        <v>34</v>
      </c>
      <c r="C297" s="4">
        <f>VLOOKUP($A297,_dh_JRC_IDEES!$A$1:$AH$30,MATCH($B297*1,_dh_JRC_IDEES!$A$1:$AH$1,0),FALSE)</f>
        <v>16.698938635490009</v>
      </c>
      <c r="D297" s="6">
        <v>350</v>
      </c>
      <c r="E297" s="6">
        <v>750</v>
      </c>
    </row>
    <row r="298" spans="1:5" x14ac:dyDescent="0.25">
      <c r="A298" t="s">
        <v>43</v>
      </c>
      <c r="B298" t="s">
        <v>35</v>
      </c>
      <c r="C298" s="4">
        <f>VLOOKUP($A298,_dh_JRC_IDEES!$A$1:$AH$30,MATCH($B298*1,_dh_JRC_IDEES!$A$1:$AH$1,0),FALSE)</f>
        <v>16.698938635490009</v>
      </c>
      <c r="D298" s="6">
        <v>350</v>
      </c>
      <c r="E298" s="6">
        <v>750</v>
      </c>
    </row>
    <row r="299" spans="1:5" x14ac:dyDescent="0.25">
      <c r="A299" t="s">
        <v>44</v>
      </c>
      <c r="B299" t="s">
        <v>3</v>
      </c>
      <c r="C299" s="4">
        <f>VLOOKUP($A299,_dh_JRC_IDEES!$A$1:$AH$30,MATCH($B299*1,_dh_JRC_IDEES!$A$1:$AH$1,0),FALSE)</f>
        <v>1.7158022667031061</v>
      </c>
      <c r="D299" s="6">
        <v>350</v>
      </c>
      <c r="E299" s="6">
        <v>750</v>
      </c>
    </row>
    <row r="300" spans="1:5" x14ac:dyDescent="0.25">
      <c r="A300" t="s">
        <v>44</v>
      </c>
      <c r="B300" t="s">
        <v>4</v>
      </c>
      <c r="C300" s="4">
        <f>VLOOKUP($A300,_dh_JRC_IDEES!$A$1:$AH$30,MATCH($B300*1,_dh_JRC_IDEES!$A$1:$AH$1,0),FALSE)</f>
        <v>1.7158022667031061</v>
      </c>
      <c r="D300" s="6">
        <v>350</v>
      </c>
      <c r="E300" s="6">
        <v>750</v>
      </c>
    </row>
    <row r="301" spans="1:5" x14ac:dyDescent="0.25">
      <c r="A301" t="s">
        <v>44</v>
      </c>
      <c r="B301" t="s">
        <v>5</v>
      </c>
      <c r="C301" s="4">
        <f>VLOOKUP($A301,_dh_JRC_IDEES!$A$1:$AH$30,MATCH($B301*1,_dh_JRC_IDEES!$A$1:$AH$1,0),FALSE)</f>
        <v>1.7158022667031061</v>
      </c>
      <c r="D301" s="6">
        <v>350</v>
      </c>
      <c r="E301" s="6">
        <v>750</v>
      </c>
    </row>
    <row r="302" spans="1:5" x14ac:dyDescent="0.25">
      <c r="A302" t="s">
        <v>44</v>
      </c>
      <c r="B302" t="s">
        <v>6</v>
      </c>
      <c r="C302" s="4">
        <f>VLOOKUP($A302,_dh_JRC_IDEES!$A$1:$AH$30,MATCH($B302*1,_dh_JRC_IDEES!$A$1:$AH$1,0),FALSE)</f>
        <v>1.7158022667031061</v>
      </c>
      <c r="D302" s="6">
        <v>350</v>
      </c>
      <c r="E302" s="6">
        <v>750</v>
      </c>
    </row>
    <row r="303" spans="1:5" x14ac:dyDescent="0.25">
      <c r="A303" t="s">
        <v>44</v>
      </c>
      <c r="B303" t="s">
        <v>7</v>
      </c>
      <c r="C303" s="4">
        <f>VLOOKUP($A303,_dh_JRC_IDEES!$A$1:$AH$30,MATCH($B303*1,_dh_JRC_IDEES!$A$1:$AH$1,0),FALSE)</f>
        <v>1.7158022667031061</v>
      </c>
      <c r="D303" s="6">
        <v>350</v>
      </c>
      <c r="E303" s="6">
        <v>750</v>
      </c>
    </row>
    <row r="304" spans="1:5" x14ac:dyDescent="0.25">
      <c r="A304" t="s">
        <v>44</v>
      </c>
      <c r="B304" t="s">
        <v>8</v>
      </c>
      <c r="C304" s="4">
        <f>VLOOKUP($A304,_dh_JRC_IDEES!$A$1:$AH$30,MATCH($B304*1,_dh_JRC_IDEES!$A$1:$AH$1,0),FALSE)</f>
        <v>1.7158022667031061</v>
      </c>
      <c r="D304" s="6">
        <v>350</v>
      </c>
      <c r="E304" s="6">
        <v>750</v>
      </c>
    </row>
    <row r="305" spans="1:5" x14ac:dyDescent="0.25">
      <c r="A305" t="s">
        <v>44</v>
      </c>
      <c r="B305" t="s">
        <v>9</v>
      </c>
      <c r="C305" s="4">
        <f>VLOOKUP($A305,_dh_JRC_IDEES!$A$1:$AH$30,MATCH($B305*1,_dh_JRC_IDEES!$A$1:$AH$1,0),FALSE)</f>
        <v>1.7158022667031061</v>
      </c>
      <c r="D305" s="6">
        <v>350</v>
      </c>
      <c r="E305" s="6">
        <v>750</v>
      </c>
    </row>
    <row r="306" spans="1:5" x14ac:dyDescent="0.25">
      <c r="A306" t="s">
        <v>44</v>
      </c>
      <c r="B306" t="s">
        <v>10</v>
      </c>
      <c r="C306" s="4">
        <f>VLOOKUP($A306,_dh_JRC_IDEES!$A$1:$AH$30,MATCH($B306*1,_dh_JRC_IDEES!$A$1:$AH$1,0),FALSE)</f>
        <v>1.7158022667031061</v>
      </c>
      <c r="D306" s="6">
        <v>350</v>
      </c>
      <c r="E306" s="6">
        <v>750</v>
      </c>
    </row>
    <row r="307" spans="1:5" x14ac:dyDescent="0.25">
      <c r="A307" t="s">
        <v>44</v>
      </c>
      <c r="B307" t="s">
        <v>11</v>
      </c>
      <c r="C307" s="4">
        <f>VLOOKUP($A307,_dh_JRC_IDEES!$A$1:$AH$30,MATCH($B307*1,_dh_JRC_IDEES!$A$1:$AH$1,0),FALSE)</f>
        <v>1.7158022667031061</v>
      </c>
      <c r="D307" s="6">
        <v>350</v>
      </c>
      <c r="E307" s="6">
        <v>750</v>
      </c>
    </row>
    <row r="308" spans="1:5" x14ac:dyDescent="0.25">
      <c r="A308" t="s">
        <v>44</v>
      </c>
      <c r="B308" t="s">
        <v>12</v>
      </c>
      <c r="C308" s="4">
        <f>VLOOKUP($A308,_dh_JRC_IDEES!$A$1:$AH$30,MATCH($B308*1,_dh_JRC_IDEES!$A$1:$AH$1,0),FALSE)</f>
        <v>1.7158022667031061</v>
      </c>
      <c r="D308" s="6">
        <v>350</v>
      </c>
      <c r="E308" s="6">
        <v>750</v>
      </c>
    </row>
    <row r="309" spans="1:5" x14ac:dyDescent="0.25">
      <c r="A309" t="s">
        <v>44</v>
      </c>
      <c r="B309" t="s">
        <v>13</v>
      </c>
      <c r="C309" s="4">
        <f>VLOOKUP($A309,_dh_JRC_IDEES!$A$1:$AH$30,MATCH($B309*1,_dh_JRC_IDEES!$A$1:$AH$1,0),FALSE)</f>
        <v>1.7158022667031061</v>
      </c>
      <c r="D309" s="6">
        <v>350</v>
      </c>
      <c r="E309" s="6">
        <v>750</v>
      </c>
    </row>
    <row r="310" spans="1:5" x14ac:dyDescent="0.25">
      <c r="A310" t="s">
        <v>44</v>
      </c>
      <c r="B310" t="s">
        <v>14</v>
      </c>
      <c r="C310" s="4">
        <f>VLOOKUP($A310,_dh_JRC_IDEES!$A$1:$AH$30,MATCH($B310*1,_dh_JRC_IDEES!$A$1:$AH$1,0),FALSE)</f>
        <v>1.7744186046511627</v>
      </c>
      <c r="D310" s="6">
        <v>350</v>
      </c>
      <c r="E310" s="6">
        <v>750</v>
      </c>
    </row>
    <row r="311" spans="1:5" x14ac:dyDescent="0.25">
      <c r="A311" t="s">
        <v>44</v>
      </c>
      <c r="B311" t="s">
        <v>15</v>
      </c>
      <c r="C311" s="4">
        <f>VLOOKUP($A311,_dh_JRC_IDEES!$A$1:$AH$30,MATCH($B311*1,_dh_JRC_IDEES!$A$1:$AH$1,0),FALSE)</f>
        <v>1.8302325581395351</v>
      </c>
      <c r="D311" s="6">
        <v>350</v>
      </c>
      <c r="E311" s="6">
        <v>750</v>
      </c>
    </row>
    <row r="312" spans="1:5" x14ac:dyDescent="0.25">
      <c r="A312" t="s">
        <v>44</v>
      </c>
      <c r="B312" t="s">
        <v>16</v>
      </c>
      <c r="C312" s="4">
        <f>VLOOKUP($A312,_dh_JRC_IDEES!$A$1:$AH$30,MATCH($B312*1,_dh_JRC_IDEES!$A$1:$AH$1,0),FALSE)</f>
        <v>1.7976744186046509</v>
      </c>
      <c r="D312" s="6">
        <v>350</v>
      </c>
      <c r="E312" s="6">
        <v>750</v>
      </c>
    </row>
    <row r="313" spans="1:5" x14ac:dyDescent="0.25">
      <c r="A313" t="s">
        <v>44</v>
      </c>
      <c r="B313" t="s">
        <v>17</v>
      </c>
      <c r="C313" s="4">
        <f>VLOOKUP($A313,_dh_JRC_IDEES!$A$1:$AH$30,MATCH($B313*1,_dh_JRC_IDEES!$A$1:$AH$1,0),FALSE)</f>
        <v>1.7372093023255817</v>
      </c>
      <c r="D313" s="6">
        <v>350</v>
      </c>
      <c r="E313" s="6">
        <v>750</v>
      </c>
    </row>
    <row r="314" spans="1:5" x14ac:dyDescent="0.25">
      <c r="A314" t="s">
        <v>44</v>
      </c>
      <c r="B314" t="s">
        <v>18</v>
      </c>
      <c r="C314" s="4">
        <f>VLOOKUP($A314,_dh_JRC_IDEES!$A$1:$AH$30,MATCH($B314*1,_dh_JRC_IDEES!$A$1:$AH$1,0),FALSE)</f>
        <v>2.5123255591771314</v>
      </c>
      <c r="D314" s="6">
        <v>350</v>
      </c>
      <c r="E314" s="6">
        <v>750</v>
      </c>
    </row>
    <row r="315" spans="1:5" x14ac:dyDescent="0.25">
      <c r="A315" t="s">
        <v>44</v>
      </c>
      <c r="B315" t="s">
        <v>19</v>
      </c>
      <c r="C315" s="4">
        <f>VLOOKUP($A315,_dh_JRC_IDEES!$A$1:$AH$30,MATCH($B315*1,_dh_JRC_IDEES!$A$1:$AH$1,0),FALSE)</f>
        <v>2.2860708139534887</v>
      </c>
      <c r="D315" s="6">
        <v>350</v>
      </c>
      <c r="E315" s="6">
        <v>750</v>
      </c>
    </row>
    <row r="316" spans="1:5" x14ac:dyDescent="0.25">
      <c r="A316" t="s">
        <v>44</v>
      </c>
      <c r="B316" t="s">
        <v>20</v>
      </c>
      <c r="C316" s="4">
        <f>VLOOKUP($A316,_dh_JRC_IDEES!$A$1:$AH$30,MATCH($B316*1,_dh_JRC_IDEES!$A$1:$AH$1,0),FALSE)</f>
        <v>2.4802325581395355</v>
      </c>
      <c r="D316" s="6">
        <v>350</v>
      </c>
      <c r="E316" s="6">
        <v>750</v>
      </c>
    </row>
    <row r="317" spans="1:5" x14ac:dyDescent="0.25">
      <c r="A317" t="s">
        <v>44</v>
      </c>
      <c r="B317" t="s">
        <v>21</v>
      </c>
      <c r="C317" s="4">
        <f>VLOOKUP($A317,_dh_JRC_IDEES!$A$1:$AH$30,MATCH($B317*1,_dh_JRC_IDEES!$A$1:$AH$1,0),FALSE)</f>
        <v>2.6871708139534887</v>
      </c>
      <c r="D317" s="6">
        <v>350</v>
      </c>
      <c r="E317" s="6">
        <v>750</v>
      </c>
    </row>
    <row r="318" spans="1:5" x14ac:dyDescent="0.25">
      <c r="A318" t="s">
        <v>44</v>
      </c>
      <c r="B318" t="s">
        <v>22</v>
      </c>
      <c r="C318" s="4">
        <f>VLOOKUP($A318,_dh_JRC_IDEES!$A$1:$AH$30,MATCH($B318*1,_dh_JRC_IDEES!$A$1:$AH$1,0),FALSE)</f>
        <v>3.0604651162790697</v>
      </c>
      <c r="D318" s="6">
        <v>350</v>
      </c>
      <c r="E318" s="6">
        <v>750</v>
      </c>
    </row>
    <row r="319" spans="1:5" x14ac:dyDescent="0.25">
      <c r="A319" t="s">
        <v>44</v>
      </c>
      <c r="B319" t="s">
        <v>23</v>
      </c>
      <c r="C319" s="4">
        <f>VLOOKUP($A319,_dh_JRC_IDEES!$A$1:$AH$30,MATCH($B319*1,_dh_JRC_IDEES!$A$1:$AH$1,0),FALSE)</f>
        <v>3.8768021756083937</v>
      </c>
      <c r="D319" s="6">
        <v>350</v>
      </c>
      <c r="E319" s="6">
        <v>750</v>
      </c>
    </row>
    <row r="320" spans="1:5" x14ac:dyDescent="0.25">
      <c r="A320" t="s">
        <v>44</v>
      </c>
      <c r="B320" t="s">
        <v>24</v>
      </c>
      <c r="C320" s="4">
        <f>VLOOKUP($A320,_dh_JRC_IDEES!$A$1:$AH$30,MATCH($B320*1,_dh_JRC_IDEES!$A$1:$AH$1,0),FALSE)</f>
        <v>5.1599045505142378</v>
      </c>
      <c r="D320" s="6">
        <v>350</v>
      </c>
      <c r="E320" s="6">
        <v>750</v>
      </c>
    </row>
    <row r="321" spans="1:5" x14ac:dyDescent="0.25">
      <c r="A321" t="s">
        <v>44</v>
      </c>
      <c r="B321" t="s">
        <v>25</v>
      </c>
      <c r="C321" s="4">
        <f>VLOOKUP($A321,_dh_JRC_IDEES!$A$1:$AH$30,MATCH($B321*1,_dh_JRC_IDEES!$A$1:$AH$1,0),FALSE)</f>
        <v>14.460452674074217</v>
      </c>
      <c r="D321" s="6">
        <v>350</v>
      </c>
      <c r="E321" s="6">
        <v>750</v>
      </c>
    </row>
    <row r="322" spans="1:5" x14ac:dyDescent="0.25">
      <c r="A322" t="s">
        <v>44</v>
      </c>
      <c r="B322" t="s">
        <v>26</v>
      </c>
      <c r="C322" s="4">
        <f>VLOOKUP($A322,_dh_JRC_IDEES!$A$1:$AH$30,MATCH($B322*1,_dh_JRC_IDEES!$A$1:$AH$1,0),FALSE)</f>
        <v>16.628951233222462</v>
      </c>
      <c r="D322" s="6">
        <v>350</v>
      </c>
      <c r="E322" s="6">
        <v>750</v>
      </c>
    </row>
    <row r="323" spans="1:5" x14ac:dyDescent="0.25">
      <c r="A323" t="s">
        <v>44</v>
      </c>
      <c r="B323" t="s">
        <v>27</v>
      </c>
      <c r="C323" s="4">
        <f>VLOOKUP($A323,_dh_JRC_IDEES!$A$1:$AH$30,MATCH($B323*1,_dh_JRC_IDEES!$A$1:$AH$1,0),FALSE)</f>
        <v>13.962764480171355</v>
      </c>
      <c r="D323" s="6">
        <v>350</v>
      </c>
      <c r="E323" s="6">
        <v>750</v>
      </c>
    </row>
    <row r="324" spans="1:5" x14ac:dyDescent="0.25">
      <c r="A324" t="s">
        <v>44</v>
      </c>
      <c r="B324" t="s">
        <v>28</v>
      </c>
      <c r="C324" s="4">
        <f>VLOOKUP($A324,_dh_JRC_IDEES!$A$1:$AH$30,MATCH($B324*1,_dh_JRC_IDEES!$A$1:$AH$1,0),FALSE)</f>
        <v>15.66495808532245</v>
      </c>
      <c r="D324" s="6">
        <v>350</v>
      </c>
      <c r="E324" s="6">
        <v>750</v>
      </c>
    </row>
    <row r="325" spans="1:5" x14ac:dyDescent="0.25">
      <c r="A325" t="s">
        <v>44</v>
      </c>
      <c r="B325" t="s">
        <v>29</v>
      </c>
      <c r="C325" s="4">
        <f>VLOOKUP($A325,_dh_JRC_IDEES!$A$1:$AH$30,MATCH($B325*1,_dh_JRC_IDEES!$A$1:$AH$1,0),FALSE)</f>
        <v>15.66495808532245</v>
      </c>
      <c r="D325" s="6">
        <v>350</v>
      </c>
      <c r="E325" s="6">
        <v>750</v>
      </c>
    </row>
    <row r="326" spans="1:5" x14ac:dyDescent="0.25">
      <c r="A326" t="s">
        <v>44</v>
      </c>
      <c r="B326" t="s">
        <v>30</v>
      </c>
      <c r="C326" s="4">
        <f>VLOOKUP($A326,_dh_JRC_IDEES!$A$1:$AH$30,MATCH($B326*1,_dh_JRC_IDEES!$A$1:$AH$1,0),FALSE)</f>
        <v>15.66495808532245</v>
      </c>
      <c r="D326" s="6">
        <v>350</v>
      </c>
      <c r="E326" s="6">
        <v>750</v>
      </c>
    </row>
    <row r="327" spans="1:5" x14ac:dyDescent="0.25">
      <c r="A327" t="s">
        <v>44</v>
      </c>
      <c r="B327" t="s">
        <v>31</v>
      </c>
      <c r="C327" s="4">
        <f>VLOOKUP($A327,_dh_JRC_IDEES!$A$1:$AH$30,MATCH($B327*1,_dh_JRC_IDEES!$A$1:$AH$1,0),FALSE)</f>
        <v>15.66495808532245</v>
      </c>
      <c r="D327" s="6">
        <v>350</v>
      </c>
      <c r="E327" s="6">
        <v>750</v>
      </c>
    </row>
    <row r="328" spans="1:5" x14ac:dyDescent="0.25">
      <c r="A328" t="s">
        <v>44</v>
      </c>
      <c r="B328" t="s">
        <v>32</v>
      </c>
      <c r="C328" s="4">
        <f>VLOOKUP($A328,_dh_JRC_IDEES!$A$1:$AH$30,MATCH($B328*1,_dh_JRC_IDEES!$A$1:$AH$1,0),FALSE)</f>
        <v>15.66495808532245</v>
      </c>
      <c r="D328" s="6">
        <v>350</v>
      </c>
      <c r="E328" s="6">
        <v>750</v>
      </c>
    </row>
    <row r="329" spans="1:5" x14ac:dyDescent="0.25">
      <c r="A329" t="s">
        <v>44</v>
      </c>
      <c r="B329" t="s">
        <v>33</v>
      </c>
      <c r="C329" s="4">
        <f>VLOOKUP($A329,_dh_JRC_IDEES!$A$1:$AH$30,MATCH($B329*1,_dh_JRC_IDEES!$A$1:$AH$1,0),FALSE)</f>
        <v>15.66495808532245</v>
      </c>
      <c r="D329" s="6">
        <v>350</v>
      </c>
      <c r="E329" s="6">
        <v>750</v>
      </c>
    </row>
    <row r="330" spans="1:5" x14ac:dyDescent="0.25">
      <c r="A330" t="s">
        <v>44</v>
      </c>
      <c r="B330" t="s">
        <v>34</v>
      </c>
      <c r="C330" s="4">
        <f>VLOOKUP($A330,_dh_JRC_IDEES!$A$1:$AH$30,MATCH($B330*1,_dh_JRC_IDEES!$A$1:$AH$1,0),FALSE)</f>
        <v>15.66495808532245</v>
      </c>
      <c r="D330" s="6">
        <v>350</v>
      </c>
      <c r="E330" s="6">
        <v>750</v>
      </c>
    </row>
    <row r="331" spans="1:5" x14ac:dyDescent="0.25">
      <c r="A331" t="s">
        <v>44</v>
      </c>
      <c r="B331" t="s">
        <v>35</v>
      </c>
      <c r="C331" s="4">
        <f>VLOOKUP($A331,_dh_JRC_IDEES!$A$1:$AH$30,MATCH($B331*1,_dh_JRC_IDEES!$A$1:$AH$1,0),FALSE)</f>
        <v>15.66495808532245</v>
      </c>
      <c r="D331" s="6">
        <v>350</v>
      </c>
      <c r="E331" s="6">
        <v>750</v>
      </c>
    </row>
    <row r="332" spans="1:5" x14ac:dyDescent="0.25">
      <c r="A332" t="s">
        <v>45</v>
      </c>
      <c r="B332" t="s">
        <v>3</v>
      </c>
      <c r="C332" s="4">
        <f>VLOOKUP($A332,_dh_JRC_IDEES!$A$1:$AH$30,MATCH($B332*1,_dh_JRC_IDEES!$A$1:$AH$1,0),FALSE)</f>
        <v>12.387216369159088</v>
      </c>
      <c r="D332" s="6">
        <v>350</v>
      </c>
      <c r="E332" s="6">
        <v>750</v>
      </c>
    </row>
    <row r="333" spans="1:5" x14ac:dyDescent="0.25">
      <c r="A333" t="s">
        <v>45</v>
      </c>
      <c r="B333" t="s">
        <v>4</v>
      </c>
      <c r="C333" s="4">
        <f>VLOOKUP($A333,_dh_JRC_IDEES!$A$1:$AH$30,MATCH($B333*1,_dh_JRC_IDEES!$A$1:$AH$1,0),FALSE)</f>
        <v>12.387216369159088</v>
      </c>
      <c r="D333" s="6">
        <v>350</v>
      </c>
      <c r="E333" s="6">
        <v>750</v>
      </c>
    </row>
    <row r="334" spans="1:5" x14ac:dyDescent="0.25">
      <c r="A334" t="s">
        <v>45</v>
      </c>
      <c r="B334" t="s">
        <v>5</v>
      </c>
      <c r="C334" s="4">
        <f>VLOOKUP($A334,_dh_JRC_IDEES!$A$1:$AH$30,MATCH($B334*1,_dh_JRC_IDEES!$A$1:$AH$1,0),FALSE)</f>
        <v>12.387216369159088</v>
      </c>
      <c r="D334" s="6">
        <v>350</v>
      </c>
      <c r="E334" s="6">
        <v>750</v>
      </c>
    </row>
    <row r="335" spans="1:5" x14ac:dyDescent="0.25">
      <c r="A335" t="s">
        <v>45</v>
      </c>
      <c r="B335" t="s">
        <v>6</v>
      </c>
      <c r="C335" s="4">
        <f>VLOOKUP($A335,_dh_JRC_IDEES!$A$1:$AH$30,MATCH($B335*1,_dh_JRC_IDEES!$A$1:$AH$1,0),FALSE)</f>
        <v>12.387216369159088</v>
      </c>
      <c r="D335" s="6">
        <v>350</v>
      </c>
      <c r="E335" s="6">
        <v>750</v>
      </c>
    </row>
    <row r="336" spans="1:5" x14ac:dyDescent="0.25">
      <c r="A336" t="s">
        <v>45</v>
      </c>
      <c r="B336" t="s">
        <v>7</v>
      </c>
      <c r="C336" s="4">
        <f>VLOOKUP($A336,_dh_JRC_IDEES!$A$1:$AH$30,MATCH($B336*1,_dh_JRC_IDEES!$A$1:$AH$1,0),FALSE)</f>
        <v>12.387216369159088</v>
      </c>
      <c r="D336" s="6">
        <v>350</v>
      </c>
      <c r="E336" s="6">
        <v>750</v>
      </c>
    </row>
    <row r="337" spans="1:5" x14ac:dyDescent="0.25">
      <c r="A337" t="s">
        <v>45</v>
      </c>
      <c r="B337" t="s">
        <v>8</v>
      </c>
      <c r="C337" s="4">
        <f>VLOOKUP($A337,_dh_JRC_IDEES!$A$1:$AH$30,MATCH($B337*1,_dh_JRC_IDEES!$A$1:$AH$1,0),FALSE)</f>
        <v>12.387216369159088</v>
      </c>
      <c r="D337" s="6">
        <v>350</v>
      </c>
      <c r="E337" s="6">
        <v>750</v>
      </c>
    </row>
    <row r="338" spans="1:5" x14ac:dyDescent="0.25">
      <c r="A338" t="s">
        <v>45</v>
      </c>
      <c r="B338" t="s">
        <v>9</v>
      </c>
      <c r="C338" s="4">
        <f>VLOOKUP($A338,_dh_JRC_IDEES!$A$1:$AH$30,MATCH($B338*1,_dh_JRC_IDEES!$A$1:$AH$1,0),FALSE)</f>
        <v>12.387216369159088</v>
      </c>
      <c r="D338" s="6">
        <v>350</v>
      </c>
      <c r="E338" s="6">
        <v>750</v>
      </c>
    </row>
    <row r="339" spans="1:5" x14ac:dyDescent="0.25">
      <c r="A339" t="s">
        <v>45</v>
      </c>
      <c r="B339" t="s">
        <v>10</v>
      </c>
      <c r="C339" s="4">
        <f>VLOOKUP($A339,_dh_JRC_IDEES!$A$1:$AH$30,MATCH($B339*1,_dh_JRC_IDEES!$A$1:$AH$1,0),FALSE)</f>
        <v>12.387216369159088</v>
      </c>
      <c r="D339" s="6">
        <v>350</v>
      </c>
      <c r="E339" s="6">
        <v>750</v>
      </c>
    </row>
    <row r="340" spans="1:5" x14ac:dyDescent="0.25">
      <c r="A340" t="s">
        <v>45</v>
      </c>
      <c r="B340" t="s">
        <v>11</v>
      </c>
      <c r="C340" s="4">
        <f>VLOOKUP($A340,_dh_JRC_IDEES!$A$1:$AH$30,MATCH($B340*1,_dh_JRC_IDEES!$A$1:$AH$1,0),FALSE)</f>
        <v>12.387216369159088</v>
      </c>
      <c r="D340" s="6">
        <v>350</v>
      </c>
      <c r="E340" s="6">
        <v>750</v>
      </c>
    </row>
    <row r="341" spans="1:5" x14ac:dyDescent="0.25">
      <c r="A341" t="s">
        <v>45</v>
      </c>
      <c r="B341" t="s">
        <v>12</v>
      </c>
      <c r="C341" s="4">
        <f>VLOOKUP($A341,_dh_JRC_IDEES!$A$1:$AH$30,MATCH($B341*1,_dh_JRC_IDEES!$A$1:$AH$1,0),FALSE)</f>
        <v>12.387216369159088</v>
      </c>
      <c r="D341" s="6">
        <v>350</v>
      </c>
      <c r="E341" s="6">
        <v>750</v>
      </c>
    </row>
    <row r="342" spans="1:5" x14ac:dyDescent="0.25">
      <c r="A342" t="s">
        <v>45</v>
      </c>
      <c r="B342" t="s">
        <v>13</v>
      </c>
      <c r="C342" s="4">
        <f>VLOOKUP($A342,_dh_JRC_IDEES!$A$1:$AH$30,MATCH($B342*1,_dh_JRC_IDEES!$A$1:$AH$1,0),FALSE)</f>
        <v>12.387216369159088</v>
      </c>
      <c r="D342" s="6">
        <v>350</v>
      </c>
      <c r="E342" s="6">
        <v>750</v>
      </c>
    </row>
    <row r="343" spans="1:5" x14ac:dyDescent="0.25">
      <c r="A343" t="s">
        <v>45</v>
      </c>
      <c r="B343" t="s">
        <v>14</v>
      </c>
      <c r="C343" s="4">
        <f>VLOOKUP($A343,_dh_JRC_IDEES!$A$1:$AH$30,MATCH($B343*1,_dh_JRC_IDEES!$A$1:$AH$1,0),FALSE)</f>
        <v>12.429069767441865</v>
      </c>
      <c r="D343" s="6">
        <v>350</v>
      </c>
      <c r="E343" s="6">
        <v>750</v>
      </c>
    </row>
    <row r="344" spans="1:5" x14ac:dyDescent="0.25">
      <c r="A344" t="s">
        <v>45</v>
      </c>
      <c r="B344" t="s">
        <v>15</v>
      </c>
      <c r="C344" s="4">
        <f>VLOOKUP($A344,_dh_JRC_IDEES!$A$1:$AH$30,MATCH($B344*1,_dh_JRC_IDEES!$A$1:$AH$1,0),FALSE)</f>
        <v>12.435885348837211</v>
      </c>
      <c r="D344" s="6">
        <v>350</v>
      </c>
      <c r="E344" s="6">
        <v>750</v>
      </c>
    </row>
    <row r="345" spans="1:5" x14ac:dyDescent="0.25">
      <c r="A345" t="s">
        <v>45</v>
      </c>
      <c r="B345" t="s">
        <v>16</v>
      </c>
      <c r="C345" s="4">
        <f>VLOOKUP($A345,_dh_JRC_IDEES!$A$1:$AH$30,MATCH($B345*1,_dh_JRC_IDEES!$A$1:$AH$1,0),FALSE)</f>
        <v>35.556916279069767</v>
      </c>
      <c r="D345" s="6">
        <v>350</v>
      </c>
      <c r="E345" s="6">
        <v>750</v>
      </c>
    </row>
    <row r="346" spans="1:5" x14ac:dyDescent="0.25">
      <c r="A346" t="s">
        <v>45</v>
      </c>
      <c r="B346" t="s">
        <v>17</v>
      </c>
      <c r="C346" s="4">
        <f>VLOOKUP($A346,_dh_JRC_IDEES!$A$1:$AH$30,MATCH($B346*1,_dh_JRC_IDEES!$A$1:$AH$1,0),FALSE)</f>
        <v>36.394157441860465</v>
      </c>
      <c r="D346" s="6">
        <v>350</v>
      </c>
      <c r="E346" s="6">
        <v>750</v>
      </c>
    </row>
    <row r="347" spans="1:5" x14ac:dyDescent="0.25">
      <c r="A347" t="s">
        <v>45</v>
      </c>
      <c r="B347" t="s">
        <v>18</v>
      </c>
      <c r="C347" s="4">
        <f>VLOOKUP($A347,_dh_JRC_IDEES!$A$1:$AH$30,MATCH($B347*1,_dh_JRC_IDEES!$A$1:$AH$1,0),FALSE)</f>
        <v>35.816050904325465</v>
      </c>
      <c r="D347" s="6">
        <v>350</v>
      </c>
      <c r="E347" s="6">
        <v>750</v>
      </c>
    </row>
    <row r="348" spans="1:5" x14ac:dyDescent="0.25">
      <c r="A348" t="s">
        <v>45</v>
      </c>
      <c r="B348" t="s">
        <v>19</v>
      </c>
      <c r="C348" s="4">
        <f>VLOOKUP($A348,_dh_JRC_IDEES!$A$1:$AH$30,MATCH($B348*1,_dh_JRC_IDEES!$A$1:$AH$1,0),FALSE)</f>
        <v>34.429105465116272</v>
      </c>
      <c r="D348" s="6">
        <v>350</v>
      </c>
      <c r="E348" s="6">
        <v>750</v>
      </c>
    </row>
    <row r="349" spans="1:5" x14ac:dyDescent="0.25">
      <c r="A349" t="s">
        <v>45</v>
      </c>
      <c r="B349" t="s">
        <v>20</v>
      </c>
      <c r="C349" s="4">
        <f>VLOOKUP($A349,_dh_JRC_IDEES!$A$1:$AH$30,MATCH($B349*1,_dh_JRC_IDEES!$A$1:$AH$1,0),FALSE)</f>
        <v>33.34411360465117</v>
      </c>
      <c r="D349" s="6">
        <v>350</v>
      </c>
      <c r="E349" s="6">
        <v>750</v>
      </c>
    </row>
    <row r="350" spans="1:5" x14ac:dyDescent="0.25">
      <c r="A350" t="s">
        <v>45</v>
      </c>
      <c r="B350" t="s">
        <v>21</v>
      </c>
      <c r="C350" s="4">
        <f>VLOOKUP($A350,_dh_JRC_IDEES!$A$1:$AH$30,MATCH($B350*1,_dh_JRC_IDEES!$A$1:$AH$1,0),FALSE)</f>
        <v>34.24185127906977</v>
      </c>
      <c r="D350" s="6">
        <v>350</v>
      </c>
      <c r="E350" s="6">
        <v>750</v>
      </c>
    </row>
    <row r="351" spans="1:5" x14ac:dyDescent="0.25">
      <c r="A351" t="s">
        <v>45</v>
      </c>
      <c r="B351" t="s">
        <v>22</v>
      </c>
      <c r="C351" s="4">
        <f>VLOOKUP($A351,_dh_JRC_IDEES!$A$1:$AH$30,MATCH($B351*1,_dh_JRC_IDEES!$A$1:$AH$1,0),FALSE)</f>
        <v>35.045369069767446</v>
      </c>
      <c r="D351" s="6">
        <v>350</v>
      </c>
      <c r="E351" s="6">
        <v>750</v>
      </c>
    </row>
    <row r="352" spans="1:5" x14ac:dyDescent="0.25">
      <c r="A352" t="s">
        <v>45</v>
      </c>
      <c r="B352" t="s">
        <v>23</v>
      </c>
      <c r="C352" s="4">
        <f>VLOOKUP($A352,_dh_JRC_IDEES!$A$1:$AH$30,MATCH($B352*1,_dh_JRC_IDEES!$A$1:$AH$1,0),FALSE)</f>
        <v>42.232120440542879</v>
      </c>
      <c r="D352" s="6">
        <v>350</v>
      </c>
      <c r="E352" s="6">
        <v>750</v>
      </c>
    </row>
    <row r="353" spans="1:5" x14ac:dyDescent="0.25">
      <c r="A353" t="s">
        <v>45</v>
      </c>
      <c r="B353" t="s">
        <v>24</v>
      </c>
      <c r="C353" s="4">
        <f>VLOOKUP($A353,_dh_JRC_IDEES!$A$1:$AH$30,MATCH($B353*1,_dh_JRC_IDEES!$A$1:$AH$1,0),FALSE)</f>
        <v>36.727833434426117</v>
      </c>
      <c r="D353" s="6">
        <v>350</v>
      </c>
      <c r="E353" s="6">
        <v>750</v>
      </c>
    </row>
    <row r="354" spans="1:5" x14ac:dyDescent="0.25">
      <c r="A354" t="s">
        <v>45</v>
      </c>
      <c r="B354" t="s">
        <v>25</v>
      </c>
      <c r="C354" s="4">
        <f>VLOOKUP($A354,_dh_JRC_IDEES!$A$1:$AH$30,MATCH($B354*1,_dh_JRC_IDEES!$A$1:$AH$1,0),FALSE)</f>
        <v>37.603789552438869</v>
      </c>
      <c r="D354" s="6">
        <v>350</v>
      </c>
      <c r="E354" s="6">
        <v>750</v>
      </c>
    </row>
    <row r="355" spans="1:5" x14ac:dyDescent="0.25">
      <c r="A355" t="s">
        <v>45</v>
      </c>
      <c r="B355" t="s">
        <v>26</v>
      </c>
      <c r="C355" s="4">
        <f>VLOOKUP($A355,_dh_JRC_IDEES!$A$1:$AH$30,MATCH($B355*1,_dh_JRC_IDEES!$A$1:$AH$1,0),FALSE)</f>
        <v>38.723868628970095</v>
      </c>
      <c r="D355" s="6">
        <v>350</v>
      </c>
      <c r="E355" s="6">
        <v>750</v>
      </c>
    </row>
    <row r="356" spans="1:5" x14ac:dyDescent="0.25">
      <c r="A356" t="s">
        <v>45</v>
      </c>
      <c r="B356" t="s">
        <v>27</v>
      </c>
      <c r="C356" s="4">
        <f>VLOOKUP($A356,_dh_JRC_IDEES!$A$1:$AH$30,MATCH($B356*1,_dh_JRC_IDEES!$A$1:$AH$1,0),FALSE)</f>
        <v>33.301781007780043</v>
      </c>
      <c r="D356" s="6">
        <v>350</v>
      </c>
      <c r="E356" s="6">
        <v>750</v>
      </c>
    </row>
    <row r="357" spans="1:5" x14ac:dyDescent="0.25">
      <c r="A357" t="s">
        <v>45</v>
      </c>
      <c r="B357" t="s">
        <v>28</v>
      </c>
      <c r="C357" s="4">
        <f>VLOOKUP($A357,_dh_JRC_IDEES!$A$1:$AH$30,MATCH($B357*1,_dh_JRC_IDEES!$A$1:$AH$1,0),FALSE)</f>
        <v>36.111002658172417</v>
      </c>
      <c r="D357" s="6">
        <v>350</v>
      </c>
      <c r="E357" s="6">
        <v>750</v>
      </c>
    </row>
    <row r="358" spans="1:5" x14ac:dyDescent="0.25">
      <c r="A358" t="s">
        <v>45</v>
      </c>
      <c r="B358" t="s">
        <v>29</v>
      </c>
      <c r="C358" s="4">
        <f>VLOOKUP($A358,_dh_JRC_IDEES!$A$1:$AH$30,MATCH($B358*1,_dh_JRC_IDEES!$A$1:$AH$1,0),FALSE)</f>
        <v>36.111002658172417</v>
      </c>
      <c r="D358" s="6">
        <v>350</v>
      </c>
      <c r="E358" s="6">
        <v>750</v>
      </c>
    </row>
    <row r="359" spans="1:5" x14ac:dyDescent="0.25">
      <c r="A359" t="s">
        <v>45</v>
      </c>
      <c r="B359" t="s">
        <v>30</v>
      </c>
      <c r="C359" s="4">
        <f>VLOOKUP($A359,_dh_JRC_IDEES!$A$1:$AH$30,MATCH($B359*1,_dh_JRC_IDEES!$A$1:$AH$1,0),FALSE)</f>
        <v>36.111002658172417</v>
      </c>
      <c r="D359" s="6">
        <v>350</v>
      </c>
      <c r="E359" s="6">
        <v>750</v>
      </c>
    </row>
    <row r="360" spans="1:5" x14ac:dyDescent="0.25">
      <c r="A360" t="s">
        <v>45</v>
      </c>
      <c r="B360" t="s">
        <v>31</v>
      </c>
      <c r="C360" s="4">
        <f>VLOOKUP($A360,_dh_JRC_IDEES!$A$1:$AH$30,MATCH($B360*1,_dh_JRC_IDEES!$A$1:$AH$1,0),FALSE)</f>
        <v>36.111002658172417</v>
      </c>
      <c r="D360" s="6">
        <v>350</v>
      </c>
      <c r="E360" s="6">
        <v>750</v>
      </c>
    </row>
    <row r="361" spans="1:5" x14ac:dyDescent="0.25">
      <c r="A361" t="s">
        <v>45</v>
      </c>
      <c r="B361" t="s">
        <v>32</v>
      </c>
      <c r="C361" s="4">
        <f>VLOOKUP($A361,_dh_JRC_IDEES!$A$1:$AH$30,MATCH($B361*1,_dh_JRC_IDEES!$A$1:$AH$1,0),FALSE)</f>
        <v>36.111002658172417</v>
      </c>
      <c r="D361" s="6">
        <v>350</v>
      </c>
      <c r="E361" s="6">
        <v>750</v>
      </c>
    </row>
    <row r="362" spans="1:5" x14ac:dyDescent="0.25">
      <c r="A362" t="s">
        <v>45</v>
      </c>
      <c r="B362" t="s">
        <v>33</v>
      </c>
      <c r="C362" s="4">
        <f>VLOOKUP($A362,_dh_JRC_IDEES!$A$1:$AH$30,MATCH($B362*1,_dh_JRC_IDEES!$A$1:$AH$1,0),FALSE)</f>
        <v>36.111002658172417</v>
      </c>
      <c r="D362" s="6">
        <v>350</v>
      </c>
      <c r="E362" s="6">
        <v>750</v>
      </c>
    </row>
    <row r="363" spans="1:5" x14ac:dyDescent="0.25">
      <c r="A363" t="s">
        <v>45</v>
      </c>
      <c r="B363" t="s">
        <v>34</v>
      </c>
      <c r="C363" s="4">
        <f>VLOOKUP($A363,_dh_JRC_IDEES!$A$1:$AH$30,MATCH($B363*1,_dh_JRC_IDEES!$A$1:$AH$1,0),FALSE)</f>
        <v>36.111002658172417</v>
      </c>
      <c r="D363" s="6">
        <v>350</v>
      </c>
      <c r="E363" s="6">
        <v>750</v>
      </c>
    </row>
    <row r="364" spans="1:5" x14ac:dyDescent="0.25">
      <c r="A364" t="s">
        <v>45</v>
      </c>
      <c r="B364" t="s">
        <v>35</v>
      </c>
      <c r="C364" s="4">
        <f>VLOOKUP($A364,_dh_JRC_IDEES!$A$1:$AH$30,MATCH($B364*1,_dh_JRC_IDEES!$A$1:$AH$1,0),FALSE)</f>
        <v>36.111002658172417</v>
      </c>
      <c r="D364" s="6">
        <v>350</v>
      </c>
      <c r="E364" s="6">
        <v>750</v>
      </c>
    </row>
    <row r="365" spans="1:5" x14ac:dyDescent="0.25">
      <c r="A365" t="s">
        <v>46</v>
      </c>
      <c r="B365" t="s">
        <v>3</v>
      </c>
      <c r="C365" s="4">
        <f>VLOOKUP($A365,_dh_JRC_IDEES!$A$1:$AH$30,MATCH($B365*1,_dh_JRC_IDEES!$A$1:$AH$1,0),FALSE)</f>
        <v>0</v>
      </c>
      <c r="D365" s="6">
        <v>350</v>
      </c>
      <c r="E365" s="6">
        <v>750</v>
      </c>
    </row>
    <row r="366" spans="1:5" x14ac:dyDescent="0.25">
      <c r="A366" t="s">
        <v>46</v>
      </c>
      <c r="B366" t="s">
        <v>4</v>
      </c>
      <c r="C366" s="4">
        <f>VLOOKUP($A366,_dh_JRC_IDEES!$A$1:$AH$30,MATCH($B366*1,_dh_JRC_IDEES!$A$1:$AH$1,0),FALSE)</f>
        <v>0</v>
      </c>
      <c r="D366" s="6">
        <v>350</v>
      </c>
      <c r="E366" s="6">
        <v>750</v>
      </c>
    </row>
    <row r="367" spans="1:5" x14ac:dyDescent="0.25">
      <c r="A367" t="s">
        <v>46</v>
      </c>
      <c r="B367" t="s">
        <v>5</v>
      </c>
      <c r="C367" s="4">
        <f>VLOOKUP($A367,_dh_JRC_IDEES!$A$1:$AH$30,MATCH($B367*1,_dh_JRC_IDEES!$A$1:$AH$1,0),FALSE)</f>
        <v>0</v>
      </c>
      <c r="D367" s="6">
        <v>350</v>
      </c>
      <c r="E367" s="6">
        <v>750</v>
      </c>
    </row>
    <row r="368" spans="1:5" x14ac:dyDescent="0.25">
      <c r="A368" t="s">
        <v>46</v>
      </c>
      <c r="B368" t="s">
        <v>6</v>
      </c>
      <c r="C368" s="4">
        <f>VLOOKUP($A368,_dh_JRC_IDEES!$A$1:$AH$30,MATCH($B368*1,_dh_JRC_IDEES!$A$1:$AH$1,0),FALSE)</f>
        <v>0</v>
      </c>
      <c r="D368" s="6">
        <v>350</v>
      </c>
      <c r="E368" s="6">
        <v>750</v>
      </c>
    </row>
    <row r="369" spans="1:5" x14ac:dyDescent="0.25">
      <c r="A369" t="s">
        <v>46</v>
      </c>
      <c r="B369" t="s">
        <v>7</v>
      </c>
      <c r="C369" s="4">
        <f>VLOOKUP($A369,_dh_JRC_IDEES!$A$1:$AH$30,MATCH($B369*1,_dh_JRC_IDEES!$A$1:$AH$1,0),FALSE)</f>
        <v>0</v>
      </c>
      <c r="D369" s="6">
        <v>350</v>
      </c>
      <c r="E369" s="6">
        <v>750</v>
      </c>
    </row>
    <row r="370" spans="1:5" x14ac:dyDescent="0.25">
      <c r="A370" t="s">
        <v>46</v>
      </c>
      <c r="B370" t="s">
        <v>8</v>
      </c>
      <c r="C370" s="4">
        <f>VLOOKUP($A370,_dh_JRC_IDEES!$A$1:$AH$30,MATCH($B370*1,_dh_JRC_IDEES!$A$1:$AH$1,0),FALSE)</f>
        <v>0</v>
      </c>
      <c r="D370" s="6">
        <v>350</v>
      </c>
      <c r="E370" s="6">
        <v>750</v>
      </c>
    </row>
    <row r="371" spans="1:5" x14ac:dyDescent="0.25">
      <c r="A371" t="s">
        <v>46</v>
      </c>
      <c r="B371" t="s">
        <v>9</v>
      </c>
      <c r="C371" s="4">
        <f>VLOOKUP($A371,_dh_JRC_IDEES!$A$1:$AH$30,MATCH($B371*1,_dh_JRC_IDEES!$A$1:$AH$1,0),FALSE)</f>
        <v>0</v>
      </c>
      <c r="D371" s="6">
        <v>350</v>
      </c>
      <c r="E371" s="6">
        <v>750</v>
      </c>
    </row>
    <row r="372" spans="1:5" x14ac:dyDescent="0.25">
      <c r="A372" t="s">
        <v>46</v>
      </c>
      <c r="B372" t="s">
        <v>10</v>
      </c>
      <c r="C372" s="4">
        <f>VLOOKUP($A372,_dh_JRC_IDEES!$A$1:$AH$30,MATCH($B372*1,_dh_JRC_IDEES!$A$1:$AH$1,0),FALSE)</f>
        <v>0</v>
      </c>
      <c r="D372" s="6">
        <v>350</v>
      </c>
      <c r="E372" s="6">
        <v>750</v>
      </c>
    </row>
    <row r="373" spans="1:5" x14ac:dyDescent="0.25">
      <c r="A373" t="s">
        <v>46</v>
      </c>
      <c r="B373" t="s">
        <v>11</v>
      </c>
      <c r="C373" s="4">
        <f>VLOOKUP($A373,_dh_JRC_IDEES!$A$1:$AH$30,MATCH($B373*1,_dh_JRC_IDEES!$A$1:$AH$1,0),FALSE)</f>
        <v>0</v>
      </c>
      <c r="D373" s="6">
        <v>350</v>
      </c>
      <c r="E373" s="6">
        <v>750</v>
      </c>
    </row>
    <row r="374" spans="1:5" x14ac:dyDescent="0.25">
      <c r="A374" t="s">
        <v>46</v>
      </c>
      <c r="B374" t="s">
        <v>12</v>
      </c>
      <c r="C374" s="4">
        <f>VLOOKUP($A374,_dh_JRC_IDEES!$A$1:$AH$30,MATCH($B374*1,_dh_JRC_IDEES!$A$1:$AH$1,0),FALSE)</f>
        <v>0</v>
      </c>
      <c r="D374" s="6">
        <v>350</v>
      </c>
      <c r="E374" s="6">
        <v>750</v>
      </c>
    </row>
    <row r="375" spans="1:5" x14ac:dyDescent="0.25">
      <c r="A375" t="s">
        <v>46</v>
      </c>
      <c r="B375" t="s">
        <v>13</v>
      </c>
      <c r="C375" s="4">
        <f>VLOOKUP($A375,_dh_JRC_IDEES!$A$1:$AH$30,MATCH($B375*1,_dh_JRC_IDEES!$A$1:$AH$1,0),FALSE)</f>
        <v>0</v>
      </c>
      <c r="D375" s="6">
        <v>350</v>
      </c>
      <c r="E375" s="6">
        <v>750</v>
      </c>
    </row>
    <row r="376" spans="1:5" x14ac:dyDescent="0.25">
      <c r="A376" t="s">
        <v>46</v>
      </c>
      <c r="B376" t="s">
        <v>14</v>
      </c>
      <c r="C376" s="4">
        <f>VLOOKUP($A376,_dh_JRC_IDEES!$A$1:$AH$30,MATCH($B376*1,_dh_JRC_IDEES!$A$1:$AH$1,0),FALSE)</f>
        <v>0</v>
      </c>
      <c r="D376" s="6">
        <v>350</v>
      </c>
      <c r="E376" s="6">
        <v>750</v>
      </c>
    </row>
    <row r="377" spans="1:5" x14ac:dyDescent="0.25">
      <c r="A377" t="s">
        <v>46</v>
      </c>
      <c r="B377" t="s">
        <v>15</v>
      </c>
      <c r="C377" s="4">
        <f>VLOOKUP($A377,_dh_JRC_IDEES!$A$1:$AH$30,MATCH($B377*1,_dh_JRC_IDEES!$A$1:$AH$1,0),FALSE)</f>
        <v>0</v>
      </c>
      <c r="D377" s="6">
        <v>350</v>
      </c>
      <c r="E377" s="6">
        <v>750</v>
      </c>
    </row>
    <row r="378" spans="1:5" x14ac:dyDescent="0.25">
      <c r="A378" t="s">
        <v>46</v>
      </c>
      <c r="B378" t="s">
        <v>16</v>
      </c>
      <c r="C378" s="4">
        <f>VLOOKUP($A378,_dh_JRC_IDEES!$A$1:$AH$30,MATCH($B378*1,_dh_JRC_IDEES!$A$1:$AH$1,0),FALSE)</f>
        <v>0</v>
      </c>
      <c r="D378" s="6">
        <v>350</v>
      </c>
      <c r="E378" s="6">
        <v>750</v>
      </c>
    </row>
    <row r="379" spans="1:5" x14ac:dyDescent="0.25">
      <c r="A379" t="s">
        <v>46</v>
      </c>
      <c r="B379" t="s">
        <v>17</v>
      </c>
      <c r="C379" s="4">
        <f>VLOOKUP($A379,_dh_JRC_IDEES!$A$1:$AH$30,MATCH($B379*1,_dh_JRC_IDEES!$A$1:$AH$1,0),FALSE)</f>
        <v>0</v>
      </c>
      <c r="D379" s="6">
        <v>350</v>
      </c>
      <c r="E379" s="6">
        <v>750</v>
      </c>
    </row>
    <row r="380" spans="1:5" x14ac:dyDescent="0.25">
      <c r="A380" t="s">
        <v>46</v>
      </c>
      <c r="B380" t="s">
        <v>18</v>
      </c>
      <c r="C380" s="4">
        <f>VLOOKUP($A380,_dh_JRC_IDEES!$A$1:$AH$30,MATCH($B380*1,_dh_JRC_IDEES!$A$1:$AH$1,0),FALSE)</f>
        <v>0</v>
      </c>
      <c r="D380" s="6">
        <v>350</v>
      </c>
      <c r="E380" s="6">
        <v>750</v>
      </c>
    </row>
    <row r="381" spans="1:5" x14ac:dyDescent="0.25">
      <c r="A381" t="s">
        <v>46</v>
      </c>
      <c r="B381" t="s">
        <v>19</v>
      </c>
      <c r="C381" s="4">
        <f>VLOOKUP($A381,_dh_JRC_IDEES!$A$1:$AH$30,MATCH($B381*1,_dh_JRC_IDEES!$A$1:$AH$1,0),FALSE)</f>
        <v>0</v>
      </c>
      <c r="D381" s="6">
        <v>350</v>
      </c>
      <c r="E381" s="6">
        <v>750</v>
      </c>
    </row>
    <row r="382" spans="1:5" x14ac:dyDescent="0.25">
      <c r="A382" t="s">
        <v>46</v>
      </c>
      <c r="B382" t="s">
        <v>20</v>
      </c>
      <c r="C382" s="4">
        <f>VLOOKUP($A382,_dh_JRC_IDEES!$A$1:$AH$30,MATCH($B382*1,_dh_JRC_IDEES!$A$1:$AH$1,0),FALSE)</f>
        <v>0</v>
      </c>
      <c r="D382" s="6">
        <v>350</v>
      </c>
      <c r="E382" s="6">
        <v>750</v>
      </c>
    </row>
    <row r="383" spans="1:5" x14ac:dyDescent="0.25">
      <c r="A383" t="s">
        <v>46</v>
      </c>
      <c r="B383" t="s">
        <v>21</v>
      </c>
      <c r="C383" s="4">
        <f>VLOOKUP($A383,_dh_JRC_IDEES!$A$1:$AH$30,MATCH($B383*1,_dh_JRC_IDEES!$A$1:$AH$1,0),FALSE)</f>
        <v>0</v>
      </c>
      <c r="D383" s="6">
        <v>350</v>
      </c>
      <c r="E383" s="6">
        <v>750</v>
      </c>
    </row>
    <row r="384" spans="1:5" x14ac:dyDescent="0.25">
      <c r="A384" t="s">
        <v>46</v>
      </c>
      <c r="B384" t="s">
        <v>22</v>
      </c>
      <c r="C384" s="4">
        <f>VLOOKUP($A384,_dh_JRC_IDEES!$A$1:$AH$30,MATCH($B384*1,_dh_JRC_IDEES!$A$1:$AH$1,0),FALSE)</f>
        <v>0</v>
      </c>
      <c r="D384" s="6">
        <v>350</v>
      </c>
      <c r="E384" s="6">
        <v>750</v>
      </c>
    </row>
    <row r="385" spans="1:5" x14ac:dyDescent="0.25">
      <c r="A385" t="s">
        <v>46</v>
      </c>
      <c r="B385" t="s">
        <v>23</v>
      </c>
      <c r="C385" s="4">
        <f>VLOOKUP($A385,_dh_JRC_IDEES!$A$1:$AH$30,MATCH($B385*1,_dh_JRC_IDEES!$A$1:$AH$1,0),FALSE)</f>
        <v>0</v>
      </c>
      <c r="D385" s="6">
        <v>350</v>
      </c>
      <c r="E385" s="6">
        <v>750</v>
      </c>
    </row>
    <row r="386" spans="1:5" x14ac:dyDescent="0.25">
      <c r="A386" t="s">
        <v>46</v>
      </c>
      <c r="B386" t="s">
        <v>24</v>
      </c>
      <c r="C386" s="4">
        <f>VLOOKUP($A386,_dh_JRC_IDEES!$A$1:$AH$30,MATCH($B386*1,_dh_JRC_IDEES!$A$1:$AH$1,0),FALSE)</f>
        <v>0</v>
      </c>
      <c r="D386" s="6">
        <v>350</v>
      </c>
      <c r="E386" s="6">
        <v>750</v>
      </c>
    </row>
    <row r="387" spans="1:5" x14ac:dyDescent="0.25">
      <c r="A387" t="s">
        <v>46</v>
      </c>
      <c r="B387" t="s">
        <v>25</v>
      </c>
      <c r="C387" s="4">
        <f>VLOOKUP($A387,_dh_JRC_IDEES!$A$1:$AH$30,MATCH($B387*1,_dh_JRC_IDEES!$A$1:$AH$1,0),FALSE)</f>
        <v>0</v>
      </c>
      <c r="D387" s="6">
        <v>350</v>
      </c>
      <c r="E387" s="6">
        <v>750</v>
      </c>
    </row>
    <row r="388" spans="1:5" x14ac:dyDescent="0.25">
      <c r="A388" t="s">
        <v>46</v>
      </c>
      <c r="B388" t="s">
        <v>26</v>
      </c>
      <c r="C388" s="4">
        <f>VLOOKUP($A388,_dh_JRC_IDEES!$A$1:$AH$30,MATCH($B388*1,_dh_JRC_IDEES!$A$1:$AH$1,0),FALSE)</f>
        <v>0</v>
      </c>
      <c r="D388" s="6">
        <v>350</v>
      </c>
      <c r="E388" s="6">
        <v>750</v>
      </c>
    </row>
    <row r="389" spans="1:5" x14ac:dyDescent="0.25">
      <c r="A389" t="s">
        <v>46</v>
      </c>
      <c r="B389" t="s">
        <v>27</v>
      </c>
      <c r="C389" s="4">
        <f>VLOOKUP($A389,_dh_JRC_IDEES!$A$1:$AH$30,MATCH($B389*1,_dh_JRC_IDEES!$A$1:$AH$1,0),FALSE)</f>
        <v>0</v>
      </c>
      <c r="D389" s="6">
        <v>350</v>
      </c>
      <c r="E389" s="6">
        <v>750</v>
      </c>
    </row>
    <row r="390" spans="1:5" x14ac:dyDescent="0.25">
      <c r="A390" t="s">
        <v>46</v>
      </c>
      <c r="B390" t="s">
        <v>28</v>
      </c>
      <c r="C390" s="4">
        <f>VLOOKUP($A390,_dh_JRC_IDEES!$A$1:$AH$30,MATCH($B390*1,_dh_JRC_IDEES!$A$1:$AH$1,0),FALSE)</f>
        <v>0</v>
      </c>
      <c r="D390" s="6">
        <v>350</v>
      </c>
      <c r="E390" s="6">
        <v>750</v>
      </c>
    </row>
    <row r="391" spans="1:5" x14ac:dyDescent="0.25">
      <c r="A391" t="s">
        <v>46</v>
      </c>
      <c r="B391" t="s">
        <v>29</v>
      </c>
      <c r="C391" s="4">
        <f>VLOOKUP($A391,_dh_JRC_IDEES!$A$1:$AH$30,MATCH($B391*1,_dh_JRC_IDEES!$A$1:$AH$1,0),FALSE)</f>
        <v>0</v>
      </c>
      <c r="D391" s="6">
        <v>350</v>
      </c>
      <c r="E391" s="6">
        <v>750</v>
      </c>
    </row>
    <row r="392" spans="1:5" x14ac:dyDescent="0.25">
      <c r="A392" t="s">
        <v>46</v>
      </c>
      <c r="B392" t="s">
        <v>30</v>
      </c>
      <c r="C392" s="4">
        <f>VLOOKUP($A392,_dh_JRC_IDEES!$A$1:$AH$30,MATCH($B392*1,_dh_JRC_IDEES!$A$1:$AH$1,0),FALSE)</f>
        <v>0</v>
      </c>
      <c r="D392" s="6">
        <v>350</v>
      </c>
      <c r="E392" s="6">
        <v>750</v>
      </c>
    </row>
    <row r="393" spans="1:5" x14ac:dyDescent="0.25">
      <c r="A393" t="s">
        <v>46</v>
      </c>
      <c r="B393" t="s">
        <v>31</v>
      </c>
      <c r="C393" s="4">
        <f>VLOOKUP($A393,_dh_JRC_IDEES!$A$1:$AH$30,MATCH($B393*1,_dh_JRC_IDEES!$A$1:$AH$1,0),FALSE)</f>
        <v>0</v>
      </c>
      <c r="D393" s="6">
        <v>350</v>
      </c>
      <c r="E393" s="6">
        <v>750</v>
      </c>
    </row>
    <row r="394" spans="1:5" x14ac:dyDescent="0.25">
      <c r="A394" t="s">
        <v>46</v>
      </c>
      <c r="B394" t="s">
        <v>32</v>
      </c>
      <c r="C394" s="4">
        <f>VLOOKUP($A394,_dh_JRC_IDEES!$A$1:$AH$30,MATCH($B394*1,_dh_JRC_IDEES!$A$1:$AH$1,0),FALSE)</f>
        <v>0</v>
      </c>
      <c r="D394" s="6">
        <v>350</v>
      </c>
      <c r="E394" s="6">
        <v>750</v>
      </c>
    </row>
    <row r="395" spans="1:5" x14ac:dyDescent="0.25">
      <c r="A395" t="s">
        <v>46</v>
      </c>
      <c r="B395" t="s">
        <v>33</v>
      </c>
      <c r="C395" s="4">
        <f>VLOOKUP($A395,_dh_JRC_IDEES!$A$1:$AH$30,MATCH($B395*1,_dh_JRC_IDEES!$A$1:$AH$1,0),FALSE)</f>
        <v>0</v>
      </c>
      <c r="D395" s="6">
        <v>350</v>
      </c>
      <c r="E395" s="6">
        <v>750</v>
      </c>
    </row>
    <row r="396" spans="1:5" x14ac:dyDescent="0.25">
      <c r="A396" t="s">
        <v>46</v>
      </c>
      <c r="B396" t="s">
        <v>34</v>
      </c>
      <c r="C396" s="4">
        <f>VLOOKUP($A396,_dh_JRC_IDEES!$A$1:$AH$30,MATCH($B396*1,_dh_JRC_IDEES!$A$1:$AH$1,0),FALSE)</f>
        <v>0</v>
      </c>
      <c r="D396" s="6">
        <v>350</v>
      </c>
      <c r="E396" s="6">
        <v>750</v>
      </c>
    </row>
    <row r="397" spans="1:5" x14ac:dyDescent="0.25">
      <c r="A397" t="s">
        <v>46</v>
      </c>
      <c r="B397" t="s">
        <v>35</v>
      </c>
      <c r="C397" s="4">
        <f>VLOOKUP($A397,_dh_JRC_IDEES!$A$1:$AH$30,MATCH($B397*1,_dh_JRC_IDEES!$A$1:$AH$1,0),FALSE)</f>
        <v>0</v>
      </c>
      <c r="D397" s="6">
        <v>350</v>
      </c>
      <c r="E397" s="6">
        <v>750</v>
      </c>
    </row>
    <row r="398" spans="1:5" x14ac:dyDescent="0.25">
      <c r="A398" t="s">
        <v>47</v>
      </c>
      <c r="B398" t="s">
        <v>3</v>
      </c>
      <c r="C398" s="4">
        <f>VLOOKUP($A398,_dh_JRC_IDEES!$A$1:$AH$30,MATCH($B398*1,_dh_JRC_IDEES!$A$1:$AH$1,0),FALSE)</f>
        <v>4.9593850884618487</v>
      </c>
      <c r="D398" s="6">
        <v>350</v>
      </c>
      <c r="E398" s="6">
        <v>750</v>
      </c>
    </row>
    <row r="399" spans="1:5" x14ac:dyDescent="0.25">
      <c r="A399" t="s">
        <v>47</v>
      </c>
      <c r="B399" t="s">
        <v>4</v>
      </c>
      <c r="C399" s="4">
        <f>VLOOKUP($A399,_dh_JRC_IDEES!$A$1:$AH$30,MATCH($B399*1,_dh_JRC_IDEES!$A$1:$AH$1,0),FALSE)</f>
        <v>4.9593850884618487</v>
      </c>
      <c r="D399" s="6">
        <v>350</v>
      </c>
      <c r="E399" s="6">
        <v>750</v>
      </c>
    </row>
    <row r="400" spans="1:5" x14ac:dyDescent="0.25">
      <c r="A400" t="s">
        <v>47</v>
      </c>
      <c r="B400" t="s">
        <v>5</v>
      </c>
      <c r="C400" s="4">
        <f>VLOOKUP($A400,_dh_JRC_IDEES!$A$1:$AH$30,MATCH($B400*1,_dh_JRC_IDEES!$A$1:$AH$1,0),FALSE)</f>
        <v>4.9593850884618487</v>
      </c>
      <c r="D400" s="6">
        <v>350</v>
      </c>
      <c r="E400" s="6">
        <v>750</v>
      </c>
    </row>
    <row r="401" spans="1:5" x14ac:dyDescent="0.25">
      <c r="A401" t="s">
        <v>47</v>
      </c>
      <c r="B401" t="s">
        <v>6</v>
      </c>
      <c r="C401" s="4">
        <f>VLOOKUP($A401,_dh_JRC_IDEES!$A$1:$AH$30,MATCH($B401*1,_dh_JRC_IDEES!$A$1:$AH$1,0),FALSE)</f>
        <v>4.9593850884618487</v>
      </c>
      <c r="D401" s="6">
        <v>350</v>
      </c>
      <c r="E401" s="6">
        <v>750</v>
      </c>
    </row>
    <row r="402" spans="1:5" x14ac:dyDescent="0.25">
      <c r="A402" t="s">
        <v>47</v>
      </c>
      <c r="B402" t="s">
        <v>7</v>
      </c>
      <c r="C402" s="4">
        <f>VLOOKUP($A402,_dh_JRC_IDEES!$A$1:$AH$30,MATCH($B402*1,_dh_JRC_IDEES!$A$1:$AH$1,0),FALSE)</f>
        <v>4.9593850884618487</v>
      </c>
      <c r="D402" s="6">
        <v>350</v>
      </c>
      <c r="E402" s="6">
        <v>750</v>
      </c>
    </row>
    <row r="403" spans="1:5" x14ac:dyDescent="0.25">
      <c r="A403" t="s">
        <v>47</v>
      </c>
      <c r="B403" t="s">
        <v>8</v>
      </c>
      <c r="C403" s="4">
        <f>VLOOKUP($A403,_dh_JRC_IDEES!$A$1:$AH$30,MATCH($B403*1,_dh_JRC_IDEES!$A$1:$AH$1,0),FALSE)</f>
        <v>4.9593850884618487</v>
      </c>
      <c r="D403" s="6">
        <v>350</v>
      </c>
      <c r="E403" s="6">
        <v>750</v>
      </c>
    </row>
    <row r="404" spans="1:5" x14ac:dyDescent="0.25">
      <c r="A404" t="s">
        <v>47</v>
      </c>
      <c r="B404" t="s">
        <v>9</v>
      </c>
      <c r="C404" s="4">
        <f>VLOOKUP($A404,_dh_JRC_IDEES!$A$1:$AH$30,MATCH($B404*1,_dh_JRC_IDEES!$A$1:$AH$1,0),FALSE)</f>
        <v>4.9593850884618487</v>
      </c>
      <c r="D404" s="6">
        <v>350</v>
      </c>
      <c r="E404" s="6">
        <v>750</v>
      </c>
    </row>
    <row r="405" spans="1:5" x14ac:dyDescent="0.25">
      <c r="A405" t="s">
        <v>47</v>
      </c>
      <c r="B405" t="s">
        <v>10</v>
      </c>
      <c r="C405" s="4">
        <f>VLOOKUP($A405,_dh_JRC_IDEES!$A$1:$AH$30,MATCH($B405*1,_dh_JRC_IDEES!$A$1:$AH$1,0),FALSE)</f>
        <v>4.9593850884618487</v>
      </c>
      <c r="D405" s="6">
        <v>350</v>
      </c>
      <c r="E405" s="6">
        <v>750</v>
      </c>
    </row>
    <row r="406" spans="1:5" x14ac:dyDescent="0.25">
      <c r="A406" t="s">
        <v>47</v>
      </c>
      <c r="B406" t="s">
        <v>11</v>
      </c>
      <c r="C406" s="4">
        <f>VLOOKUP($A406,_dh_JRC_IDEES!$A$1:$AH$30,MATCH($B406*1,_dh_JRC_IDEES!$A$1:$AH$1,0),FALSE)</f>
        <v>4.9593850884618487</v>
      </c>
      <c r="D406" s="6">
        <v>350</v>
      </c>
      <c r="E406" s="6">
        <v>750</v>
      </c>
    </row>
    <row r="407" spans="1:5" x14ac:dyDescent="0.25">
      <c r="A407" t="s">
        <v>47</v>
      </c>
      <c r="B407" t="s">
        <v>12</v>
      </c>
      <c r="C407" s="4">
        <f>VLOOKUP($A407,_dh_JRC_IDEES!$A$1:$AH$30,MATCH($B407*1,_dh_JRC_IDEES!$A$1:$AH$1,0),FALSE)</f>
        <v>4.9593850884618487</v>
      </c>
      <c r="D407" s="6">
        <v>350</v>
      </c>
      <c r="E407" s="6">
        <v>750</v>
      </c>
    </row>
    <row r="408" spans="1:5" x14ac:dyDescent="0.25">
      <c r="A408" t="s">
        <v>47</v>
      </c>
      <c r="B408" t="s">
        <v>13</v>
      </c>
      <c r="C408" s="4">
        <f>VLOOKUP($A408,_dh_JRC_IDEES!$A$1:$AH$30,MATCH($B408*1,_dh_JRC_IDEES!$A$1:$AH$1,0),FALSE)</f>
        <v>4.9593850884618487</v>
      </c>
      <c r="D408" s="6">
        <v>350</v>
      </c>
      <c r="E408" s="6">
        <v>750</v>
      </c>
    </row>
    <row r="409" spans="1:5" x14ac:dyDescent="0.25">
      <c r="A409" t="s">
        <v>47</v>
      </c>
      <c r="B409" t="s">
        <v>14</v>
      </c>
      <c r="C409" s="4">
        <f>VLOOKUP($A409,_dh_JRC_IDEES!$A$1:$AH$30,MATCH($B409*1,_dh_JRC_IDEES!$A$1:$AH$1,0),FALSE)</f>
        <v>4.9593850884618487</v>
      </c>
      <c r="D409" s="6">
        <v>350</v>
      </c>
      <c r="E409" s="6">
        <v>750</v>
      </c>
    </row>
    <row r="410" spans="1:5" x14ac:dyDescent="0.25">
      <c r="A410" t="s">
        <v>47</v>
      </c>
      <c r="B410" t="s">
        <v>15</v>
      </c>
      <c r="C410" s="4">
        <f>VLOOKUP($A410,_dh_JRC_IDEES!$A$1:$AH$30,MATCH($B410*1,_dh_JRC_IDEES!$A$1:$AH$1,0),FALSE)</f>
        <v>4.9593850884618487</v>
      </c>
      <c r="D410" s="6">
        <v>350</v>
      </c>
      <c r="E410" s="6">
        <v>750</v>
      </c>
    </row>
    <row r="411" spans="1:5" x14ac:dyDescent="0.25">
      <c r="A411" t="s">
        <v>47</v>
      </c>
      <c r="B411" t="s">
        <v>16</v>
      </c>
      <c r="C411" s="4">
        <f>VLOOKUP($A411,_dh_JRC_IDEES!$A$1:$AH$30,MATCH($B411*1,_dh_JRC_IDEES!$A$1:$AH$1,0),FALSE)</f>
        <v>4.9593850884618487</v>
      </c>
      <c r="D411" s="6">
        <v>350</v>
      </c>
      <c r="E411" s="6">
        <v>750</v>
      </c>
    </row>
    <row r="412" spans="1:5" x14ac:dyDescent="0.25">
      <c r="A412" t="s">
        <v>47</v>
      </c>
      <c r="B412" t="s">
        <v>17</v>
      </c>
      <c r="C412" s="4">
        <f>VLOOKUP($A412,_dh_JRC_IDEES!$A$1:$AH$30,MATCH($B412*1,_dh_JRC_IDEES!$A$1:$AH$1,0),FALSE)</f>
        <v>4.9593850884618487</v>
      </c>
      <c r="D412" s="6">
        <v>350</v>
      </c>
      <c r="E412" s="6">
        <v>750</v>
      </c>
    </row>
    <row r="413" spans="1:5" x14ac:dyDescent="0.25">
      <c r="A413" t="s">
        <v>47</v>
      </c>
      <c r="B413" t="s">
        <v>18</v>
      </c>
      <c r="C413" s="4">
        <f>VLOOKUP($A413,_dh_JRC_IDEES!$A$1:$AH$30,MATCH($B413*1,_dh_JRC_IDEES!$A$1:$AH$1,0),FALSE)</f>
        <v>4.9593850884618487</v>
      </c>
      <c r="D413" s="6">
        <v>350</v>
      </c>
      <c r="E413" s="6">
        <v>750</v>
      </c>
    </row>
    <row r="414" spans="1:5" x14ac:dyDescent="0.25">
      <c r="A414" t="s">
        <v>47</v>
      </c>
      <c r="B414" t="s">
        <v>19</v>
      </c>
      <c r="C414" s="4">
        <f>VLOOKUP($A414,_dh_JRC_IDEES!$A$1:$AH$30,MATCH($B414*1,_dh_JRC_IDEES!$A$1:$AH$1,0),FALSE)</f>
        <v>4.9593850884618487</v>
      </c>
      <c r="D414" s="6">
        <v>350</v>
      </c>
      <c r="E414" s="6">
        <v>750</v>
      </c>
    </row>
    <row r="415" spans="1:5" x14ac:dyDescent="0.25">
      <c r="A415" t="s">
        <v>47</v>
      </c>
      <c r="B415" t="s">
        <v>20</v>
      </c>
      <c r="C415" s="4">
        <f>VLOOKUP($A415,_dh_JRC_IDEES!$A$1:$AH$30,MATCH($B415*1,_dh_JRC_IDEES!$A$1:$AH$1,0),FALSE)</f>
        <v>4.9593850884618487</v>
      </c>
      <c r="D415" s="6">
        <v>350</v>
      </c>
      <c r="E415" s="6">
        <v>750</v>
      </c>
    </row>
    <row r="416" spans="1:5" x14ac:dyDescent="0.25">
      <c r="A416" t="s">
        <v>47</v>
      </c>
      <c r="B416" t="s">
        <v>21</v>
      </c>
      <c r="C416" s="4">
        <f>VLOOKUP($A416,_dh_JRC_IDEES!$A$1:$AH$30,MATCH($B416*1,_dh_JRC_IDEES!$A$1:$AH$1,0),FALSE)</f>
        <v>4.9593850884618487</v>
      </c>
      <c r="D416" s="6">
        <v>350</v>
      </c>
      <c r="E416" s="6">
        <v>750</v>
      </c>
    </row>
    <row r="417" spans="1:5" x14ac:dyDescent="0.25">
      <c r="A417" t="s">
        <v>47</v>
      </c>
      <c r="B417" t="s">
        <v>22</v>
      </c>
      <c r="C417" s="4">
        <f>VLOOKUP($A417,_dh_JRC_IDEES!$A$1:$AH$30,MATCH($B417*1,_dh_JRC_IDEES!$A$1:$AH$1,0),FALSE)</f>
        <v>4.9593850884618487</v>
      </c>
      <c r="D417" s="6">
        <v>350</v>
      </c>
      <c r="E417" s="6">
        <v>750</v>
      </c>
    </row>
    <row r="418" spans="1:5" x14ac:dyDescent="0.25">
      <c r="A418" t="s">
        <v>47</v>
      </c>
      <c r="B418" t="s">
        <v>23</v>
      </c>
      <c r="C418" s="4">
        <f>VLOOKUP($A418,_dh_JRC_IDEES!$A$1:$AH$30,MATCH($B418*1,_dh_JRC_IDEES!$A$1:$AH$1,0),FALSE)</f>
        <v>4.9593850884618487</v>
      </c>
      <c r="D418" s="6">
        <v>350</v>
      </c>
      <c r="E418" s="6">
        <v>750</v>
      </c>
    </row>
    <row r="419" spans="1:5" x14ac:dyDescent="0.25">
      <c r="A419" t="s">
        <v>47</v>
      </c>
      <c r="B419" t="s">
        <v>24</v>
      </c>
      <c r="C419" s="4">
        <f>VLOOKUP($A419,_dh_JRC_IDEES!$A$1:$AH$30,MATCH($B419*1,_dh_JRC_IDEES!$A$1:$AH$1,0),FALSE)</f>
        <v>4.9593850884618487</v>
      </c>
      <c r="D419" s="6">
        <v>350</v>
      </c>
      <c r="E419" s="6">
        <v>750</v>
      </c>
    </row>
    <row r="420" spans="1:5" x14ac:dyDescent="0.25">
      <c r="A420" t="s">
        <v>47</v>
      </c>
      <c r="B420" t="s">
        <v>25</v>
      </c>
      <c r="C420" s="4">
        <f>VLOOKUP($A420,_dh_JRC_IDEES!$A$1:$AH$30,MATCH($B420*1,_dh_JRC_IDEES!$A$1:$AH$1,0),FALSE)</f>
        <v>4.9593850884618487</v>
      </c>
      <c r="D420" s="6">
        <v>350</v>
      </c>
      <c r="E420" s="6">
        <v>750</v>
      </c>
    </row>
    <row r="421" spans="1:5" x14ac:dyDescent="0.25">
      <c r="A421" t="s">
        <v>47</v>
      </c>
      <c r="B421" t="s">
        <v>26</v>
      </c>
      <c r="C421" s="4">
        <f>VLOOKUP($A421,_dh_JRC_IDEES!$A$1:$AH$30,MATCH($B421*1,_dh_JRC_IDEES!$A$1:$AH$1,0),FALSE)</f>
        <v>4.9593850884618487</v>
      </c>
      <c r="D421" s="6">
        <v>350</v>
      </c>
      <c r="E421" s="6">
        <v>750</v>
      </c>
    </row>
    <row r="422" spans="1:5" x14ac:dyDescent="0.25">
      <c r="A422" t="s">
        <v>47</v>
      </c>
      <c r="B422" t="s">
        <v>27</v>
      </c>
      <c r="C422" s="4">
        <f>VLOOKUP($A422,_dh_JRC_IDEES!$A$1:$AH$30,MATCH($B422*1,_dh_JRC_IDEES!$A$1:$AH$1,0),FALSE)</f>
        <v>4.9593850884618487</v>
      </c>
      <c r="D422" s="6">
        <v>350</v>
      </c>
      <c r="E422" s="6">
        <v>750</v>
      </c>
    </row>
    <row r="423" spans="1:5" x14ac:dyDescent="0.25">
      <c r="A423" t="s">
        <v>47</v>
      </c>
      <c r="B423" t="s">
        <v>28</v>
      </c>
      <c r="C423" s="4">
        <f>VLOOKUP($A423,_dh_JRC_IDEES!$A$1:$AH$30,MATCH($B423*1,_dh_JRC_IDEES!$A$1:$AH$1,0),FALSE)</f>
        <v>4.9593850884618487</v>
      </c>
      <c r="D423" s="6">
        <v>350</v>
      </c>
      <c r="E423" s="6">
        <v>750</v>
      </c>
    </row>
    <row r="424" spans="1:5" x14ac:dyDescent="0.25">
      <c r="A424" t="s">
        <v>47</v>
      </c>
      <c r="B424" t="s">
        <v>29</v>
      </c>
      <c r="C424" s="4">
        <f>VLOOKUP($A424,_dh_JRC_IDEES!$A$1:$AH$30,MATCH($B424*1,_dh_JRC_IDEES!$A$1:$AH$1,0),FALSE)</f>
        <v>4.9593850884618487</v>
      </c>
      <c r="D424" s="6">
        <v>350</v>
      </c>
      <c r="E424" s="6">
        <v>750</v>
      </c>
    </row>
    <row r="425" spans="1:5" x14ac:dyDescent="0.25">
      <c r="A425" t="s">
        <v>47</v>
      </c>
      <c r="B425" t="s">
        <v>30</v>
      </c>
      <c r="C425" s="4">
        <f>VLOOKUP($A425,_dh_JRC_IDEES!$A$1:$AH$30,MATCH($B425*1,_dh_JRC_IDEES!$A$1:$AH$1,0),FALSE)</f>
        <v>4.9593850884618487</v>
      </c>
      <c r="D425" s="6">
        <v>350</v>
      </c>
      <c r="E425" s="6">
        <v>750</v>
      </c>
    </row>
    <row r="426" spans="1:5" x14ac:dyDescent="0.25">
      <c r="A426" t="s">
        <v>47</v>
      </c>
      <c r="B426" t="s">
        <v>31</v>
      </c>
      <c r="C426" s="4">
        <f>VLOOKUP($A426,_dh_JRC_IDEES!$A$1:$AH$30,MATCH($B426*1,_dh_JRC_IDEES!$A$1:$AH$1,0),FALSE)</f>
        <v>4.9593850884618487</v>
      </c>
      <c r="D426" s="6">
        <v>350</v>
      </c>
      <c r="E426" s="6">
        <v>750</v>
      </c>
    </row>
    <row r="427" spans="1:5" x14ac:dyDescent="0.25">
      <c r="A427" t="s">
        <v>47</v>
      </c>
      <c r="B427" t="s">
        <v>32</v>
      </c>
      <c r="C427" s="4">
        <f>VLOOKUP($A427,_dh_JRC_IDEES!$A$1:$AH$30,MATCH($B427*1,_dh_JRC_IDEES!$A$1:$AH$1,0),FALSE)</f>
        <v>4.9593850884618487</v>
      </c>
      <c r="D427" s="6">
        <v>350</v>
      </c>
      <c r="E427" s="6">
        <v>750</v>
      </c>
    </row>
    <row r="428" spans="1:5" x14ac:dyDescent="0.25">
      <c r="A428" t="s">
        <v>47</v>
      </c>
      <c r="B428" t="s">
        <v>33</v>
      </c>
      <c r="C428" s="4">
        <f>VLOOKUP($A428,_dh_JRC_IDEES!$A$1:$AH$30,MATCH($B428*1,_dh_JRC_IDEES!$A$1:$AH$1,0),FALSE)</f>
        <v>4.9593850884618487</v>
      </c>
      <c r="D428" s="6">
        <v>350</v>
      </c>
      <c r="E428" s="6">
        <v>750</v>
      </c>
    </row>
    <row r="429" spans="1:5" x14ac:dyDescent="0.25">
      <c r="A429" t="s">
        <v>47</v>
      </c>
      <c r="B429" t="s">
        <v>34</v>
      </c>
      <c r="C429" s="4">
        <f>VLOOKUP($A429,_dh_JRC_IDEES!$A$1:$AH$30,MATCH($B429*1,_dh_JRC_IDEES!$A$1:$AH$1,0),FALSE)</f>
        <v>4.9593850884618487</v>
      </c>
      <c r="D429" s="6">
        <v>350</v>
      </c>
      <c r="E429" s="6">
        <v>750</v>
      </c>
    </row>
    <row r="430" spans="1:5" x14ac:dyDescent="0.25">
      <c r="A430" t="s">
        <v>47</v>
      </c>
      <c r="B430" t="s">
        <v>35</v>
      </c>
      <c r="C430" s="4">
        <f>VLOOKUP($A430,_dh_JRC_IDEES!$A$1:$AH$30,MATCH($B430*1,_dh_JRC_IDEES!$A$1:$AH$1,0),FALSE)</f>
        <v>4.9593850884618487</v>
      </c>
      <c r="D430" s="6">
        <v>350</v>
      </c>
      <c r="E430" s="6">
        <v>750</v>
      </c>
    </row>
    <row r="431" spans="1:5" x14ac:dyDescent="0.25">
      <c r="A431" t="s">
        <v>48</v>
      </c>
      <c r="B431" t="s">
        <v>3</v>
      </c>
      <c r="C431" s="4">
        <f>VLOOKUP($A431,_dh_JRC_IDEES!$A$1:$AH$30,MATCH($B431*1,_dh_JRC_IDEES!$A$1:$AH$1,0),FALSE)</f>
        <v>0</v>
      </c>
      <c r="D431" s="6">
        <v>350</v>
      </c>
      <c r="E431" s="6">
        <v>750</v>
      </c>
    </row>
    <row r="432" spans="1:5" x14ac:dyDescent="0.25">
      <c r="A432" t="s">
        <v>48</v>
      </c>
      <c r="B432" t="s">
        <v>4</v>
      </c>
      <c r="C432" s="4">
        <f>VLOOKUP($A432,_dh_JRC_IDEES!$A$1:$AH$30,MATCH($B432*1,_dh_JRC_IDEES!$A$1:$AH$1,0),FALSE)</f>
        <v>0</v>
      </c>
      <c r="D432" s="6">
        <v>350</v>
      </c>
      <c r="E432" s="6">
        <v>750</v>
      </c>
    </row>
    <row r="433" spans="1:5" x14ac:dyDescent="0.25">
      <c r="A433" t="s">
        <v>48</v>
      </c>
      <c r="B433" t="s">
        <v>5</v>
      </c>
      <c r="C433" s="4">
        <f>VLOOKUP($A433,_dh_JRC_IDEES!$A$1:$AH$30,MATCH($B433*1,_dh_JRC_IDEES!$A$1:$AH$1,0),FALSE)</f>
        <v>0</v>
      </c>
      <c r="D433" s="6">
        <v>350</v>
      </c>
      <c r="E433" s="6">
        <v>750</v>
      </c>
    </row>
    <row r="434" spans="1:5" x14ac:dyDescent="0.25">
      <c r="A434" t="s">
        <v>48</v>
      </c>
      <c r="B434" t="s">
        <v>6</v>
      </c>
      <c r="C434" s="4">
        <f>VLOOKUP($A434,_dh_JRC_IDEES!$A$1:$AH$30,MATCH($B434*1,_dh_JRC_IDEES!$A$1:$AH$1,0),FALSE)</f>
        <v>0</v>
      </c>
      <c r="D434" s="6">
        <v>350</v>
      </c>
      <c r="E434" s="6">
        <v>750</v>
      </c>
    </row>
    <row r="435" spans="1:5" x14ac:dyDescent="0.25">
      <c r="A435" t="s">
        <v>48</v>
      </c>
      <c r="B435" t="s">
        <v>7</v>
      </c>
      <c r="C435" s="4">
        <f>VLOOKUP($A435,_dh_JRC_IDEES!$A$1:$AH$30,MATCH($B435*1,_dh_JRC_IDEES!$A$1:$AH$1,0),FALSE)</f>
        <v>0</v>
      </c>
      <c r="D435" s="6">
        <v>350</v>
      </c>
      <c r="E435" s="6">
        <v>750</v>
      </c>
    </row>
    <row r="436" spans="1:5" x14ac:dyDescent="0.25">
      <c r="A436" t="s">
        <v>48</v>
      </c>
      <c r="B436" t="s">
        <v>8</v>
      </c>
      <c r="C436" s="4">
        <f>VLOOKUP($A436,_dh_JRC_IDEES!$A$1:$AH$30,MATCH($B436*1,_dh_JRC_IDEES!$A$1:$AH$1,0),FALSE)</f>
        <v>0</v>
      </c>
      <c r="D436" s="6">
        <v>350</v>
      </c>
      <c r="E436" s="6">
        <v>750</v>
      </c>
    </row>
    <row r="437" spans="1:5" x14ac:dyDescent="0.25">
      <c r="A437" t="s">
        <v>48</v>
      </c>
      <c r="B437" t="s">
        <v>9</v>
      </c>
      <c r="C437" s="4">
        <f>VLOOKUP($A437,_dh_JRC_IDEES!$A$1:$AH$30,MATCH($B437*1,_dh_JRC_IDEES!$A$1:$AH$1,0),FALSE)</f>
        <v>0</v>
      </c>
      <c r="D437" s="6">
        <v>350</v>
      </c>
      <c r="E437" s="6">
        <v>750</v>
      </c>
    </row>
    <row r="438" spans="1:5" x14ac:dyDescent="0.25">
      <c r="A438" t="s">
        <v>48</v>
      </c>
      <c r="B438" t="s">
        <v>10</v>
      </c>
      <c r="C438" s="4">
        <f>VLOOKUP($A438,_dh_JRC_IDEES!$A$1:$AH$30,MATCH($B438*1,_dh_JRC_IDEES!$A$1:$AH$1,0),FALSE)</f>
        <v>0</v>
      </c>
      <c r="D438" s="6">
        <v>350</v>
      </c>
      <c r="E438" s="6">
        <v>750</v>
      </c>
    </row>
    <row r="439" spans="1:5" x14ac:dyDescent="0.25">
      <c r="A439" t="s">
        <v>48</v>
      </c>
      <c r="B439" t="s">
        <v>11</v>
      </c>
      <c r="C439" s="4">
        <f>VLOOKUP($A439,_dh_JRC_IDEES!$A$1:$AH$30,MATCH($B439*1,_dh_JRC_IDEES!$A$1:$AH$1,0),FALSE)</f>
        <v>0</v>
      </c>
      <c r="D439" s="6">
        <v>350</v>
      </c>
      <c r="E439" s="6">
        <v>750</v>
      </c>
    </row>
    <row r="440" spans="1:5" x14ac:dyDescent="0.25">
      <c r="A440" t="s">
        <v>48</v>
      </c>
      <c r="B440" t="s">
        <v>12</v>
      </c>
      <c r="C440" s="4">
        <f>VLOOKUP($A440,_dh_JRC_IDEES!$A$1:$AH$30,MATCH($B440*1,_dh_JRC_IDEES!$A$1:$AH$1,0),FALSE)</f>
        <v>0</v>
      </c>
      <c r="D440" s="6">
        <v>350</v>
      </c>
      <c r="E440" s="6">
        <v>750</v>
      </c>
    </row>
    <row r="441" spans="1:5" x14ac:dyDescent="0.25">
      <c r="A441" t="s">
        <v>48</v>
      </c>
      <c r="B441" t="s">
        <v>13</v>
      </c>
      <c r="C441" s="4">
        <f>VLOOKUP($A441,_dh_JRC_IDEES!$A$1:$AH$30,MATCH($B441*1,_dh_JRC_IDEES!$A$1:$AH$1,0),FALSE)</f>
        <v>0</v>
      </c>
      <c r="D441" s="6">
        <v>350</v>
      </c>
      <c r="E441" s="6">
        <v>750</v>
      </c>
    </row>
    <row r="442" spans="1:5" x14ac:dyDescent="0.25">
      <c r="A442" t="s">
        <v>48</v>
      </c>
      <c r="B442" t="s">
        <v>14</v>
      </c>
      <c r="C442" s="4">
        <f>VLOOKUP($A442,_dh_JRC_IDEES!$A$1:$AH$30,MATCH($B442*1,_dh_JRC_IDEES!$A$1:$AH$1,0),FALSE)</f>
        <v>0</v>
      </c>
      <c r="D442" s="6">
        <v>350</v>
      </c>
      <c r="E442" s="6">
        <v>750</v>
      </c>
    </row>
    <row r="443" spans="1:5" x14ac:dyDescent="0.25">
      <c r="A443" t="s">
        <v>48</v>
      </c>
      <c r="B443" t="s">
        <v>15</v>
      </c>
      <c r="C443" s="4">
        <f>VLOOKUP($A443,_dh_JRC_IDEES!$A$1:$AH$30,MATCH($B443*1,_dh_JRC_IDEES!$A$1:$AH$1,0),FALSE)</f>
        <v>0</v>
      </c>
      <c r="D443" s="6">
        <v>350</v>
      </c>
      <c r="E443" s="6">
        <v>750</v>
      </c>
    </row>
    <row r="444" spans="1:5" x14ac:dyDescent="0.25">
      <c r="A444" t="s">
        <v>48</v>
      </c>
      <c r="B444" t="s">
        <v>16</v>
      </c>
      <c r="C444" s="4">
        <f>VLOOKUP($A444,_dh_JRC_IDEES!$A$1:$AH$30,MATCH($B444*1,_dh_JRC_IDEES!$A$1:$AH$1,0),FALSE)</f>
        <v>0</v>
      </c>
      <c r="D444" s="6">
        <v>350</v>
      </c>
      <c r="E444" s="6">
        <v>750</v>
      </c>
    </row>
    <row r="445" spans="1:5" x14ac:dyDescent="0.25">
      <c r="A445" t="s">
        <v>48</v>
      </c>
      <c r="B445" t="s">
        <v>17</v>
      </c>
      <c r="C445" s="4">
        <f>VLOOKUP($A445,_dh_JRC_IDEES!$A$1:$AH$30,MATCH($B445*1,_dh_JRC_IDEES!$A$1:$AH$1,0),FALSE)</f>
        <v>0</v>
      </c>
      <c r="D445" s="6">
        <v>350</v>
      </c>
      <c r="E445" s="6">
        <v>750</v>
      </c>
    </row>
    <row r="446" spans="1:5" x14ac:dyDescent="0.25">
      <c r="A446" t="s">
        <v>48</v>
      </c>
      <c r="B446" t="s">
        <v>18</v>
      </c>
      <c r="C446" s="4">
        <f>VLOOKUP($A446,_dh_JRC_IDEES!$A$1:$AH$30,MATCH($B446*1,_dh_JRC_IDEES!$A$1:$AH$1,0),FALSE)</f>
        <v>0</v>
      </c>
      <c r="D446" s="6">
        <v>350</v>
      </c>
      <c r="E446" s="6">
        <v>750</v>
      </c>
    </row>
    <row r="447" spans="1:5" x14ac:dyDescent="0.25">
      <c r="A447" t="s">
        <v>48</v>
      </c>
      <c r="B447" t="s">
        <v>19</v>
      </c>
      <c r="C447" s="4">
        <f>VLOOKUP($A447,_dh_JRC_IDEES!$A$1:$AH$30,MATCH($B447*1,_dh_JRC_IDEES!$A$1:$AH$1,0),FALSE)</f>
        <v>0</v>
      </c>
      <c r="D447" s="6">
        <v>350</v>
      </c>
      <c r="E447" s="6">
        <v>750</v>
      </c>
    </row>
    <row r="448" spans="1:5" x14ac:dyDescent="0.25">
      <c r="A448" t="s">
        <v>48</v>
      </c>
      <c r="B448" t="s">
        <v>20</v>
      </c>
      <c r="C448" s="4">
        <f>VLOOKUP($A448,_dh_JRC_IDEES!$A$1:$AH$30,MATCH($B448*1,_dh_JRC_IDEES!$A$1:$AH$1,0),FALSE)</f>
        <v>0</v>
      </c>
      <c r="D448" s="6">
        <v>350</v>
      </c>
      <c r="E448" s="6">
        <v>750</v>
      </c>
    </row>
    <row r="449" spans="1:5" x14ac:dyDescent="0.25">
      <c r="A449" t="s">
        <v>48</v>
      </c>
      <c r="B449" t="s">
        <v>21</v>
      </c>
      <c r="C449" s="4">
        <f>VLOOKUP($A449,_dh_JRC_IDEES!$A$1:$AH$30,MATCH($B449*1,_dh_JRC_IDEES!$A$1:$AH$1,0),FALSE)</f>
        <v>0</v>
      </c>
      <c r="D449" s="6">
        <v>350</v>
      </c>
      <c r="E449" s="6">
        <v>750</v>
      </c>
    </row>
    <row r="450" spans="1:5" x14ac:dyDescent="0.25">
      <c r="A450" t="s">
        <v>48</v>
      </c>
      <c r="B450" t="s">
        <v>22</v>
      </c>
      <c r="C450" s="4">
        <f>VLOOKUP($A450,_dh_JRC_IDEES!$A$1:$AH$30,MATCH($B450*1,_dh_JRC_IDEES!$A$1:$AH$1,0),FALSE)</f>
        <v>0</v>
      </c>
      <c r="D450" s="6">
        <v>350</v>
      </c>
      <c r="E450" s="6">
        <v>750</v>
      </c>
    </row>
    <row r="451" spans="1:5" x14ac:dyDescent="0.25">
      <c r="A451" t="s">
        <v>48</v>
      </c>
      <c r="B451" t="s">
        <v>23</v>
      </c>
      <c r="C451" s="4">
        <f>VLOOKUP($A451,_dh_JRC_IDEES!$A$1:$AH$30,MATCH($B451*1,_dh_JRC_IDEES!$A$1:$AH$1,0),FALSE)</f>
        <v>0</v>
      </c>
      <c r="D451" s="6">
        <v>350</v>
      </c>
      <c r="E451" s="6">
        <v>750</v>
      </c>
    </row>
    <row r="452" spans="1:5" x14ac:dyDescent="0.25">
      <c r="A452" t="s">
        <v>48</v>
      </c>
      <c r="B452" t="s">
        <v>24</v>
      </c>
      <c r="C452" s="4">
        <f>VLOOKUP($A452,_dh_JRC_IDEES!$A$1:$AH$30,MATCH($B452*1,_dh_JRC_IDEES!$A$1:$AH$1,0),FALSE)</f>
        <v>0</v>
      </c>
      <c r="D452" s="6">
        <v>350</v>
      </c>
      <c r="E452" s="6">
        <v>750</v>
      </c>
    </row>
    <row r="453" spans="1:5" x14ac:dyDescent="0.25">
      <c r="A453" t="s">
        <v>48</v>
      </c>
      <c r="B453" t="s">
        <v>25</v>
      </c>
      <c r="C453" s="4">
        <f>VLOOKUP($A453,_dh_JRC_IDEES!$A$1:$AH$30,MATCH($B453*1,_dh_JRC_IDEES!$A$1:$AH$1,0),FALSE)</f>
        <v>0</v>
      </c>
      <c r="D453" s="6">
        <v>350</v>
      </c>
      <c r="E453" s="6">
        <v>750</v>
      </c>
    </row>
    <row r="454" spans="1:5" x14ac:dyDescent="0.25">
      <c r="A454" t="s">
        <v>48</v>
      </c>
      <c r="B454" t="s">
        <v>26</v>
      </c>
      <c r="C454" s="4">
        <f>VLOOKUP($A454,_dh_JRC_IDEES!$A$1:$AH$30,MATCH($B454*1,_dh_JRC_IDEES!$A$1:$AH$1,0),FALSE)</f>
        <v>0</v>
      </c>
      <c r="D454" s="6">
        <v>350</v>
      </c>
      <c r="E454" s="6">
        <v>750</v>
      </c>
    </row>
    <row r="455" spans="1:5" x14ac:dyDescent="0.25">
      <c r="A455" t="s">
        <v>48</v>
      </c>
      <c r="B455" t="s">
        <v>27</v>
      </c>
      <c r="C455" s="4">
        <f>VLOOKUP($A455,_dh_JRC_IDEES!$A$1:$AH$30,MATCH($B455*1,_dh_JRC_IDEES!$A$1:$AH$1,0),FALSE)</f>
        <v>0</v>
      </c>
      <c r="D455" s="6">
        <v>350</v>
      </c>
      <c r="E455" s="6">
        <v>750</v>
      </c>
    </row>
    <row r="456" spans="1:5" x14ac:dyDescent="0.25">
      <c r="A456" t="s">
        <v>48</v>
      </c>
      <c r="B456" t="s">
        <v>28</v>
      </c>
      <c r="C456" s="4">
        <f>VLOOKUP($A456,_dh_JRC_IDEES!$A$1:$AH$30,MATCH($B456*1,_dh_JRC_IDEES!$A$1:$AH$1,0),FALSE)</f>
        <v>0</v>
      </c>
      <c r="D456" s="6">
        <v>350</v>
      </c>
      <c r="E456" s="6">
        <v>750</v>
      </c>
    </row>
    <row r="457" spans="1:5" x14ac:dyDescent="0.25">
      <c r="A457" t="s">
        <v>48</v>
      </c>
      <c r="B457" t="s">
        <v>29</v>
      </c>
      <c r="C457" s="4">
        <f>VLOOKUP($A457,_dh_JRC_IDEES!$A$1:$AH$30,MATCH($B457*1,_dh_JRC_IDEES!$A$1:$AH$1,0),FALSE)</f>
        <v>0</v>
      </c>
      <c r="D457" s="6">
        <v>350</v>
      </c>
      <c r="E457" s="6">
        <v>750</v>
      </c>
    </row>
    <row r="458" spans="1:5" x14ac:dyDescent="0.25">
      <c r="A458" t="s">
        <v>48</v>
      </c>
      <c r="B458" t="s">
        <v>30</v>
      </c>
      <c r="C458" s="4">
        <f>VLOOKUP($A458,_dh_JRC_IDEES!$A$1:$AH$30,MATCH($B458*1,_dh_JRC_IDEES!$A$1:$AH$1,0),FALSE)</f>
        <v>0</v>
      </c>
      <c r="D458" s="6">
        <v>350</v>
      </c>
      <c r="E458" s="6">
        <v>750</v>
      </c>
    </row>
    <row r="459" spans="1:5" x14ac:dyDescent="0.25">
      <c r="A459" t="s">
        <v>48</v>
      </c>
      <c r="B459" t="s">
        <v>31</v>
      </c>
      <c r="C459" s="4">
        <f>VLOOKUP($A459,_dh_JRC_IDEES!$A$1:$AH$30,MATCH($B459*1,_dh_JRC_IDEES!$A$1:$AH$1,0),FALSE)</f>
        <v>0</v>
      </c>
      <c r="D459" s="6">
        <v>350</v>
      </c>
      <c r="E459" s="6">
        <v>750</v>
      </c>
    </row>
    <row r="460" spans="1:5" x14ac:dyDescent="0.25">
      <c r="A460" t="s">
        <v>48</v>
      </c>
      <c r="B460" t="s">
        <v>32</v>
      </c>
      <c r="C460" s="4">
        <f>VLOOKUP($A460,_dh_JRC_IDEES!$A$1:$AH$30,MATCH($B460*1,_dh_JRC_IDEES!$A$1:$AH$1,0),FALSE)</f>
        <v>0</v>
      </c>
      <c r="D460" s="6">
        <v>350</v>
      </c>
      <c r="E460" s="6">
        <v>750</v>
      </c>
    </row>
    <row r="461" spans="1:5" x14ac:dyDescent="0.25">
      <c r="A461" t="s">
        <v>48</v>
      </c>
      <c r="B461" t="s">
        <v>33</v>
      </c>
      <c r="C461" s="4">
        <f>VLOOKUP($A461,_dh_JRC_IDEES!$A$1:$AH$30,MATCH($B461*1,_dh_JRC_IDEES!$A$1:$AH$1,0),FALSE)</f>
        <v>0</v>
      </c>
      <c r="D461" s="6">
        <v>350</v>
      </c>
      <c r="E461" s="6">
        <v>750</v>
      </c>
    </row>
    <row r="462" spans="1:5" x14ac:dyDescent="0.25">
      <c r="A462" t="s">
        <v>48</v>
      </c>
      <c r="B462" t="s">
        <v>34</v>
      </c>
      <c r="C462" s="4">
        <f>VLOOKUP($A462,_dh_JRC_IDEES!$A$1:$AH$30,MATCH($B462*1,_dh_JRC_IDEES!$A$1:$AH$1,0),FALSE)</f>
        <v>0</v>
      </c>
      <c r="D462" s="6">
        <v>350</v>
      </c>
      <c r="E462" s="6">
        <v>750</v>
      </c>
    </row>
    <row r="463" spans="1:5" x14ac:dyDescent="0.25">
      <c r="A463" t="s">
        <v>48</v>
      </c>
      <c r="B463" t="s">
        <v>35</v>
      </c>
      <c r="C463" s="4">
        <f>VLOOKUP($A463,_dh_JRC_IDEES!$A$1:$AH$30,MATCH($B463*1,_dh_JRC_IDEES!$A$1:$AH$1,0),FALSE)</f>
        <v>0</v>
      </c>
      <c r="D463" s="6">
        <v>350</v>
      </c>
      <c r="E463" s="6">
        <v>750</v>
      </c>
    </row>
    <row r="464" spans="1:5" x14ac:dyDescent="0.25">
      <c r="A464" t="s">
        <v>49</v>
      </c>
      <c r="B464" t="s">
        <v>3</v>
      </c>
      <c r="C464" s="4">
        <f>VLOOKUP($A464,_dh_JRC_IDEES!$A$1:$AH$30,MATCH($B464*1,_dh_JRC_IDEES!$A$1:$AH$1,0),FALSE)</f>
        <v>0</v>
      </c>
      <c r="D464" s="6">
        <v>350</v>
      </c>
      <c r="E464" s="6">
        <v>750</v>
      </c>
    </row>
    <row r="465" spans="1:5" x14ac:dyDescent="0.25">
      <c r="A465" t="s">
        <v>49</v>
      </c>
      <c r="B465" t="s">
        <v>4</v>
      </c>
      <c r="C465" s="4">
        <f>VLOOKUP($A465,_dh_JRC_IDEES!$A$1:$AH$30,MATCH($B465*1,_dh_JRC_IDEES!$A$1:$AH$1,0),FALSE)</f>
        <v>0</v>
      </c>
      <c r="D465" s="6">
        <v>350</v>
      </c>
      <c r="E465" s="6">
        <v>750</v>
      </c>
    </row>
    <row r="466" spans="1:5" x14ac:dyDescent="0.25">
      <c r="A466" t="s">
        <v>49</v>
      </c>
      <c r="B466" t="s">
        <v>5</v>
      </c>
      <c r="C466" s="4">
        <f>VLOOKUP($A466,_dh_JRC_IDEES!$A$1:$AH$30,MATCH($B466*1,_dh_JRC_IDEES!$A$1:$AH$1,0),FALSE)</f>
        <v>0</v>
      </c>
      <c r="D466" s="6">
        <v>350</v>
      </c>
      <c r="E466" s="6">
        <v>750</v>
      </c>
    </row>
    <row r="467" spans="1:5" x14ac:dyDescent="0.25">
      <c r="A467" t="s">
        <v>49</v>
      </c>
      <c r="B467" t="s">
        <v>6</v>
      </c>
      <c r="C467" s="4">
        <f>VLOOKUP($A467,_dh_JRC_IDEES!$A$1:$AH$30,MATCH($B467*1,_dh_JRC_IDEES!$A$1:$AH$1,0),FALSE)</f>
        <v>0</v>
      </c>
      <c r="D467" s="6">
        <v>350</v>
      </c>
      <c r="E467" s="6">
        <v>750</v>
      </c>
    </row>
    <row r="468" spans="1:5" x14ac:dyDescent="0.25">
      <c r="A468" t="s">
        <v>49</v>
      </c>
      <c r="B468" t="s">
        <v>7</v>
      </c>
      <c r="C468" s="4">
        <f>VLOOKUP($A468,_dh_JRC_IDEES!$A$1:$AH$30,MATCH($B468*1,_dh_JRC_IDEES!$A$1:$AH$1,0),FALSE)</f>
        <v>0</v>
      </c>
      <c r="D468" s="6">
        <v>350</v>
      </c>
      <c r="E468" s="6">
        <v>750</v>
      </c>
    </row>
    <row r="469" spans="1:5" x14ac:dyDescent="0.25">
      <c r="A469" t="s">
        <v>49</v>
      </c>
      <c r="B469" t="s">
        <v>8</v>
      </c>
      <c r="C469" s="4">
        <f>VLOOKUP($A469,_dh_JRC_IDEES!$A$1:$AH$30,MATCH($B469*1,_dh_JRC_IDEES!$A$1:$AH$1,0),FALSE)</f>
        <v>0</v>
      </c>
      <c r="D469" s="6">
        <v>350</v>
      </c>
      <c r="E469" s="6">
        <v>750</v>
      </c>
    </row>
    <row r="470" spans="1:5" x14ac:dyDescent="0.25">
      <c r="A470" t="s">
        <v>49</v>
      </c>
      <c r="B470" t="s">
        <v>9</v>
      </c>
      <c r="C470" s="4">
        <f>VLOOKUP($A470,_dh_JRC_IDEES!$A$1:$AH$30,MATCH($B470*1,_dh_JRC_IDEES!$A$1:$AH$1,0),FALSE)</f>
        <v>0</v>
      </c>
      <c r="D470" s="6">
        <v>350</v>
      </c>
      <c r="E470" s="6">
        <v>750</v>
      </c>
    </row>
    <row r="471" spans="1:5" x14ac:dyDescent="0.25">
      <c r="A471" t="s">
        <v>49</v>
      </c>
      <c r="B471" t="s">
        <v>10</v>
      </c>
      <c r="C471" s="4">
        <f>VLOOKUP($A471,_dh_JRC_IDEES!$A$1:$AH$30,MATCH($B471*1,_dh_JRC_IDEES!$A$1:$AH$1,0),FALSE)</f>
        <v>0</v>
      </c>
      <c r="D471" s="6">
        <v>350</v>
      </c>
      <c r="E471" s="6">
        <v>750</v>
      </c>
    </row>
    <row r="472" spans="1:5" x14ac:dyDescent="0.25">
      <c r="A472" t="s">
        <v>49</v>
      </c>
      <c r="B472" t="s">
        <v>11</v>
      </c>
      <c r="C472" s="4">
        <f>VLOOKUP($A472,_dh_JRC_IDEES!$A$1:$AH$30,MATCH($B472*1,_dh_JRC_IDEES!$A$1:$AH$1,0),FALSE)</f>
        <v>0</v>
      </c>
      <c r="D472" s="6">
        <v>350</v>
      </c>
      <c r="E472" s="6">
        <v>750</v>
      </c>
    </row>
    <row r="473" spans="1:5" x14ac:dyDescent="0.25">
      <c r="A473" t="s">
        <v>49</v>
      </c>
      <c r="B473" t="s">
        <v>12</v>
      </c>
      <c r="C473" s="4">
        <f>VLOOKUP($A473,_dh_JRC_IDEES!$A$1:$AH$30,MATCH($B473*1,_dh_JRC_IDEES!$A$1:$AH$1,0),FALSE)</f>
        <v>0</v>
      </c>
      <c r="D473" s="6">
        <v>350</v>
      </c>
      <c r="E473" s="6">
        <v>750</v>
      </c>
    </row>
    <row r="474" spans="1:5" x14ac:dyDescent="0.25">
      <c r="A474" t="s">
        <v>49</v>
      </c>
      <c r="B474" t="s">
        <v>13</v>
      </c>
      <c r="C474" s="4">
        <f>VLOOKUP($A474,_dh_JRC_IDEES!$A$1:$AH$30,MATCH($B474*1,_dh_JRC_IDEES!$A$1:$AH$1,0),FALSE)</f>
        <v>0</v>
      </c>
      <c r="D474" s="6">
        <v>350</v>
      </c>
      <c r="E474" s="6">
        <v>750</v>
      </c>
    </row>
    <row r="475" spans="1:5" x14ac:dyDescent="0.25">
      <c r="A475" t="s">
        <v>49</v>
      </c>
      <c r="B475" t="s">
        <v>14</v>
      </c>
      <c r="C475" s="4">
        <f>VLOOKUP($A475,_dh_JRC_IDEES!$A$1:$AH$30,MATCH($B475*1,_dh_JRC_IDEES!$A$1:$AH$1,0),FALSE)</f>
        <v>0</v>
      </c>
      <c r="D475" s="6">
        <v>350</v>
      </c>
      <c r="E475" s="6">
        <v>750</v>
      </c>
    </row>
    <row r="476" spans="1:5" x14ac:dyDescent="0.25">
      <c r="A476" t="s">
        <v>49</v>
      </c>
      <c r="B476" t="s">
        <v>15</v>
      </c>
      <c r="C476" s="4">
        <f>VLOOKUP($A476,_dh_JRC_IDEES!$A$1:$AH$30,MATCH($B476*1,_dh_JRC_IDEES!$A$1:$AH$1,0),FALSE)</f>
        <v>0</v>
      </c>
      <c r="D476" s="6">
        <v>350</v>
      </c>
      <c r="E476" s="6">
        <v>750</v>
      </c>
    </row>
    <row r="477" spans="1:5" x14ac:dyDescent="0.25">
      <c r="A477" t="s">
        <v>49</v>
      </c>
      <c r="B477" t="s">
        <v>16</v>
      </c>
      <c r="C477" s="4">
        <f>VLOOKUP($A477,_dh_JRC_IDEES!$A$1:$AH$30,MATCH($B477*1,_dh_JRC_IDEES!$A$1:$AH$1,0),FALSE)</f>
        <v>0</v>
      </c>
      <c r="D477" s="6">
        <v>350</v>
      </c>
      <c r="E477" s="6">
        <v>750</v>
      </c>
    </row>
    <row r="478" spans="1:5" x14ac:dyDescent="0.25">
      <c r="A478" t="s">
        <v>49</v>
      </c>
      <c r="B478" t="s">
        <v>17</v>
      </c>
      <c r="C478" s="4">
        <f>VLOOKUP($A478,_dh_JRC_IDEES!$A$1:$AH$30,MATCH($B478*1,_dh_JRC_IDEES!$A$1:$AH$1,0),FALSE)</f>
        <v>0</v>
      </c>
      <c r="D478" s="6">
        <v>350</v>
      </c>
      <c r="E478" s="6">
        <v>750</v>
      </c>
    </row>
    <row r="479" spans="1:5" x14ac:dyDescent="0.25">
      <c r="A479" t="s">
        <v>49</v>
      </c>
      <c r="B479" t="s">
        <v>18</v>
      </c>
      <c r="C479" s="4">
        <f>VLOOKUP($A479,_dh_JRC_IDEES!$A$1:$AH$30,MATCH($B479*1,_dh_JRC_IDEES!$A$1:$AH$1,0),FALSE)</f>
        <v>0</v>
      </c>
      <c r="D479" s="6">
        <v>350</v>
      </c>
      <c r="E479" s="6">
        <v>750</v>
      </c>
    </row>
    <row r="480" spans="1:5" x14ac:dyDescent="0.25">
      <c r="A480" t="s">
        <v>49</v>
      </c>
      <c r="B480" t="s">
        <v>19</v>
      </c>
      <c r="C480" s="4">
        <f>VLOOKUP($A480,_dh_JRC_IDEES!$A$1:$AH$30,MATCH($B480*1,_dh_JRC_IDEES!$A$1:$AH$1,0),FALSE)</f>
        <v>0</v>
      </c>
      <c r="D480" s="6">
        <v>350</v>
      </c>
      <c r="E480" s="6">
        <v>750</v>
      </c>
    </row>
    <row r="481" spans="1:5" x14ac:dyDescent="0.25">
      <c r="A481" t="s">
        <v>49</v>
      </c>
      <c r="B481" t="s">
        <v>20</v>
      </c>
      <c r="C481" s="4">
        <f>VLOOKUP($A481,_dh_JRC_IDEES!$A$1:$AH$30,MATCH($B481*1,_dh_JRC_IDEES!$A$1:$AH$1,0),FALSE)</f>
        <v>0</v>
      </c>
      <c r="D481" s="6">
        <v>350</v>
      </c>
      <c r="E481" s="6">
        <v>750</v>
      </c>
    </row>
    <row r="482" spans="1:5" x14ac:dyDescent="0.25">
      <c r="A482" t="s">
        <v>49</v>
      </c>
      <c r="B482" t="s">
        <v>21</v>
      </c>
      <c r="C482" s="4">
        <f>VLOOKUP($A482,_dh_JRC_IDEES!$A$1:$AH$30,MATCH($B482*1,_dh_JRC_IDEES!$A$1:$AH$1,0),FALSE)</f>
        <v>0</v>
      </c>
      <c r="D482" s="6">
        <v>350</v>
      </c>
      <c r="E482" s="6">
        <v>750</v>
      </c>
    </row>
    <row r="483" spans="1:5" x14ac:dyDescent="0.25">
      <c r="A483" t="s">
        <v>49</v>
      </c>
      <c r="B483" t="s">
        <v>22</v>
      </c>
      <c r="C483" s="4">
        <f>VLOOKUP($A483,_dh_JRC_IDEES!$A$1:$AH$30,MATCH($B483*1,_dh_JRC_IDEES!$A$1:$AH$1,0),FALSE)</f>
        <v>0</v>
      </c>
      <c r="D483" s="6">
        <v>350</v>
      </c>
      <c r="E483" s="6">
        <v>750</v>
      </c>
    </row>
    <row r="484" spans="1:5" x14ac:dyDescent="0.25">
      <c r="A484" t="s">
        <v>49</v>
      </c>
      <c r="B484" t="s">
        <v>23</v>
      </c>
      <c r="C484" s="4">
        <f>VLOOKUP($A484,_dh_JRC_IDEES!$A$1:$AH$30,MATCH($B484*1,_dh_JRC_IDEES!$A$1:$AH$1,0),FALSE)</f>
        <v>0</v>
      </c>
      <c r="D484" s="6">
        <v>350</v>
      </c>
      <c r="E484" s="6">
        <v>750</v>
      </c>
    </row>
    <row r="485" spans="1:5" x14ac:dyDescent="0.25">
      <c r="A485" t="s">
        <v>49</v>
      </c>
      <c r="B485" t="s">
        <v>24</v>
      </c>
      <c r="C485" s="4">
        <f>VLOOKUP($A485,_dh_JRC_IDEES!$A$1:$AH$30,MATCH($B485*1,_dh_JRC_IDEES!$A$1:$AH$1,0),FALSE)</f>
        <v>0</v>
      </c>
      <c r="D485" s="6">
        <v>350</v>
      </c>
      <c r="E485" s="6">
        <v>750</v>
      </c>
    </row>
    <row r="486" spans="1:5" x14ac:dyDescent="0.25">
      <c r="A486" t="s">
        <v>49</v>
      </c>
      <c r="B486" t="s">
        <v>25</v>
      </c>
      <c r="C486" s="4">
        <f>VLOOKUP($A486,_dh_JRC_IDEES!$A$1:$AH$30,MATCH($B486*1,_dh_JRC_IDEES!$A$1:$AH$1,0),FALSE)</f>
        <v>0</v>
      </c>
      <c r="D486" s="6">
        <v>350</v>
      </c>
      <c r="E486" s="6">
        <v>750</v>
      </c>
    </row>
    <row r="487" spans="1:5" x14ac:dyDescent="0.25">
      <c r="A487" t="s">
        <v>49</v>
      </c>
      <c r="B487" t="s">
        <v>26</v>
      </c>
      <c r="C487" s="4">
        <f>VLOOKUP($A487,_dh_JRC_IDEES!$A$1:$AH$30,MATCH($B487*1,_dh_JRC_IDEES!$A$1:$AH$1,0),FALSE)</f>
        <v>0</v>
      </c>
      <c r="D487" s="6">
        <v>350</v>
      </c>
      <c r="E487" s="6">
        <v>750</v>
      </c>
    </row>
    <row r="488" spans="1:5" x14ac:dyDescent="0.25">
      <c r="A488" t="s">
        <v>49</v>
      </c>
      <c r="B488" t="s">
        <v>27</v>
      </c>
      <c r="C488" s="4">
        <f>VLOOKUP($A488,_dh_JRC_IDEES!$A$1:$AH$30,MATCH($B488*1,_dh_JRC_IDEES!$A$1:$AH$1,0),FALSE)</f>
        <v>0</v>
      </c>
      <c r="D488" s="6">
        <v>350</v>
      </c>
      <c r="E488" s="6">
        <v>750</v>
      </c>
    </row>
    <row r="489" spans="1:5" x14ac:dyDescent="0.25">
      <c r="A489" t="s">
        <v>49</v>
      </c>
      <c r="B489" t="s">
        <v>28</v>
      </c>
      <c r="C489" s="4">
        <f>VLOOKUP($A489,_dh_JRC_IDEES!$A$1:$AH$30,MATCH($B489*1,_dh_JRC_IDEES!$A$1:$AH$1,0),FALSE)</f>
        <v>0</v>
      </c>
      <c r="D489" s="6">
        <v>350</v>
      </c>
      <c r="E489" s="6">
        <v>750</v>
      </c>
    </row>
    <row r="490" spans="1:5" x14ac:dyDescent="0.25">
      <c r="A490" t="s">
        <v>49</v>
      </c>
      <c r="B490" t="s">
        <v>29</v>
      </c>
      <c r="C490" s="4">
        <f>VLOOKUP($A490,_dh_JRC_IDEES!$A$1:$AH$30,MATCH($B490*1,_dh_JRC_IDEES!$A$1:$AH$1,0),FALSE)</f>
        <v>0</v>
      </c>
      <c r="D490" s="6">
        <v>350</v>
      </c>
      <c r="E490" s="6">
        <v>750</v>
      </c>
    </row>
    <row r="491" spans="1:5" x14ac:dyDescent="0.25">
      <c r="A491" t="s">
        <v>49</v>
      </c>
      <c r="B491" t="s">
        <v>30</v>
      </c>
      <c r="C491" s="4">
        <f>VLOOKUP($A491,_dh_JRC_IDEES!$A$1:$AH$30,MATCH($B491*1,_dh_JRC_IDEES!$A$1:$AH$1,0),FALSE)</f>
        <v>0</v>
      </c>
      <c r="D491" s="6">
        <v>350</v>
      </c>
      <c r="E491" s="6">
        <v>750</v>
      </c>
    </row>
    <row r="492" spans="1:5" x14ac:dyDescent="0.25">
      <c r="A492" t="s">
        <v>49</v>
      </c>
      <c r="B492" t="s">
        <v>31</v>
      </c>
      <c r="C492" s="4">
        <f>VLOOKUP($A492,_dh_JRC_IDEES!$A$1:$AH$30,MATCH($B492*1,_dh_JRC_IDEES!$A$1:$AH$1,0),FALSE)</f>
        <v>0</v>
      </c>
      <c r="D492" s="6">
        <v>350</v>
      </c>
      <c r="E492" s="6">
        <v>750</v>
      </c>
    </row>
    <row r="493" spans="1:5" x14ac:dyDescent="0.25">
      <c r="A493" t="s">
        <v>49</v>
      </c>
      <c r="B493" t="s">
        <v>32</v>
      </c>
      <c r="C493" s="4">
        <f>VLOOKUP($A493,_dh_JRC_IDEES!$A$1:$AH$30,MATCH($B493*1,_dh_JRC_IDEES!$A$1:$AH$1,0),FALSE)</f>
        <v>0</v>
      </c>
      <c r="D493" s="6">
        <v>350</v>
      </c>
      <c r="E493" s="6">
        <v>750</v>
      </c>
    </row>
    <row r="494" spans="1:5" x14ac:dyDescent="0.25">
      <c r="A494" t="s">
        <v>49</v>
      </c>
      <c r="B494" t="s">
        <v>33</v>
      </c>
      <c r="C494" s="4">
        <f>VLOOKUP($A494,_dh_JRC_IDEES!$A$1:$AH$30,MATCH($B494*1,_dh_JRC_IDEES!$A$1:$AH$1,0),FALSE)</f>
        <v>0</v>
      </c>
      <c r="D494" s="6">
        <v>350</v>
      </c>
      <c r="E494" s="6">
        <v>750</v>
      </c>
    </row>
    <row r="495" spans="1:5" x14ac:dyDescent="0.25">
      <c r="A495" t="s">
        <v>49</v>
      </c>
      <c r="B495" t="s">
        <v>34</v>
      </c>
      <c r="C495" s="4">
        <f>VLOOKUP($A495,_dh_JRC_IDEES!$A$1:$AH$30,MATCH($B495*1,_dh_JRC_IDEES!$A$1:$AH$1,0),FALSE)</f>
        <v>0</v>
      </c>
      <c r="D495" s="6">
        <v>350</v>
      </c>
      <c r="E495" s="6">
        <v>750</v>
      </c>
    </row>
    <row r="496" spans="1:5" x14ac:dyDescent="0.25">
      <c r="A496" t="s">
        <v>49</v>
      </c>
      <c r="B496" t="s">
        <v>35</v>
      </c>
      <c r="C496" s="4">
        <f>VLOOKUP($A496,_dh_JRC_IDEES!$A$1:$AH$30,MATCH($B496*1,_dh_JRC_IDEES!$A$1:$AH$1,0),FALSE)</f>
        <v>0</v>
      </c>
      <c r="D496" s="6">
        <v>350</v>
      </c>
      <c r="E496" s="6">
        <v>750</v>
      </c>
    </row>
    <row r="497" spans="1:5" x14ac:dyDescent="0.25">
      <c r="A497" t="s">
        <v>50</v>
      </c>
      <c r="B497" t="s">
        <v>3</v>
      </c>
      <c r="C497" s="4">
        <f>VLOOKUP($A497,_dh_JRC_IDEES!$A$1:$AH$30,MATCH($B497*1,_dh_JRC_IDEES!$A$1:$AH$1,0),FALSE)</f>
        <v>5.508175195131539</v>
      </c>
      <c r="D497" s="6">
        <v>350</v>
      </c>
      <c r="E497" s="6">
        <v>750</v>
      </c>
    </row>
    <row r="498" spans="1:5" x14ac:dyDescent="0.25">
      <c r="A498" t="s">
        <v>50</v>
      </c>
      <c r="B498" t="s">
        <v>4</v>
      </c>
      <c r="C498" s="4">
        <f>VLOOKUP($A498,_dh_JRC_IDEES!$A$1:$AH$30,MATCH($B498*1,_dh_JRC_IDEES!$A$1:$AH$1,0),FALSE)</f>
        <v>5.508175195131539</v>
      </c>
      <c r="D498" s="6">
        <v>350</v>
      </c>
      <c r="E498" s="6">
        <v>750</v>
      </c>
    </row>
    <row r="499" spans="1:5" x14ac:dyDescent="0.25">
      <c r="A499" t="s">
        <v>50</v>
      </c>
      <c r="B499" t="s">
        <v>5</v>
      </c>
      <c r="C499" s="4">
        <f>VLOOKUP($A499,_dh_JRC_IDEES!$A$1:$AH$30,MATCH($B499*1,_dh_JRC_IDEES!$A$1:$AH$1,0),FALSE)</f>
        <v>5.508175195131539</v>
      </c>
      <c r="D499" s="6">
        <v>350</v>
      </c>
      <c r="E499" s="6">
        <v>750</v>
      </c>
    </row>
    <row r="500" spans="1:5" x14ac:dyDescent="0.25">
      <c r="A500" t="s">
        <v>50</v>
      </c>
      <c r="B500" t="s">
        <v>6</v>
      </c>
      <c r="C500" s="4">
        <f>VLOOKUP($A500,_dh_JRC_IDEES!$A$1:$AH$30,MATCH($B500*1,_dh_JRC_IDEES!$A$1:$AH$1,0),FALSE)</f>
        <v>5.508175195131539</v>
      </c>
      <c r="D500" s="6">
        <v>350</v>
      </c>
      <c r="E500" s="6">
        <v>750</v>
      </c>
    </row>
    <row r="501" spans="1:5" x14ac:dyDescent="0.25">
      <c r="A501" t="s">
        <v>50</v>
      </c>
      <c r="B501" t="s">
        <v>7</v>
      </c>
      <c r="C501" s="4">
        <f>VLOOKUP($A501,_dh_JRC_IDEES!$A$1:$AH$30,MATCH($B501*1,_dh_JRC_IDEES!$A$1:$AH$1,0),FALSE)</f>
        <v>5.508175195131539</v>
      </c>
      <c r="D501" s="6">
        <v>350</v>
      </c>
      <c r="E501" s="6">
        <v>750</v>
      </c>
    </row>
    <row r="502" spans="1:5" x14ac:dyDescent="0.25">
      <c r="A502" t="s">
        <v>50</v>
      </c>
      <c r="B502" t="s">
        <v>8</v>
      </c>
      <c r="C502" s="4">
        <f>VLOOKUP($A502,_dh_JRC_IDEES!$A$1:$AH$30,MATCH($B502*1,_dh_JRC_IDEES!$A$1:$AH$1,0),FALSE)</f>
        <v>5.508175195131539</v>
      </c>
      <c r="D502" s="6">
        <v>350</v>
      </c>
      <c r="E502" s="6">
        <v>750</v>
      </c>
    </row>
    <row r="503" spans="1:5" x14ac:dyDescent="0.25">
      <c r="A503" t="s">
        <v>50</v>
      </c>
      <c r="B503" t="s">
        <v>9</v>
      </c>
      <c r="C503" s="4">
        <f>VLOOKUP($A503,_dh_JRC_IDEES!$A$1:$AH$30,MATCH($B503*1,_dh_JRC_IDEES!$A$1:$AH$1,0),FALSE)</f>
        <v>5.508175195131539</v>
      </c>
      <c r="D503" s="6">
        <v>350</v>
      </c>
      <c r="E503" s="6">
        <v>750</v>
      </c>
    </row>
    <row r="504" spans="1:5" x14ac:dyDescent="0.25">
      <c r="A504" t="s">
        <v>50</v>
      </c>
      <c r="B504" t="s">
        <v>10</v>
      </c>
      <c r="C504" s="4">
        <f>VLOOKUP($A504,_dh_JRC_IDEES!$A$1:$AH$30,MATCH($B504*1,_dh_JRC_IDEES!$A$1:$AH$1,0),FALSE)</f>
        <v>5.508175195131539</v>
      </c>
      <c r="D504" s="6">
        <v>350</v>
      </c>
      <c r="E504" s="6">
        <v>750</v>
      </c>
    </row>
    <row r="505" spans="1:5" x14ac:dyDescent="0.25">
      <c r="A505" t="s">
        <v>50</v>
      </c>
      <c r="B505" t="s">
        <v>11</v>
      </c>
      <c r="C505" s="4">
        <f>VLOOKUP($A505,_dh_JRC_IDEES!$A$1:$AH$30,MATCH($B505*1,_dh_JRC_IDEES!$A$1:$AH$1,0),FALSE)</f>
        <v>5.508175195131539</v>
      </c>
      <c r="D505" s="6">
        <v>350</v>
      </c>
      <c r="E505" s="6">
        <v>750</v>
      </c>
    </row>
    <row r="506" spans="1:5" x14ac:dyDescent="0.25">
      <c r="A506" t="s">
        <v>50</v>
      </c>
      <c r="B506" t="s">
        <v>12</v>
      </c>
      <c r="C506" s="4">
        <f>VLOOKUP($A506,_dh_JRC_IDEES!$A$1:$AH$30,MATCH($B506*1,_dh_JRC_IDEES!$A$1:$AH$1,0),FALSE)</f>
        <v>5.508175195131539</v>
      </c>
      <c r="D506" s="6">
        <v>350</v>
      </c>
      <c r="E506" s="6">
        <v>750</v>
      </c>
    </row>
    <row r="507" spans="1:5" x14ac:dyDescent="0.25">
      <c r="A507" t="s">
        <v>50</v>
      </c>
      <c r="B507" t="s">
        <v>13</v>
      </c>
      <c r="C507" s="4">
        <f>VLOOKUP($A507,_dh_JRC_IDEES!$A$1:$AH$30,MATCH($B507*1,_dh_JRC_IDEES!$A$1:$AH$1,0),FALSE)</f>
        <v>5.508175195131539</v>
      </c>
      <c r="D507" s="6">
        <v>350</v>
      </c>
      <c r="E507" s="6">
        <v>750</v>
      </c>
    </row>
    <row r="508" spans="1:5" x14ac:dyDescent="0.25">
      <c r="A508" t="s">
        <v>50</v>
      </c>
      <c r="B508" t="s">
        <v>14</v>
      </c>
      <c r="C508" s="4">
        <f>VLOOKUP($A508,_dh_JRC_IDEES!$A$1:$AH$30,MATCH($B508*1,_dh_JRC_IDEES!$A$1:$AH$1,0),FALSE)</f>
        <v>5.508175195131539</v>
      </c>
      <c r="D508" s="6">
        <v>350</v>
      </c>
      <c r="E508" s="6">
        <v>750</v>
      </c>
    </row>
    <row r="509" spans="1:5" x14ac:dyDescent="0.25">
      <c r="A509" t="s">
        <v>50</v>
      </c>
      <c r="B509" t="s">
        <v>15</v>
      </c>
      <c r="C509" s="4">
        <f>VLOOKUP($A509,_dh_JRC_IDEES!$A$1:$AH$30,MATCH($B509*1,_dh_JRC_IDEES!$A$1:$AH$1,0),FALSE)</f>
        <v>5.508175195131539</v>
      </c>
      <c r="D509" s="6">
        <v>350</v>
      </c>
      <c r="E509" s="6">
        <v>750</v>
      </c>
    </row>
    <row r="510" spans="1:5" x14ac:dyDescent="0.25">
      <c r="A510" t="s">
        <v>50</v>
      </c>
      <c r="B510" t="s">
        <v>16</v>
      </c>
      <c r="C510" s="4">
        <f>VLOOKUP($A510,_dh_JRC_IDEES!$A$1:$AH$30,MATCH($B510*1,_dh_JRC_IDEES!$A$1:$AH$1,0),FALSE)</f>
        <v>5.508175195131539</v>
      </c>
      <c r="D510" s="6">
        <v>350</v>
      </c>
      <c r="E510" s="6">
        <v>750</v>
      </c>
    </row>
    <row r="511" spans="1:5" x14ac:dyDescent="0.25">
      <c r="A511" t="s">
        <v>50</v>
      </c>
      <c r="B511" t="s">
        <v>17</v>
      </c>
      <c r="C511" s="4">
        <f>VLOOKUP($A511,_dh_JRC_IDEES!$A$1:$AH$30,MATCH($B511*1,_dh_JRC_IDEES!$A$1:$AH$1,0),FALSE)</f>
        <v>5.508175195131539</v>
      </c>
      <c r="D511" s="6">
        <v>350</v>
      </c>
      <c r="E511" s="6">
        <v>750</v>
      </c>
    </row>
    <row r="512" spans="1:5" x14ac:dyDescent="0.25">
      <c r="A512" t="s">
        <v>50</v>
      </c>
      <c r="B512" t="s">
        <v>18</v>
      </c>
      <c r="C512" s="4">
        <f>VLOOKUP($A512,_dh_JRC_IDEES!$A$1:$AH$30,MATCH($B512*1,_dh_JRC_IDEES!$A$1:$AH$1,0),FALSE)</f>
        <v>5.508175195131539</v>
      </c>
      <c r="D512" s="6">
        <v>350</v>
      </c>
      <c r="E512" s="6">
        <v>750</v>
      </c>
    </row>
    <row r="513" spans="1:5" x14ac:dyDescent="0.25">
      <c r="A513" t="s">
        <v>50</v>
      </c>
      <c r="B513" t="s">
        <v>19</v>
      </c>
      <c r="C513" s="4">
        <f>VLOOKUP($A513,_dh_JRC_IDEES!$A$1:$AH$30,MATCH($B513*1,_dh_JRC_IDEES!$A$1:$AH$1,0),FALSE)</f>
        <v>5.508175195131539</v>
      </c>
      <c r="D513" s="6">
        <v>350</v>
      </c>
      <c r="E513" s="6">
        <v>750</v>
      </c>
    </row>
    <row r="514" spans="1:5" x14ac:dyDescent="0.25">
      <c r="A514" t="s">
        <v>50</v>
      </c>
      <c r="B514" t="s">
        <v>20</v>
      </c>
      <c r="C514" s="4">
        <f>VLOOKUP($A514,_dh_JRC_IDEES!$A$1:$AH$30,MATCH($B514*1,_dh_JRC_IDEES!$A$1:$AH$1,0),FALSE)</f>
        <v>5.508175195131539</v>
      </c>
      <c r="D514" s="6">
        <v>350</v>
      </c>
      <c r="E514" s="6">
        <v>750</v>
      </c>
    </row>
    <row r="515" spans="1:5" x14ac:dyDescent="0.25">
      <c r="A515" t="s">
        <v>50</v>
      </c>
      <c r="B515" t="s">
        <v>21</v>
      </c>
      <c r="C515" s="4">
        <f>VLOOKUP($A515,_dh_JRC_IDEES!$A$1:$AH$30,MATCH($B515*1,_dh_JRC_IDEES!$A$1:$AH$1,0),FALSE)</f>
        <v>5.508175195131539</v>
      </c>
      <c r="D515" s="6">
        <v>350</v>
      </c>
      <c r="E515" s="6">
        <v>750</v>
      </c>
    </row>
    <row r="516" spans="1:5" x14ac:dyDescent="0.25">
      <c r="A516" t="s">
        <v>50</v>
      </c>
      <c r="B516" t="s">
        <v>22</v>
      </c>
      <c r="C516" s="4">
        <f>VLOOKUP($A516,_dh_JRC_IDEES!$A$1:$AH$30,MATCH($B516*1,_dh_JRC_IDEES!$A$1:$AH$1,0),FALSE)</f>
        <v>5.508175195131539</v>
      </c>
      <c r="D516" s="6">
        <v>350</v>
      </c>
      <c r="E516" s="6">
        <v>750</v>
      </c>
    </row>
    <row r="517" spans="1:5" x14ac:dyDescent="0.25">
      <c r="A517" t="s">
        <v>50</v>
      </c>
      <c r="B517" t="s">
        <v>23</v>
      </c>
      <c r="C517" s="4">
        <f>VLOOKUP($A517,_dh_JRC_IDEES!$A$1:$AH$30,MATCH($B517*1,_dh_JRC_IDEES!$A$1:$AH$1,0),FALSE)</f>
        <v>5.508175195131539</v>
      </c>
      <c r="D517" s="6">
        <v>350</v>
      </c>
      <c r="E517" s="6">
        <v>750</v>
      </c>
    </row>
    <row r="518" spans="1:5" x14ac:dyDescent="0.25">
      <c r="A518" t="s">
        <v>50</v>
      </c>
      <c r="B518" t="s">
        <v>24</v>
      </c>
      <c r="C518" s="4">
        <f>VLOOKUP($A518,_dh_JRC_IDEES!$A$1:$AH$30,MATCH($B518*1,_dh_JRC_IDEES!$A$1:$AH$1,0),FALSE)</f>
        <v>5.508175195131539</v>
      </c>
      <c r="D518" s="6">
        <v>350</v>
      </c>
      <c r="E518" s="6">
        <v>750</v>
      </c>
    </row>
    <row r="519" spans="1:5" x14ac:dyDescent="0.25">
      <c r="A519" t="s">
        <v>50</v>
      </c>
      <c r="B519" t="s">
        <v>25</v>
      </c>
      <c r="C519" s="4">
        <f>VLOOKUP($A519,_dh_JRC_IDEES!$A$1:$AH$30,MATCH($B519*1,_dh_JRC_IDEES!$A$1:$AH$1,0),FALSE)</f>
        <v>5.508175195131539</v>
      </c>
      <c r="D519" s="6">
        <v>350</v>
      </c>
      <c r="E519" s="6">
        <v>750</v>
      </c>
    </row>
    <row r="520" spans="1:5" x14ac:dyDescent="0.25">
      <c r="A520" t="s">
        <v>50</v>
      </c>
      <c r="B520" t="s">
        <v>26</v>
      </c>
      <c r="C520" s="4">
        <f>VLOOKUP($A520,_dh_JRC_IDEES!$A$1:$AH$30,MATCH($B520*1,_dh_JRC_IDEES!$A$1:$AH$1,0),FALSE)</f>
        <v>5.508175195131539</v>
      </c>
      <c r="D520" s="6">
        <v>350</v>
      </c>
      <c r="E520" s="6">
        <v>750</v>
      </c>
    </row>
    <row r="521" spans="1:5" x14ac:dyDescent="0.25">
      <c r="A521" t="s">
        <v>50</v>
      </c>
      <c r="B521" t="s">
        <v>27</v>
      </c>
      <c r="C521" s="4">
        <f>VLOOKUP($A521,_dh_JRC_IDEES!$A$1:$AH$30,MATCH($B521*1,_dh_JRC_IDEES!$A$1:$AH$1,0),FALSE)</f>
        <v>5.508175195131539</v>
      </c>
      <c r="D521" s="6">
        <v>350</v>
      </c>
      <c r="E521" s="6">
        <v>750</v>
      </c>
    </row>
    <row r="522" spans="1:5" x14ac:dyDescent="0.25">
      <c r="A522" t="s">
        <v>50</v>
      </c>
      <c r="B522" t="s">
        <v>28</v>
      </c>
      <c r="C522" s="4">
        <f>VLOOKUP($A522,_dh_JRC_IDEES!$A$1:$AH$30,MATCH($B522*1,_dh_JRC_IDEES!$A$1:$AH$1,0),FALSE)</f>
        <v>5.508175195131539</v>
      </c>
      <c r="D522" s="6">
        <v>350</v>
      </c>
      <c r="E522" s="6">
        <v>750</v>
      </c>
    </row>
    <row r="523" spans="1:5" x14ac:dyDescent="0.25">
      <c r="A523" t="s">
        <v>50</v>
      </c>
      <c r="B523" t="s">
        <v>29</v>
      </c>
      <c r="C523" s="4">
        <f>VLOOKUP($A523,_dh_JRC_IDEES!$A$1:$AH$30,MATCH($B523*1,_dh_JRC_IDEES!$A$1:$AH$1,0),FALSE)</f>
        <v>5.508175195131539</v>
      </c>
      <c r="D523" s="6">
        <v>350</v>
      </c>
      <c r="E523" s="6">
        <v>750</v>
      </c>
    </row>
    <row r="524" spans="1:5" x14ac:dyDescent="0.25">
      <c r="A524" t="s">
        <v>50</v>
      </c>
      <c r="B524" t="s">
        <v>30</v>
      </c>
      <c r="C524" s="4">
        <f>VLOOKUP($A524,_dh_JRC_IDEES!$A$1:$AH$30,MATCH($B524*1,_dh_JRC_IDEES!$A$1:$AH$1,0),FALSE)</f>
        <v>5.508175195131539</v>
      </c>
      <c r="D524" s="6">
        <v>350</v>
      </c>
      <c r="E524" s="6">
        <v>750</v>
      </c>
    </row>
    <row r="525" spans="1:5" x14ac:dyDescent="0.25">
      <c r="A525" t="s">
        <v>50</v>
      </c>
      <c r="B525" t="s">
        <v>31</v>
      </c>
      <c r="C525" s="4">
        <f>VLOOKUP($A525,_dh_JRC_IDEES!$A$1:$AH$30,MATCH($B525*1,_dh_JRC_IDEES!$A$1:$AH$1,0),FALSE)</f>
        <v>5.508175195131539</v>
      </c>
      <c r="D525" s="6">
        <v>350</v>
      </c>
      <c r="E525" s="6">
        <v>750</v>
      </c>
    </row>
    <row r="526" spans="1:5" x14ac:dyDescent="0.25">
      <c r="A526" t="s">
        <v>50</v>
      </c>
      <c r="B526" t="s">
        <v>32</v>
      </c>
      <c r="C526" s="4">
        <f>VLOOKUP($A526,_dh_JRC_IDEES!$A$1:$AH$30,MATCH($B526*1,_dh_JRC_IDEES!$A$1:$AH$1,0),FALSE)</f>
        <v>5.508175195131539</v>
      </c>
      <c r="D526" s="6">
        <v>350</v>
      </c>
      <c r="E526" s="6">
        <v>750</v>
      </c>
    </row>
    <row r="527" spans="1:5" x14ac:dyDescent="0.25">
      <c r="A527" t="s">
        <v>50</v>
      </c>
      <c r="B527" t="s">
        <v>33</v>
      </c>
      <c r="C527" s="4">
        <f>VLOOKUP($A527,_dh_JRC_IDEES!$A$1:$AH$30,MATCH($B527*1,_dh_JRC_IDEES!$A$1:$AH$1,0),FALSE)</f>
        <v>5.508175195131539</v>
      </c>
      <c r="D527" s="6">
        <v>350</v>
      </c>
      <c r="E527" s="6">
        <v>750</v>
      </c>
    </row>
    <row r="528" spans="1:5" x14ac:dyDescent="0.25">
      <c r="A528" t="s">
        <v>50</v>
      </c>
      <c r="B528" t="s">
        <v>34</v>
      </c>
      <c r="C528" s="4">
        <f>VLOOKUP($A528,_dh_JRC_IDEES!$A$1:$AH$30,MATCH($B528*1,_dh_JRC_IDEES!$A$1:$AH$1,0),FALSE)</f>
        <v>5.508175195131539</v>
      </c>
      <c r="D528" s="6">
        <v>350</v>
      </c>
      <c r="E528" s="6">
        <v>750</v>
      </c>
    </row>
    <row r="529" spans="1:5" x14ac:dyDescent="0.25">
      <c r="A529" t="s">
        <v>50</v>
      </c>
      <c r="B529" t="s">
        <v>35</v>
      </c>
      <c r="C529" s="4">
        <f>VLOOKUP($A529,_dh_JRC_IDEES!$A$1:$AH$30,MATCH($B529*1,_dh_JRC_IDEES!$A$1:$AH$1,0),FALSE)</f>
        <v>5.508175195131539</v>
      </c>
      <c r="D529" s="6">
        <v>350</v>
      </c>
      <c r="E529" s="6">
        <v>750</v>
      </c>
    </row>
    <row r="530" spans="1:5" x14ac:dyDescent="0.25">
      <c r="A530" t="s">
        <v>51</v>
      </c>
      <c r="B530" t="s">
        <v>3</v>
      </c>
      <c r="C530" s="4">
        <f>VLOOKUP($A530,_dh_JRC_IDEES!$A$1:$AH$30,MATCH($B530*1,_dh_JRC_IDEES!$A$1:$AH$1,0),FALSE)</f>
        <v>7.0262352776500165</v>
      </c>
      <c r="D530" s="6">
        <v>350</v>
      </c>
      <c r="E530" s="6">
        <v>750</v>
      </c>
    </row>
    <row r="531" spans="1:5" x14ac:dyDescent="0.25">
      <c r="A531" t="s">
        <v>51</v>
      </c>
      <c r="B531" t="s">
        <v>4</v>
      </c>
      <c r="C531" s="4">
        <f>VLOOKUP($A531,_dh_JRC_IDEES!$A$1:$AH$30,MATCH($B531*1,_dh_JRC_IDEES!$A$1:$AH$1,0),FALSE)</f>
        <v>7.0262352776500165</v>
      </c>
      <c r="D531" s="6">
        <v>350</v>
      </c>
      <c r="E531" s="6">
        <v>750</v>
      </c>
    </row>
    <row r="532" spans="1:5" x14ac:dyDescent="0.25">
      <c r="A532" t="s">
        <v>51</v>
      </c>
      <c r="B532" t="s">
        <v>5</v>
      </c>
      <c r="C532" s="4">
        <f>VLOOKUP($A532,_dh_JRC_IDEES!$A$1:$AH$30,MATCH($B532*1,_dh_JRC_IDEES!$A$1:$AH$1,0),FALSE)</f>
        <v>7.0262352776500165</v>
      </c>
      <c r="D532" s="6">
        <v>350</v>
      </c>
      <c r="E532" s="6">
        <v>750</v>
      </c>
    </row>
    <row r="533" spans="1:5" x14ac:dyDescent="0.25">
      <c r="A533" t="s">
        <v>51</v>
      </c>
      <c r="B533" t="s">
        <v>6</v>
      </c>
      <c r="C533" s="4">
        <f>VLOOKUP($A533,_dh_JRC_IDEES!$A$1:$AH$30,MATCH($B533*1,_dh_JRC_IDEES!$A$1:$AH$1,0),FALSE)</f>
        <v>7.0262352776500165</v>
      </c>
      <c r="D533" s="6">
        <v>350</v>
      </c>
      <c r="E533" s="6">
        <v>750</v>
      </c>
    </row>
    <row r="534" spans="1:5" x14ac:dyDescent="0.25">
      <c r="A534" t="s">
        <v>51</v>
      </c>
      <c r="B534" t="s">
        <v>7</v>
      </c>
      <c r="C534" s="4">
        <f>VLOOKUP($A534,_dh_JRC_IDEES!$A$1:$AH$30,MATCH($B534*1,_dh_JRC_IDEES!$A$1:$AH$1,0),FALSE)</f>
        <v>7.0262352776500165</v>
      </c>
      <c r="D534" s="6">
        <v>350</v>
      </c>
      <c r="E534" s="6">
        <v>750</v>
      </c>
    </row>
    <row r="535" spans="1:5" x14ac:dyDescent="0.25">
      <c r="A535" t="s">
        <v>51</v>
      </c>
      <c r="B535" t="s">
        <v>8</v>
      </c>
      <c r="C535" s="4">
        <f>VLOOKUP($A535,_dh_JRC_IDEES!$A$1:$AH$30,MATCH($B535*1,_dh_JRC_IDEES!$A$1:$AH$1,0),FALSE)</f>
        <v>7.0262352776500165</v>
      </c>
      <c r="D535" s="6">
        <v>350</v>
      </c>
      <c r="E535" s="6">
        <v>750</v>
      </c>
    </row>
    <row r="536" spans="1:5" x14ac:dyDescent="0.25">
      <c r="A536" t="s">
        <v>51</v>
      </c>
      <c r="B536" t="s">
        <v>9</v>
      </c>
      <c r="C536" s="4">
        <f>VLOOKUP($A536,_dh_JRC_IDEES!$A$1:$AH$30,MATCH($B536*1,_dh_JRC_IDEES!$A$1:$AH$1,0),FALSE)</f>
        <v>7.0262352776500165</v>
      </c>
      <c r="D536" s="6">
        <v>350</v>
      </c>
      <c r="E536" s="6">
        <v>750</v>
      </c>
    </row>
    <row r="537" spans="1:5" x14ac:dyDescent="0.25">
      <c r="A537" t="s">
        <v>51</v>
      </c>
      <c r="B537" t="s">
        <v>10</v>
      </c>
      <c r="C537" s="4">
        <f>VLOOKUP($A537,_dh_JRC_IDEES!$A$1:$AH$30,MATCH($B537*1,_dh_JRC_IDEES!$A$1:$AH$1,0),FALSE)</f>
        <v>7.0262352776500165</v>
      </c>
      <c r="D537" s="6">
        <v>350</v>
      </c>
      <c r="E537" s="6">
        <v>750</v>
      </c>
    </row>
    <row r="538" spans="1:5" x14ac:dyDescent="0.25">
      <c r="A538" t="s">
        <v>51</v>
      </c>
      <c r="B538" t="s">
        <v>11</v>
      </c>
      <c r="C538" s="4">
        <f>VLOOKUP($A538,_dh_JRC_IDEES!$A$1:$AH$30,MATCH($B538*1,_dh_JRC_IDEES!$A$1:$AH$1,0),FALSE)</f>
        <v>7.0262352776500165</v>
      </c>
      <c r="D538" s="6">
        <v>350</v>
      </c>
      <c r="E538" s="6">
        <v>750</v>
      </c>
    </row>
    <row r="539" spans="1:5" x14ac:dyDescent="0.25">
      <c r="A539" t="s">
        <v>51</v>
      </c>
      <c r="B539" t="s">
        <v>12</v>
      </c>
      <c r="C539" s="4">
        <f>VLOOKUP($A539,_dh_JRC_IDEES!$A$1:$AH$30,MATCH($B539*1,_dh_JRC_IDEES!$A$1:$AH$1,0),FALSE)</f>
        <v>7.0262352776500165</v>
      </c>
      <c r="D539" s="6">
        <v>350</v>
      </c>
      <c r="E539" s="6">
        <v>750</v>
      </c>
    </row>
    <row r="540" spans="1:5" x14ac:dyDescent="0.25">
      <c r="A540" t="s">
        <v>51</v>
      </c>
      <c r="B540" t="s">
        <v>13</v>
      </c>
      <c r="C540" s="4">
        <f>VLOOKUP($A540,_dh_JRC_IDEES!$A$1:$AH$30,MATCH($B540*1,_dh_JRC_IDEES!$A$1:$AH$1,0),FALSE)</f>
        <v>7.0262352776500165</v>
      </c>
      <c r="D540" s="6">
        <v>350</v>
      </c>
      <c r="E540" s="6">
        <v>750</v>
      </c>
    </row>
    <row r="541" spans="1:5" x14ac:dyDescent="0.25">
      <c r="A541" t="s">
        <v>51</v>
      </c>
      <c r="B541" t="s">
        <v>14</v>
      </c>
      <c r="C541" s="4">
        <f>VLOOKUP($A541,_dh_JRC_IDEES!$A$1:$AH$30,MATCH($B541*1,_dh_JRC_IDEES!$A$1:$AH$1,0),FALSE)</f>
        <v>7.0262352776500165</v>
      </c>
      <c r="D541" s="6">
        <v>350</v>
      </c>
      <c r="E541" s="6">
        <v>750</v>
      </c>
    </row>
    <row r="542" spans="1:5" x14ac:dyDescent="0.25">
      <c r="A542" t="s">
        <v>51</v>
      </c>
      <c r="B542" t="s">
        <v>15</v>
      </c>
      <c r="C542" s="4">
        <f>VLOOKUP($A542,_dh_JRC_IDEES!$A$1:$AH$30,MATCH($B542*1,_dh_JRC_IDEES!$A$1:$AH$1,0),FALSE)</f>
        <v>7.0262352776500165</v>
      </c>
      <c r="D542" s="6">
        <v>350</v>
      </c>
      <c r="E542" s="6">
        <v>750</v>
      </c>
    </row>
    <row r="543" spans="1:5" x14ac:dyDescent="0.25">
      <c r="A543" t="s">
        <v>51</v>
      </c>
      <c r="B543" t="s">
        <v>16</v>
      </c>
      <c r="C543" s="4">
        <f>VLOOKUP($A543,_dh_JRC_IDEES!$A$1:$AH$30,MATCH($B543*1,_dh_JRC_IDEES!$A$1:$AH$1,0),FALSE)</f>
        <v>7.0262352776500165</v>
      </c>
      <c r="D543" s="6">
        <v>350</v>
      </c>
      <c r="E543" s="6">
        <v>750</v>
      </c>
    </row>
    <row r="544" spans="1:5" x14ac:dyDescent="0.25">
      <c r="A544" t="s">
        <v>51</v>
      </c>
      <c r="B544" t="s">
        <v>17</v>
      </c>
      <c r="C544" s="4">
        <f>VLOOKUP($A544,_dh_JRC_IDEES!$A$1:$AH$30,MATCH($B544*1,_dh_JRC_IDEES!$A$1:$AH$1,0),FALSE)</f>
        <v>7.0262352776500165</v>
      </c>
      <c r="D544" s="6">
        <v>350</v>
      </c>
      <c r="E544" s="6">
        <v>750</v>
      </c>
    </row>
    <row r="545" spans="1:5" x14ac:dyDescent="0.25">
      <c r="A545" t="s">
        <v>51</v>
      </c>
      <c r="B545" t="s">
        <v>18</v>
      </c>
      <c r="C545" s="4">
        <f>VLOOKUP($A545,_dh_JRC_IDEES!$A$1:$AH$30,MATCH($B545*1,_dh_JRC_IDEES!$A$1:$AH$1,0),FALSE)</f>
        <v>7.0262352776500165</v>
      </c>
      <c r="D545" s="6">
        <v>350</v>
      </c>
      <c r="E545" s="6">
        <v>750</v>
      </c>
    </row>
    <row r="546" spans="1:5" x14ac:dyDescent="0.25">
      <c r="A546" t="s">
        <v>51</v>
      </c>
      <c r="B546" t="s">
        <v>19</v>
      </c>
      <c r="C546" s="4">
        <f>VLOOKUP($A546,_dh_JRC_IDEES!$A$1:$AH$30,MATCH($B546*1,_dh_JRC_IDEES!$A$1:$AH$1,0),FALSE)</f>
        <v>7.0262352776500165</v>
      </c>
      <c r="D546" s="6">
        <v>350</v>
      </c>
      <c r="E546" s="6">
        <v>750</v>
      </c>
    </row>
    <row r="547" spans="1:5" x14ac:dyDescent="0.25">
      <c r="A547" t="s">
        <v>51</v>
      </c>
      <c r="B547" t="s">
        <v>20</v>
      </c>
      <c r="C547" s="4">
        <f>VLOOKUP($A547,_dh_JRC_IDEES!$A$1:$AH$30,MATCH($B547*1,_dh_JRC_IDEES!$A$1:$AH$1,0),FALSE)</f>
        <v>7.0262352776500165</v>
      </c>
      <c r="D547" s="6">
        <v>350</v>
      </c>
      <c r="E547" s="6">
        <v>750</v>
      </c>
    </row>
    <row r="548" spans="1:5" x14ac:dyDescent="0.25">
      <c r="A548" t="s">
        <v>51</v>
      </c>
      <c r="B548" t="s">
        <v>21</v>
      </c>
      <c r="C548" s="4">
        <f>VLOOKUP($A548,_dh_JRC_IDEES!$A$1:$AH$30,MATCH($B548*1,_dh_JRC_IDEES!$A$1:$AH$1,0),FALSE)</f>
        <v>7.0262352776500165</v>
      </c>
      <c r="D548" s="6">
        <v>350</v>
      </c>
      <c r="E548" s="6">
        <v>750</v>
      </c>
    </row>
    <row r="549" spans="1:5" x14ac:dyDescent="0.25">
      <c r="A549" t="s">
        <v>51</v>
      </c>
      <c r="B549" t="s">
        <v>22</v>
      </c>
      <c r="C549" s="4">
        <f>VLOOKUP($A549,_dh_JRC_IDEES!$A$1:$AH$30,MATCH($B549*1,_dh_JRC_IDEES!$A$1:$AH$1,0),FALSE)</f>
        <v>7.0262352776500165</v>
      </c>
      <c r="D549" s="6">
        <v>350</v>
      </c>
      <c r="E549" s="6">
        <v>750</v>
      </c>
    </row>
    <row r="550" spans="1:5" x14ac:dyDescent="0.25">
      <c r="A550" t="s">
        <v>51</v>
      </c>
      <c r="B550" t="s">
        <v>23</v>
      </c>
      <c r="C550" s="4">
        <f>VLOOKUP($A550,_dh_JRC_IDEES!$A$1:$AH$30,MATCH($B550*1,_dh_JRC_IDEES!$A$1:$AH$1,0),FALSE)</f>
        <v>7.0262352776500165</v>
      </c>
      <c r="D550" s="6">
        <v>350</v>
      </c>
      <c r="E550" s="6">
        <v>750</v>
      </c>
    </row>
    <row r="551" spans="1:5" x14ac:dyDescent="0.25">
      <c r="A551" t="s">
        <v>51</v>
      </c>
      <c r="B551" t="s">
        <v>24</v>
      </c>
      <c r="C551" s="4">
        <f>VLOOKUP($A551,_dh_JRC_IDEES!$A$1:$AH$30,MATCH($B551*1,_dh_JRC_IDEES!$A$1:$AH$1,0),FALSE)</f>
        <v>7.0262352776500165</v>
      </c>
      <c r="D551" s="6">
        <v>350</v>
      </c>
      <c r="E551" s="6">
        <v>750</v>
      </c>
    </row>
    <row r="552" spans="1:5" x14ac:dyDescent="0.25">
      <c r="A552" t="s">
        <v>51</v>
      </c>
      <c r="B552" t="s">
        <v>25</v>
      </c>
      <c r="C552" s="4">
        <f>VLOOKUP($A552,_dh_JRC_IDEES!$A$1:$AH$30,MATCH($B552*1,_dh_JRC_IDEES!$A$1:$AH$1,0),FALSE)</f>
        <v>7.0262352776500165</v>
      </c>
      <c r="D552" s="6">
        <v>350</v>
      </c>
      <c r="E552" s="6">
        <v>750</v>
      </c>
    </row>
    <row r="553" spans="1:5" x14ac:dyDescent="0.25">
      <c r="A553" t="s">
        <v>51</v>
      </c>
      <c r="B553" t="s">
        <v>26</v>
      </c>
      <c r="C553" s="4">
        <f>VLOOKUP($A553,_dh_JRC_IDEES!$A$1:$AH$30,MATCH($B553*1,_dh_JRC_IDEES!$A$1:$AH$1,0),FALSE)</f>
        <v>7.0262352776500165</v>
      </c>
      <c r="D553" s="6">
        <v>350</v>
      </c>
      <c r="E553" s="6">
        <v>750</v>
      </c>
    </row>
    <row r="554" spans="1:5" x14ac:dyDescent="0.25">
      <c r="A554" t="s">
        <v>51</v>
      </c>
      <c r="B554" t="s">
        <v>27</v>
      </c>
      <c r="C554" s="4">
        <f>VLOOKUP($A554,_dh_JRC_IDEES!$A$1:$AH$30,MATCH($B554*1,_dh_JRC_IDEES!$A$1:$AH$1,0),FALSE)</f>
        <v>7.0262352776500165</v>
      </c>
      <c r="D554" s="6">
        <v>350</v>
      </c>
      <c r="E554" s="6">
        <v>750</v>
      </c>
    </row>
    <row r="555" spans="1:5" x14ac:dyDescent="0.25">
      <c r="A555" t="s">
        <v>51</v>
      </c>
      <c r="B555" t="s">
        <v>28</v>
      </c>
      <c r="C555" s="4">
        <f>VLOOKUP($A555,_dh_JRC_IDEES!$A$1:$AH$30,MATCH($B555*1,_dh_JRC_IDEES!$A$1:$AH$1,0),FALSE)</f>
        <v>7.0262352776500165</v>
      </c>
      <c r="D555" s="6">
        <v>350</v>
      </c>
      <c r="E555" s="6">
        <v>750</v>
      </c>
    </row>
    <row r="556" spans="1:5" x14ac:dyDescent="0.25">
      <c r="A556" t="s">
        <v>51</v>
      </c>
      <c r="B556" t="s">
        <v>29</v>
      </c>
      <c r="C556" s="4">
        <f>VLOOKUP($A556,_dh_JRC_IDEES!$A$1:$AH$30,MATCH($B556*1,_dh_JRC_IDEES!$A$1:$AH$1,0),FALSE)</f>
        <v>7.0262352776500165</v>
      </c>
      <c r="D556" s="6">
        <v>350</v>
      </c>
      <c r="E556" s="6">
        <v>750</v>
      </c>
    </row>
    <row r="557" spans="1:5" x14ac:dyDescent="0.25">
      <c r="A557" t="s">
        <v>51</v>
      </c>
      <c r="B557" t="s">
        <v>30</v>
      </c>
      <c r="C557" s="4">
        <f>VLOOKUP($A557,_dh_JRC_IDEES!$A$1:$AH$30,MATCH($B557*1,_dh_JRC_IDEES!$A$1:$AH$1,0),FALSE)</f>
        <v>7.0262352776500165</v>
      </c>
      <c r="D557" s="6">
        <v>350</v>
      </c>
      <c r="E557" s="6">
        <v>750</v>
      </c>
    </row>
    <row r="558" spans="1:5" x14ac:dyDescent="0.25">
      <c r="A558" t="s">
        <v>51</v>
      </c>
      <c r="B558" t="s">
        <v>31</v>
      </c>
      <c r="C558" s="4">
        <f>VLOOKUP($A558,_dh_JRC_IDEES!$A$1:$AH$30,MATCH($B558*1,_dh_JRC_IDEES!$A$1:$AH$1,0),FALSE)</f>
        <v>7.0262352776500165</v>
      </c>
      <c r="D558" s="6">
        <v>350</v>
      </c>
      <c r="E558" s="6">
        <v>750</v>
      </c>
    </row>
    <row r="559" spans="1:5" x14ac:dyDescent="0.25">
      <c r="A559" t="s">
        <v>51</v>
      </c>
      <c r="B559" t="s">
        <v>32</v>
      </c>
      <c r="C559" s="4">
        <f>VLOOKUP($A559,_dh_JRC_IDEES!$A$1:$AH$30,MATCH($B559*1,_dh_JRC_IDEES!$A$1:$AH$1,0),FALSE)</f>
        <v>7.0262352776500165</v>
      </c>
      <c r="D559" s="6">
        <v>350</v>
      </c>
      <c r="E559" s="6">
        <v>750</v>
      </c>
    </row>
    <row r="560" spans="1:5" x14ac:dyDescent="0.25">
      <c r="A560" t="s">
        <v>51</v>
      </c>
      <c r="B560" t="s">
        <v>33</v>
      </c>
      <c r="C560" s="4">
        <f>VLOOKUP($A560,_dh_JRC_IDEES!$A$1:$AH$30,MATCH($B560*1,_dh_JRC_IDEES!$A$1:$AH$1,0),FALSE)</f>
        <v>7.0262352776500165</v>
      </c>
      <c r="D560" s="6">
        <v>350</v>
      </c>
      <c r="E560" s="6">
        <v>750</v>
      </c>
    </row>
    <row r="561" spans="1:5" x14ac:dyDescent="0.25">
      <c r="A561" t="s">
        <v>51</v>
      </c>
      <c r="B561" t="s">
        <v>34</v>
      </c>
      <c r="C561" s="4">
        <f>VLOOKUP($A561,_dh_JRC_IDEES!$A$1:$AH$30,MATCH($B561*1,_dh_JRC_IDEES!$A$1:$AH$1,0),FALSE)</f>
        <v>7.0262352776500165</v>
      </c>
      <c r="D561" s="6">
        <v>350</v>
      </c>
      <c r="E561" s="6">
        <v>750</v>
      </c>
    </row>
    <row r="562" spans="1:5" x14ac:dyDescent="0.25">
      <c r="A562" t="s">
        <v>51</v>
      </c>
      <c r="B562" t="s">
        <v>35</v>
      </c>
      <c r="C562" s="4">
        <f>VLOOKUP($A562,_dh_JRC_IDEES!$A$1:$AH$30,MATCH($B562*1,_dh_JRC_IDEES!$A$1:$AH$1,0),FALSE)</f>
        <v>7.0262352776500165</v>
      </c>
      <c r="D562" s="6">
        <v>350</v>
      </c>
      <c r="E562" s="6">
        <v>750</v>
      </c>
    </row>
    <row r="563" spans="1:5" x14ac:dyDescent="0.25">
      <c r="A563" t="s">
        <v>52</v>
      </c>
      <c r="B563" t="s">
        <v>3</v>
      </c>
      <c r="C563" s="4">
        <f>VLOOKUP($A563,_dh_JRC_IDEES!$A$1:$AH$30,MATCH($B563*1,_dh_JRC_IDEES!$A$1:$AH$1,0),FALSE)</f>
        <v>6.9431946694039539E-3</v>
      </c>
      <c r="D563" s="6">
        <v>350</v>
      </c>
      <c r="E563" s="6">
        <v>750</v>
      </c>
    </row>
    <row r="564" spans="1:5" x14ac:dyDescent="0.25">
      <c r="A564" t="s">
        <v>52</v>
      </c>
      <c r="B564" t="s">
        <v>4</v>
      </c>
      <c r="C564" s="4">
        <f>VLOOKUP($A564,_dh_JRC_IDEES!$A$1:$AH$30,MATCH($B564*1,_dh_JRC_IDEES!$A$1:$AH$1,0),FALSE)</f>
        <v>6.9431946694039539E-3</v>
      </c>
      <c r="D564" s="6">
        <v>350</v>
      </c>
      <c r="E564" s="6">
        <v>750</v>
      </c>
    </row>
    <row r="565" spans="1:5" x14ac:dyDescent="0.25">
      <c r="A565" t="s">
        <v>52</v>
      </c>
      <c r="B565" t="s">
        <v>5</v>
      </c>
      <c r="C565" s="4">
        <f>VLOOKUP($A565,_dh_JRC_IDEES!$A$1:$AH$30,MATCH($B565*1,_dh_JRC_IDEES!$A$1:$AH$1,0),FALSE)</f>
        <v>6.9431946694039539E-3</v>
      </c>
      <c r="D565" s="6">
        <v>350</v>
      </c>
      <c r="E565" s="6">
        <v>750</v>
      </c>
    </row>
    <row r="566" spans="1:5" x14ac:dyDescent="0.25">
      <c r="A566" t="s">
        <v>52</v>
      </c>
      <c r="B566" t="s">
        <v>6</v>
      </c>
      <c r="C566" s="4">
        <f>VLOOKUP($A566,_dh_JRC_IDEES!$A$1:$AH$30,MATCH($B566*1,_dh_JRC_IDEES!$A$1:$AH$1,0),FALSE)</f>
        <v>6.9431946694039539E-3</v>
      </c>
      <c r="D566" s="6">
        <v>350</v>
      </c>
      <c r="E566" s="6">
        <v>750</v>
      </c>
    </row>
    <row r="567" spans="1:5" x14ac:dyDescent="0.25">
      <c r="A567" t="s">
        <v>52</v>
      </c>
      <c r="B567" t="s">
        <v>7</v>
      </c>
      <c r="C567" s="4">
        <f>VLOOKUP($A567,_dh_JRC_IDEES!$A$1:$AH$30,MATCH($B567*1,_dh_JRC_IDEES!$A$1:$AH$1,0),FALSE)</f>
        <v>6.9431946694039539E-3</v>
      </c>
      <c r="D567" s="6">
        <v>350</v>
      </c>
      <c r="E567" s="6">
        <v>750</v>
      </c>
    </row>
    <row r="568" spans="1:5" x14ac:dyDescent="0.25">
      <c r="A568" t="s">
        <v>52</v>
      </c>
      <c r="B568" t="s">
        <v>8</v>
      </c>
      <c r="C568" s="4">
        <f>VLOOKUP($A568,_dh_JRC_IDEES!$A$1:$AH$30,MATCH($B568*1,_dh_JRC_IDEES!$A$1:$AH$1,0),FALSE)</f>
        <v>6.9431946694039539E-3</v>
      </c>
      <c r="D568" s="6">
        <v>350</v>
      </c>
      <c r="E568" s="6">
        <v>750</v>
      </c>
    </row>
    <row r="569" spans="1:5" x14ac:dyDescent="0.25">
      <c r="A569" t="s">
        <v>52</v>
      </c>
      <c r="B569" t="s">
        <v>9</v>
      </c>
      <c r="C569" s="4">
        <f>VLOOKUP($A569,_dh_JRC_IDEES!$A$1:$AH$30,MATCH($B569*1,_dh_JRC_IDEES!$A$1:$AH$1,0),FALSE)</f>
        <v>6.9431946694039539E-3</v>
      </c>
      <c r="D569" s="6">
        <v>350</v>
      </c>
      <c r="E569" s="6">
        <v>750</v>
      </c>
    </row>
    <row r="570" spans="1:5" x14ac:dyDescent="0.25">
      <c r="A570" t="s">
        <v>52</v>
      </c>
      <c r="B570" t="s">
        <v>10</v>
      </c>
      <c r="C570" s="4">
        <f>VLOOKUP($A570,_dh_JRC_IDEES!$A$1:$AH$30,MATCH($B570*1,_dh_JRC_IDEES!$A$1:$AH$1,0),FALSE)</f>
        <v>6.9431946694039539E-3</v>
      </c>
      <c r="D570" s="6">
        <v>350</v>
      </c>
      <c r="E570" s="6">
        <v>750</v>
      </c>
    </row>
    <row r="571" spans="1:5" x14ac:dyDescent="0.25">
      <c r="A571" t="s">
        <v>52</v>
      </c>
      <c r="B571" t="s">
        <v>11</v>
      </c>
      <c r="C571" s="4">
        <f>VLOOKUP($A571,_dh_JRC_IDEES!$A$1:$AH$30,MATCH($B571*1,_dh_JRC_IDEES!$A$1:$AH$1,0),FALSE)</f>
        <v>6.9431946694039539E-3</v>
      </c>
      <c r="D571" s="6">
        <v>350</v>
      </c>
      <c r="E571" s="6">
        <v>750</v>
      </c>
    </row>
    <row r="572" spans="1:5" x14ac:dyDescent="0.25">
      <c r="A572" t="s">
        <v>52</v>
      </c>
      <c r="B572" t="s">
        <v>12</v>
      </c>
      <c r="C572" s="4">
        <f>VLOOKUP($A572,_dh_JRC_IDEES!$A$1:$AH$30,MATCH($B572*1,_dh_JRC_IDEES!$A$1:$AH$1,0),FALSE)</f>
        <v>6.9431946694039539E-3</v>
      </c>
      <c r="D572" s="6">
        <v>350</v>
      </c>
      <c r="E572" s="6">
        <v>750</v>
      </c>
    </row>
    <row r="573" spans="1:5" x14ac:dyDescent="0.25">
      <c r="A573" t="s">
        <v>52</v>
      </c>
      <c r="B573" t="s">
        <v>13</v>
      </c>
      <c r="C573" s="4">
        <f>VLOOKUP($A573,_dh_JRC_IDEES!$A$1:$AH$30,MATCH($B573*1,_dh_JRC_IDEES!$A$1:$AH$1,0),FALSE)</f>
        <v>6.9431946694039539E-3</v>
      </c>
      <c r="D573" s="6">
        <v>350</v>
      </c>
      <c r="E573" s="6">
        <v>750</v>
      </c>
    </row>
    <row r="574" spans="1:5" x14ac:dyDescent="0.25">
      <c r="A574" t="s">
        <v>52</v>
      </c>
      <c r="B574" t="s">
        <v>14</v>
      </c>
      <c r="C574" s="4">
        <f>VLOOKUP($A574,_dh_JRC_IDEES!$A$1:$AH$30,MATCH($B574*1,_dh_JRC_IDEES!$A$1:$AH$1,0),FALSE)</f>
        <v>6.9431946694039539E-3</v>
      </c>
      <c r="D574" s="6">
        <v>350</v>
      </c>
      <c r="E574" s="6">
        <v>750</v>
      </c>
    </row>
    <row r="575" spans="1:5" x14ac:dyDescent="0.25">
      <c r="A575" t="s">
        <v>52</v>
      </c>
      <c r="B575" t="s">
        <v>15</v>
      </c>
      <c r="C575" s="4">
        <f>VLOOKUP($A575,_dh_JRC_IDEES!$A$1:$AH$30,MATCH($B575*1,_dh_JRC_IDEES!$A$1:$AH$1,0),FALSE)</f>
        <v>6.9431946694039539E-3</v>
      </c>
      <c r="D575" s="6">
        <v>350</v>
      </c>
      <c r="E575" s="6">
        <v>750</v>
      </c>
    </row>
    <row r="576" spans="1:5" x14ac:dyDescent="0.25">
      <c r="A576" t="s">
        <v>52</v>
      </c>
      <c r="B576" t="s">
        <v>16</v>
      </c>
      <c r="C576" s="4">
        <f>VLOOKUP($A576,_dh_JRC_IDEES!$A$1:$AH$30,MATCH($B576*1,_dh_JRC_IDEES!$A$1:$AH$1,0),FALSE)</f>
        <v>6.9431946694039539E-3</v>
      </c>
      <c r="D576" s="6">
        <v>350</v>
      </c>
      <c r="E576" s="6">
        <v>750</v>
      </c>
    </row>
    <row r="577" spans="1:5" x14ac:dyDescent="0.25">
      <c r="A577" t="s">
        <v>52</v>
      </c>
      <c r="B577" t="s">
        <v>17</v>
      </c>
      <c r="C577" s="4">
        <f>VLOOKUP($A577,_dh_JRC_IDEES!$A$1:$AH$30,MATCH($B577*1,_dh_JRC_IDEES!$A$1:$AH$1,0),FALSE)</f>
        <v>6.9431946694039539E-3</v>
      </c>
      <c r="D577" s="6">
        <v>350</v>
      </c>
      <c r="E577" s="6">
        <v>750</v>
      </c>
    </row>
    <row r="578" spans="1:5" x14ac:dyDescent="0.25">
      <c r="A578" t="s">
        <v>52</v>
      </c>
      <c r="B578" t="s">
        <v>18</v>
      </c>
      <c r="C578" s="4">
        <f>VLOOKUP($A578,_dh_JRC_IDEES!$A$1:$AH$30,MATCH($B578*1,_dh_JRC_IDEES!$A$1:$AH$1,0),FALSE)</f>
        <v>6.9431946694039539E-3</v>
      </c>
      <c r="D578" s="6">
        <v>350</v>
      </c>
      <c r="E578" s="6">
        <v>750</v>
      </c>
    </row>
    <row r="579" spans="1:5" x14ac:dyDescent="0.25">
      <c r="A579" t="s">
        <v>52</v>
      </c>
      <c r="B579" t="s">
        <v>19</v>
      </c>
      <c r="C579" s="4">
        <f>VLOOKUP($A579,_dh_JRC_IDEES!$A$1:$AH$30,MATCH($B579*1,_dh_JRC_IDEES!$A$1:$AH$1,0),FALSE)</f>
        <v>6.9431946694039539E-3</v>
      </c>
      <c r="D579" s="6">
        <v>350</v>
      </c>
      <c r="E579" s="6">
        <v>750</v>
      </c>
    </row>
    <row r="580" spans="1:5" x14ac:dyDescent="0.25">
      <c r="A580" t="s">
        <v>52</v>
      </c>
      <c r="B580" t="s">
        <v>20</v>
      </c>
      <c r="C580" s="4">
        <f>VLOOKUP($A580,_dh_JRC_IDEES!$A$1:$AH$30,MATCH($B580*1,_dh_JRC_IDEES!$A$1:$AH$1,0),FALSE)</f>
        <v>6.9431946694039539E-3</v>
      </c>
      <c r="D580" s="6">
        <v>350</v>
      </c>
      <c r="E580" s="6">
        <v>750</v>
      </c>
    </row>
    <row r="581" spans="1:5" x14ac:dyDescent="0.25">
      <c r="A581" t="s">
        <v>52</v>
      </c>
      <c r="B581" t="s">
        <v>21</v>
      </c>
      <c r="C581" s="4">
        <f>VLOOKUP($A581,_dh_JRC_IDEES!$A$1:$AH$30,MATCH($B581*1,_dh_JRC_IDEES!$A$1:$AH$1,0),FALSE)</f>
        <v>6.9431946694039539E-3</v>
      </c>
      <c r="D581" s="6">
        <v>350</v>
      </c>
      <c r="E581" s="6">
        <v>750</v>
      </c>
    </row>
    <row r="582" spans="1:5" x14ac:dyDescent="0.25">
      <c r="A582" t="s">
        <v>52</v>
      </c>
      <c r="B582" t="s">
        <v>22</v>
      </c>
      <c r="C582" s="4">
        <f>VLOOKUP($A582,_dh_JRC_IDEES!$A$1:$AH$30,MATCH($B582*1,_dh_JRC_IDEES!$A$1:$AH$1,0),FALSE)</f>
        <v>6.9431946694039539E-3</v>
      </c>
      <c r="D582" s="6">
        <v>350</v>
      </c>
      <c r="E582" s="6">
        <v>750</v>
      </c>
    </row>
    <row r="583" spans="1:5" x14ac:dyDescent="0.25">
      <c r="A583" t="s">
        <v>52</v>
      </c>
      <c r="B583" t="s">
        <v>23</v>
      </c>
      <c r="C583" s="4">
        <f>VLOOKUP($A583,_dh_JRC_IDEES!$A$1:$AH$30,MATCH($B583*1,_dh_JRC_IDEES!$A$1:$AH$1,0),FALSE)</f>
        <v>6.9431946694039539E-3</v>
      </c>
      <c r="D583" s="6">
        <v>350</v>
      </c>
      <c r="E583" s="6">
        <v>750</v>
      </c>
    </row>
    <row r="584" spans="1:5" x14ac:dyDescent="0.25">
      <c r="A584" t="s">
        <v>52</v>
      </c>
      <c r="B584" t="s">
        <v>24</v>
      </c>
      <c r="C584" s="4">
        <f>VLOOKUP($A584,_dh_JRC_IDEES!$A$1:$AH$30,MATCH($B584*1,_dh_JRC_IDEES!$A$1:$AH$1,0),FALSE)</f>
        <v>6.9431946694039539E-3</v>
      </c>
      <c r="D584" s="6">
        <v>350</v>
      </c>
      <c r="E584" s="6">
        <v>750</v>
      </c>
    </row>
    <row r="585" spans="1:5" x14ac:dyDescent="0.25">
      <c r="A585" t="s">
        <v>52</v>
      </c>
      <c r="B585" t="s">
        <v>25</v>
      </c>
      <c r="C585" s="4">
        <f>VLOOKUP($A585,_dh_JRC_IDEES!$A$1:$AH$30,MATCH($B585*1,_dh_JRC_IDEES!$A$1:$AH$1,0),FALSE)</f>
        <v>6.9431946694039539E-3</v>
      </c>
      <c r="D585" s="6">
        <v>350</v>
      </c>
      <c r="E585" s="6">
        <v>750</v>
      </c>
    </row>
    <row r="586" spans="1:5" x14ac:dyDescent="0.25">
      <c r="A586" t="s">
        <v>52</v>
      </c>
      <c r="B586" t="s">
        <v>26</v>
      </c>
      <c r="C586" s="4">
        <f>VLOOKUP($A586,_dh_JRC_IDEES!$A$1:$AH$30,MATCH($B586*1,_dh_JRC_IDEES!$A$1:$AH$1,0),FALSE)</f>
        <v>6.9431946694039539E-3</v>
      </c>
      <c r="D586" s="6">
        <v>350</v>
      </c>
      <c r="E586" s="6">
        <v>750</v>
      </c>
    </row>
    <row r="587" spans="1:5" x14ac:dyDescent="0.25">
      <c r="A587" t="s">
        <v>52</v>
      </c>
      <c r="B587" t="s">
        <v>27</v>
      </c>
      <c r="C587" s="4">
        <f>VLOOKUP($A587,_dh_JRC_IDEES!$A$1:$AH$30,MATCH($B587*1,_dh_JRC_IDEES!$A$1:$AH$1,0),FALSE)</f>
        <v>6.9431946694039539E-3</v>
      </c>
      <c r="D587" s="6">
        <v>350</v>
      </c>
      <c r="E587" s="6">
        <v>750</v>
      </c>
    </row>
    <row r="588" spans="1:5" x14ac:dyDescent="0.25">
      <c r="A588" t="s">
        <v>52</v>
      </c>
      <c r="B588" t="s">
        <v>28</v>
      </c>
      <c r="C588" s="4">
        <f>VLOOKUP($A588,_dh_JRC_IDEES!$A$1:$AH$30,MATCH($B588*1,_dh_JRC_IDEES!$A$1:$AH$1,0),FALSE)</f>
        <v>6.9431946694039539E-3</v>
      </c>
      <c r="D588" s="6">
        <v>350</v>
      </c>
      <c r="E588" s="6">
        <v>750</v>
      </c>
    </row>
    <row r="589" spans="1:5" x14ac:dyDescent="0.25">
      <c r="A589" t="s">
        <v>52</v>
      </c>
      <c r="B589" t="s">
        <v>29</v>
      </c>
      <c r="C589" s="4">
        <f>VLOOKUP($A589,_dh_JRC_IDEES!$A$1:$AH$30,MATCH($B589*1,_dh_JRC_IDEES!$A$1:$AH$1,0),FALSE)</f>
        <v>6.9431946694039539E-3</v>
      </c>
      <c r="D589" s="6">
        <v>350</v>
      </c>
      <c r="E589" s="6">
        <v>750</v>
      </c>
    </row>
    <row r="590" spans="1:5" x14ac:dyDescent="0.25">
      <c r="A590" t="s">
        <v>52</v>
      </c>
      <c r="B590" t="s">
        <v>30</v>
      </c>
      <c r="C590" s="4">
        <f>VLOOKUP($A590,_dh_JRC_IDEES!$A$1:$AH$30,MATCH($B590*1,_dh_JRC_IDEES!$A$1:$AH$1,0),FALSE)</f>
        <v>6.9431946694039539E-3</v>
      </c>
      <c r="D590" s="6">
        <v>350</v>
      </c>
      <c r="E590" s="6">
        <v>750</v>
      </c>
    </row>
    <row r="591" spans="1:5" x14ac:dyDescent="0.25">
      <c r="A591" t="s">
        <v>52</v>
      </c>
      <c r="B591" t="s">
        <v>31</v>
      </c>
      <c r="C591" s="4">
        <f>VLOOKUP($A591,_dh_JRC_IDEES!$A$1:$AH$30,MATCH($B591*1,_dh_JRC_IDEES!$A$1:$AH$1,0),FALSE)</f>
        <v>6.9431946694039539E-3</v>
      </c>
      <c r="D591" s="6">
        <v>350</v>
      </c>
      <c r="E591" s="6">
        <v>750</v>
      </c>
    </row>
    <row r="592" spans="1:5" x14ac:dyDescent="0.25">
      <c r="A592" t="s">
        <v>52</v>
      </c>
      <c r="B592" t="s">
        <v>32</v>
      </c>
      <c r="C592" s="4">
        <f>VLOOKUP($A592,_dh_JRC_IDEES!$A$1:$AH$30,MATCH($B592*1,_dh_JRC_IDEES!$A$1:$AH$1,0),FALSE)</f>
        <v>6.9431946694039539E-3</v>
      </c>
      <c r="D592" s="6">
        <v>350</v>
      </c>
      <c r="E592" s="6">
        <v>750</v>
      </c>
    </row>
    <row r="593" spans="1:5" x14ac:dyDescent="0.25">
      <c r="A593" t="s">
        <v>52</v>
      </c>
      <c r="B593" t="s">
        <v>33</v>
      </c>
      <c r="C593" s="4">
        <f>VLOOKUP($A593,_dh_JRC_IDEES!$A$1:$AH$30,MATCH($B593*1,_dh_JRC_IDEES!$A$1:$AH$1,0),FALSE)</f>
        <v>6.9431946694039539E-3</v>
      </c>
      <c r="D593" s="6">
        <v>350</v>
      </c>
      <c r="E593" s="6">
        <v>750</v>
      </c>
    </row>
    <row r="594" spans="1:5" x14ac:dyDescent="0.25">
      <c r="A594" t="s">
        <v>52</v>
      </c>
      <c r="B594" t="s">
        <v>34</v>
      </c>
      <c r="C594" s="4">
        <f>VLOOKUP($A594,_dh_JRC_IDEES!$A$1:$AH$30,MATCH($B594*1,_dh_JRC_IDEES!$A$1:$AH$1,0),FALSE)</f>
        <v>6.9431946694039539E-3</v>
      </c>
      <c r="D594" s="6">
        <v>350</v>
      </c>
      <c r="E594" s="6">
        <v>750</v>
      </c>
    </row>
    <row r="595" spans="1:5" x14ac:dyDescent="0.25">
      <c r="A595" t="s">
        <v>52</v>
      </c>
      <c r="B595" t="s">
        <v>35</v>
      </c>
      <c r="C595" s="4">
        <f>VLOOKUP($A595,_dh_JRC_IDEES!$A$1:$AH$30,MATCH($B595*1,_dh_JRC_IDEES!$A$1:$AH$1,0),FALSE)</f>
        <v>6.9431946694039539E-3</v>
      </c>
      <c r="D595" s="6">
        <v>350</v>
      </c>
      <c r="E595" s="6">
        <v>750</v>
      </c>
    </row>
    <row r="596" spans="1:5" x14ac:dyDescent="0.25">
      <c r="A596" t="s">
        <v>53</v>
      </c>
      <c r="B596" t="s">
        <v>3</v>
      </c>
      <c r="C596" s="4">
        <f>VLOOKUP($A596,_dh_JRC_IDEES!$A$1:$AH$30,MATCH($B596*1,_dh_JRC_IDEES!$A$1:$AH$1,0),FALSE)</f>
        <v>0</v>
      </c>
      <c r="D596" s="6">
        <v>350</v>
      </c>
      <c r="E596" s="6">
        <v>750</v>
      </c>
    </row>
    <row r="597" spans="1:5" x14ac:dyDescent="0.25">
      <c r="A597" t="s">
        <v>53</v>
      </c>
      <c r="B597" t="s">
        <v>4</v>
      </c>
      <c r="C597" s="4">
        <f>VLOOKUP($A597,_dh_JRC_IDEES!$A$1:$AH$30,MATCH($B597*1,_dh_JRC_IDEES!$A$1:$AH$1,0),FALSE)</f>
        <v>0</v>
      </c>
      <c r="D597" s="6">
        <v>350</v>
      </c>
      <c r="E597" s="6">
        <v>750</v>
      </c>
    </row>
    <row r="598" spans="1:5" x14ac:dyDescent="0.25">
      <c r="A598" t="s">
        <v>53</v>
      </c>
      <c r="B598" t="s">
        <v>5</v>
      </c>
      <c r="C598" s="4">
        <f>VLOOKUP($A598,_dh_JRC_IDEES!$A$1:$AH$30,MATCH($B598*1,_dh_JRC_IDEES!$A$1:$AH$1,0),FALSE)</f>
        <v>0</v>
      </c>
      <c r="D598" s="6">
        <v>350</v>
      </c>
      <c r="E598" s="6">
        <v>750</v>
      </c>
    </row>
    <row r="599" spans="1:5" x14ac:dyDescent="0.25">
      <c r="A599" t="s">
        <v>53</v>
      </c>
      <c r="B599" t="s">
        <v>6</v>
      </c>
      <c r="C599" s="4">
        <f>VLOOKUP($A599,_dh_JRC_IDEES!$A$1:$AH$30,MATCH($B599*1,_dh_JRC_IDEES!$A$1:$AH$1,0),FALSE)</f>
        <v>0</v>
      </c>
      <c r="D599" s="6">
        <v>350</v>
      </c>
      <c r="E599" s="6">
        <v>750</v>
      </c>
    </row>
    <row r="600" spans="1:5" x14ac:dyDescent="0.25">
      <c r="A600" t="s">
        <v>53</v>
      </c>
      <c r="B600" t="s">
        <v>7</v>
      </c>
      <c r="C600" s="4">
        <f>VLOOKUP($A600,_dh_JRC_IDEES!$A$1:$AH$30,MATCH($B600*1,_dh_JRC_IDEES!$A$1:$AH$1,0),FALSE)</f>
        <v>0</v>
      </c>
      <c r="D600" s="6">
        <v>350</v>
      </c>
      <c r="E600" s="6">
        <v>750</v>
      </c>
    </row>
    <row r="601" spans="1:5" x14ac:dyDescent="0.25">
      <c r="A601" t="s">
        <v>53</v>
      </c>
      <c r="B601" t="s">
        <v>8</v>
      </c>
      <c r="C601" s="4">
        <f>VLOOKUP($A601,_dh_JRC_IDEES!$A$1:$AH$30,MATCH($B601*1,_dh_JRC_IDEES!$A$1:$AH$1,0),FALSE)</f>
        <v>0</v>
      </c>
      <c r="D601" s="6">
        <v>350</v>
      </c>
      <c r="E601" s="6">
        <v>750</v>
      </c>
    </row>
    <row r="602" spans="1:5" x14ac:dyDescent="0.25">
      <c r="A602" t="s">
        <v>53</v>
      </c>
      <c r="B602" t="s">
        <v>9</v>
      </c>
      <c r="C602" s="4">
        <f>VLOOKUP($A602,_dh_JRC_IDEES!$A$1:$AH$30,MATCH($B602*1,_dh_JRC_IDEES!$A$1:$AH$1,0),FALSE)</f>
        <v>0</v>
      </c>
      <c r="D602" s="6">
        <v>350</v>
      </c>
      <c r="E602" s="6">
        <v>750</v>
      </c>
    </row>
    <row r="603" spans="1:5" x14ac:dyDescent="0.25">
      <c r="A603" t="s">
        <v>53</v>
      </c>
      <c r="B603" t="s">
        <v>10</v>
      </c>
      <c r="C603" s="4">
        <f>VLOOKUP($A603,_dh_JRC_IDEES!$A$1:$AH$30,MATCH($B603*1,_dh_JRC_IDEES!$A$1:$AH$1,0),FALSE)</f>
        <v>0</v>
      </c>
      <c r="D603" s="6">
        <v>350</v>
      </c>
      <c r="E603" s="6">
        <v>750</v>
      </c>
    </row>
    <row r="604" spans="1:5" x14ac:dyDescent="0.25">
      <c r="A604" t="s">
        <v>53</v>
      </c>
      <c r="B604" t="s">
        <v>11</v>
      </c>
      <c r="C604" s="4">
        <f>VLOOKUP($A604,_dh_JRC_IDEES!$A$1:$AH$30,MATCH($B604*1,_dh_JRC_IDEES!$A$1:$AH$1,0),FALSE)</f>
        <v>0</v>
      </c>
      <c r="D604" s="6">
        <v>350</v>
      </c>
      <c r="E604" s="6">
        <v>750</v>
      </c>
    </row>
    <row r="605" spans="1:5" x14ac:dyDescent="0.25">
      <c r="A605" t="s">
        <v>53</v>
      </c>
      <c r="B605" t="s">
        <v>12</v>
      </c>
      <c r="C605" s="4">
        <f>VLOOKUP($A605,_dh_JRC_IDEES!$A$1:$AH$30,MATCH($B605*1,_dh_JRC_IDEES!$A$1:$AH$1,0),FALSE)</f>
        <v>0</v>
      </c>
      <c r="D605" s="6">
        <v>350</v>
      </c>
      <c r="E605" s="6">
        <v>750</v>
      </c>
    </row>
    <row r="606" spans="1:5" x14ac:dyDescent="0.25">
      <c r="A606" t="s">
        <v>53</v>
      </c>
      <c r="B606" t="s">
        <v>13</v>
      </c>
      <c r="C606" s="4">
        <f>VLOOKUP($A606,_dh_JRC_IDEES!$A$1:$AH$30,MATCH($B606*1,_dh_JRC_IDEES!$A$1:$AH$1,0),FALSE)</f>
        <v>0</v>
      </c>
      <c r="D606" s="6">
        <v>350</v>
      </c>
      <c r="E606" s="6">
        <v>750</v>
      </c>
    </row>
    <row r="607" spans="1:5" x14ac:dyDescent="0.25">
      <c r="A607" t="s">
        <v>53</v>
      </c>
      <c r="B607" t="s">
        <v>14</v>
      </c>
      <c r="C607" s="4">
        <f>VLOOKUP($A607,_dh_JRC_IDEES!$A$1:$AH$30,MATCH($B607*1,_dh_JRC_IDEES!$A$1:$AH$1,0),FALSE)</f>
        <v>0</v>
      </c>
      <c r="D607" s="6">
        <v>350</v>
      </c>
      <c r="E607" s="6">
        <v>750</v>
      </c>
    </row>
    <row r="608" spans="1:5" x14ac:dyDescent="0.25">
      <c r="A608" t="s">
        <v>53</v>
      </c>
      <c r="B608" t="s">
        <v>15</v>
      </c>
      <c r="C608" s="4">
        <f>VLOOKUP($A608,_dh_JRC_IDEES!$A$1:$AH$30,MATCH($B608*1,_dh_JRC_IDEES!$A$1:$AH$1,0),FALSE)</f>
        <v>0</v>
      </c>
      <c r="D608" s="6">
        <v>350</v>
      </c>
      <c r="E608" s="6">
        <v>750</v>
      </c>
    </row>
    <row r="609" spans="1:5" x14ac:dyDescent="0.25">
      <c r="A609" t="s">
        <v>53</v>
      </c>
      <c r="B609" t="s">
        <v>16</v>
      </c>
      <c r="C609" s="4">
        <f>VLOOKUP($A609,_dh_JRC_IDEES!$A$1:$AH$30,MATCH($B609*1,_dh_JRC_IDEES!$A$1:$AH$1,0),FALSE)</f>
        <v>0</v>
      </c>
      <c r="D609" s="6">
        <v>350</v>
      </c>
      <c r="E609" s="6">
        <v>750</v>
      </c>
    </row>
    <row r="610" spans="1:5" x14ac:dyDescent="0.25">
      <c r="A610" t="s">
        <v>53</v>
      </c>
      <c r="B610" t="s">
        <v>17</v>
      </c>
      <c r="C610" s="4">
        <f>VLOOKUP($A610,_dh_JRC_IDEES!$A$1:$AH$30,MATCH($B610*1,_dh_JRC_IDEES!$A$1:$AH$1,0),FALSE)</f>
        <v>0</v>
      </c>
      <c r="D610" s="6">
        <v>350</v>
      </c>
      <c r="E610" s="6">
        <v>750</v>
      </c>
    </row>
    <row r="611" spans="1:5" x14ac:dyDescent="0.25">
      <c r="A611" t="s">
        <v>53</v>
      </c>
      <c r="B611" t="s">
        <v>18</v>
      </c>
      <c r="C611" s="4">
        <f>VLOOKUP($A611,_dh_JRC_IDEES!$A$1:$AH$30,MATCH($B611*1,_dh_JRC_IDEES!$A$1:$AH$1,0),FALSE)</f>
        <v>0</v>
      </c>
      <c r="D611" s="6">
        <v>350</v>
      </c>
      <c r="E611" s="6">
        <v>750</v>
      </c>
    </row>
    <row r="612" spans="1:5" x14ac:dyDescent="0.25">
      <c r="A612" t="s">
        <v>53</v>
      </c>
      <c r="B612" t="s">
        <v>19</v>
      </c>
      <c r="C612" s="4">
        <f>VLOOKUP($A612,_dh_JRC_IDEES!$A$1:$AH$30,MATCH($B612*1,_dh_JRC_IDEES!$A$1:$AH$1,0),FALSE)</f>
        <v>0</v>
      </c>
      <c r="D612" s="6">
        <v>350</v>
      </c>
      <c r="E612" s="6">
        <v>750</v>
      </c>
    </row>
    <row r="613" spans="1:5" x14ac:dyDescent="0.25">
      <c r="A613" t="s">
        <v>53</v>
      </c>
      <c r="B613" t="s">
        <v>20</v>
      </c>
      <c r="C613" s="4">
        <f>VLOOKUP($A613,_dh_JRC_IDEES!$A$1:$AH$30,MATCH($B613*1,_dh_JRC_IDEES!$A$1:$AH$1,0),FALSE)</f>
        <v>0</v>
      </c>
      <c r="D613" s="6">
        <v>350</v>
      </c>
      <c r="E613" s="6">
        <v>750</v>
      </c>
    </row>
    <row r="614" spans="1:5" x14ac:dyDescent="0.25">
      <c r="A614" t="s">
        <v>53</v>
      </c>
      <c r="B614" t="s">
        <v>21</v>
      </c>
      <c r="C614" s="4">
        <f>VLOOKUP($A614,_dh_JRC_IDEES!$A$1:$AH$30,MATCH($B614*1,_dh_JRC_IDEES!$A$1:$AH$1,0),FALSE)</f>
        <v>0</v>
      </c>
      <c r="D614" s="6">
        <v>350</v>
      </c>
      <c r="E614" s="6">
        <v>750</v>
      </c>
    </row>
    <row r="615" spans="1:5" x14ac:dyDescent="0.25">
      <c r="A615" t="s">
        <v>53</v>
      </c>
      <c r="B615" t="s">
        <v>22</v>
      </c>
      <c r="C615" s="4">
        <f>VLOOKUP($A615,_dh_JRC_IDEES!$A$1:$AH$30,MATCH($B615*1,_dh_JRC_IDEES!$A$1:$AH$1,0),FALSE)</f>
        <v>0</v>
      </c>
      <c r="D615" s="6">
        <v>350</v>
      </c>
      <c r="E615" s="6">
        <v>750</v>
      </c>
    </row>
    <row r="616" spans="1:5" x14ac:dyDescent="0.25">
      <c r="A616" t="s">
        <v>53</v>
      </c>
      <c r="B616" t="s">
        <v>23</v>
      </c>
      <c r="C616" s="4">
        <f>VLOOKUP($A616,_dh_JRC_IDEES!$A$1:$AH$30,MATCH($B616*1,_dh_JRC_IDEES!$A$1:$AH$1,0),FALSE)</f>
        <v>0</v>
      </c>
      <c r="D616" s="6">
        <v>350</v>
      </c>
      <c r="E616" s="6">
        <v>750</v>
      </c>
    </row>
    <row r="617" spans="1:5" x14ac:dyDescent="0.25">
      <c r="A617" t="s">
        <v>53</v>
      </c>
      <c r="B617" t="s">
        <v>24</v>
      </c>
      <c r="C617" s="4">
        <f>VLOOKUP($A617,_dh_JRC_IDEES!$A$1:$AH$30,MATCH($B617*1,_dh_JRC_IDEES!$A$1:$AH$1,0),FALSE)</f>
        <v>0</v>
      </c>
      <c r="D617" s="6">
        <v>350</v>
      </c>
      <c r="E617" s="6">
        <v>750</v>
      </c>
    </row>
    <row r="618" spans="1:5" x14ac:dyDescent="0.25">
      <c r="A618" t="s">
        <v>53</v>
      </c>
      <c r="B618" t="s">
        <v>25</v>
      </c>
      <c r="C618" s="4">
        <f>VLOOKUP($A618,_dh_JRC_IDEES!$A$1:$AH$30,MATCH($B618*1,_dh_JRC_IDEES!$A$1:$AH$1,0),FALSE)</f>
        <v>0</v>
      </c>
      <c r="D618" s="6">
        <v>350</v>
      </c>
      <c r="E618" s="6">
        <v>750</v>
      </c>
    </row>
    <row r="619" spans="1:5" x14ac:dyDescent="0.25">
      <c r="A619" t="s">
        <v>53</v>
      </c>
      <c r="B619" t="s">
        <v>26</v>
      </c>
      <c r="C619" s="4">
        <f>VLOOKUP($A619,_dh_JRC_IDEES!$A$1:$AH$30,MATCH($B619*1,_dh_JRC_IDEES!$A$1:$AH$1,0),FALSE)</f>
        <v>0</v>
      </c>
      <c r="D619" s="6">
        <v>350</v>
      </c>
      <c r="E619" s="6">
        <v>750</v>
      </c>
    </row>
    <row r="620" spans="1:5" x14ac:dyDescent="0.25">
      <c r="A620" t="s">
        <v>53</v>
      </c>
      <c r="B620" t="s">
        <v>27</v>
      </c>
      <c r="C620" s="4">
        <f>VLOOKUP($A620,_dh_JRC_IDEES!$A$1:$AH$30,MATCH($B620*1,_dh_JRC_IDEES!$A$1:$AH$1,0),FALSE)</f>
        <v>0</v>
      </c>
      <c r="D620" s="6">
        <v>350</v>
      </c>
      <c r="E620" s="6">
        <v>750</v>
      </c>
    </row>
    <row r="621" spans="1:5" x14ac:dyDescent="0.25">
      <c r="A621" t="s">
        <v>53</v>
      </c>
      <c r="B621" t="s">
        <v>28</v>
      </c>
      <c r="C621" s="4">
        <f>VLOOKUP($A621,_dh_JRC_IDEES!$A$1:$AH$30,MATCH($B621*1,_dh_JRC_IDEES!$A$1:$AH$1,0),FALSE)</f>
        <v>0</v>
      </c>
      <c r="D621" s="6">
        <v>350</v>
      </c>
      <c r="E621" s="6">
        <v>750</v>
      </c>
    </row>
    <row r="622" spans="1:5" x14ac:dyDescent="0.25">
      <c r="A622" t="s">
        <v>53</v>
      </c>
      <c r="B622" t="s">
        <v>29</v>
      </c>
      <c r="C622" s="4">
        <f>VLOOKUP($A622,_dh_JRC_IDEES!$A$1:$AH$30,MATCH($B622*1,_dh_JRC_IDEES!$A$1:$AH$1,0),FALSE)</f>
        <v>0</v>
      </c>
      <c r="D622" s="6">
        <v>350</v>
      </c>
      <c r="E622" s="6">
        <v>750</v>
      </c>
    </row>
    <row r="623" spans="1:5" x14ac:dyDescent="0.25">
      <c r="A623" t="s">
        <v>53</v>
      </c>
      <c r="B623" t="s">
        <v>30</v>
      </c>
      <c r="C623" s="4">
        <f>VLOOKUP($A623,_dh_JRC_IDEES!$A$1:$AH$30,MATCH($B623*1,_dh_JRC_IDEES!$A$1:$AH$1,0),FALSE)</f>
        <v>0</v>
      </c>
      <c r="D623" s="6">
        <v>350</v>
      </c>
      <c r="E623" s="6">
        <v>750</v>
      </c>
    </row>
    <row r="624" spans="1:5" x14ac:dyDescent="0.25">
      <c r="A624" t="s">
        <v>53</v>
      </c>
      <c r="B624" t="s">
        <v>31</v>
      </c>
      <c r="C624" s="4">
        <f>VLOOKUP($A624,_dh_JRC_IDEES!$A$1:$AH$30,MATCH($B624*1,_dh_JRC_IDEES!$A$1:$AH$1,0),FALSE)</f>
        <v>0</v>
      </c>
      <c r="D624" s="6">
        <v>350</v>
      </c>
      <c r="E624" s="6">
        <v>750</v>
      </c>
    </row>
    <row r="625" spans="1:5" x14ac:dyDescent="0.25">
      <c r="A625" t="s">
        <v>53</v>
      </c>
      <c r="B625" t="s">
        <v>32</v>
      </c>
      <c r="C625" s="4">
        <f>VLOOKUP($A625,_dh_JRC_IDEES!$A$1:$AH$30,MATCH($B625*1,_dh_JRC_IDEES!$A$1:$AH$1,0),FALSE)</f>
        <v>0</v>
      </c>
      <c r="D625" s="6">
        <v>350</v>
      </c>
      <c r="E625" s="6">
        <v>750</v>
      </c>
    </row>
    <row r="626" spans="1:5" x14ac:dyDescent="0.25">
      <c r="A626" t="s">
        <v>53</v>
      </c>
      <c r="B626" t="s">
        <v>33</v>
      </c>
      <c r="C626" s="4">
        <f>VLOOKUP($A626,_dh_JRC_IDEES!$A$1:$AH$30,MATCH($B626*1,_dh_JRC_IDEES!$A$1:$AH$1,0),FALSE)</f>
        <v>0</v>
      </c>
      <c r="D626" s="6">
        <v>350</v>
      </c>
      <c r="E626" s="6">
        <v>750</v>
      </c>
    </row>
    <row r="627" spans="1:5" x14ac:dyDescent="0.25">
      <c r="A627" t="s">
        <v>53</v>
      </c>
      <c r="B627" t="s">
        <v>34</v>
      </c>
      <c r="C627" s="4">
        <f>VLOOKUP($A627,_dh_JRC_IDEES!$A$1:$AH$30,MATCH($B627*1,_dh_JRC_IDEES!$A$1:$AH$1,0),FALSE)</f>
        <v>0</v>
      </c>
      <c r="D627" s="6">
        <v>350</v>
      </c>
      <c r="E627" s="6">
        <v>750</v>
      </c>
    </row>
    <row r="628" spans="1:5" x14ac:dyDescent="0.25">
      <c r="A628" t="s">
        <v>53</v>
      </c>
      <c r="B628" t="s">
        <v>35</v>
      </c>
      <c r="C628" s="4">
        <f>VLOOKUP($A628,_dh_JRC_IDEES!$A$1:$AH$30,MATCH($B628*1,_dh_JRC_IDEES!$A$1:$AH$1,0),FALSE)</f>
        <v>0</v>
      </c>
      <c r="D628" s="6">
        <v>350</v>
      </c>
      <c r="E628" s="6">
        <v>750</v>
      </c>
    </row>
    <row r="629" spans="1:5" x14ac:dyDescent="0.25">
      <c r="A629" t="s">
        <v>54</v>
      </c>
      <c r="B629" t="s">
        <v>3</v>
      </c>
      <c r="C629" s="4">
        <f>VLOOKUP($A629,_dh_JRC_IDEES!$A$1:$AH$30,MATCH($B629*1,_dh_JRC_IDEES!$A$1:$AH$1,0),FALSE)</f>
        <v>13.006547710301021</v>
      </c>
      <c r="D629" s="6">
        <v>350</v>
      </c>
      <c r="E629" s="6">
        <v>750</v>
      </c>
    </row>
    <row r="630" spans="1:5" x14ac:dyDescent="0.25">
      <c r="A630" t="s">
        <v>54</v>
      </c>
      <c r="B630" t="s">
        <v>4</v>
      </c>
      <c r="C630" s="4">
        <f>VLOOKUP($A630,_dh_JRC_IDEES!$A$1:$AH$30,MATCH($B630*1,_dh_JRC_IDEES!$A$1:$AH$1,0),FALSE)</f>
        <v>13.006547710301021</v>
      </c>
      <c r="D630" s="6">
        <v>350</v>
      </c>
      <c r="E630" s="6">
        <v>750</v>
      </c>
    </row>
    <row r="631" spans="1:5" x14ac:dyDescent="0.25">
      <c r="A631" t="s">
        <v>54</v>
      </c>
      <c r="B631" t="s">
        <v>5</v>
      </c>
      <c r="C631" s="4">
        <f>VLOOKUP($A631,_dh_JRC_IDEES!$A$1:$AH$30,MATCH($B631*1,_dh_JRC_IDEES!$A$1:$AH$1,0),FALSE)</f>
        <v>13.006547710301021</v>
      </c>
      <c r="D631" s="6">
        <v>350</v>
      </c>
      <c r="E631" s="6">
        <v>750</v>
      </c>
    </row>
    <row r="632" spans="1:5" x14ac:dyDescent="0.25">
      <c r="A632" t="s">
        <v>54</v>
      </c>
      <c r="B632" t="s">
        <v>6</v>
      </c>
      <c r="C632" s="4">
        <f>VLOOKUP($A632,_dh_JRC_IDEES!$A$1:$AH$30,MATCH($B632*1,_dh_JRC_IDEES!$A$1:$AH$1,0),FALSE)</f>
        <v>13.006547710301021</v>
      </c>
      <c r="D632" s="6">
        <v>350</v>
      </c>
      <c r="E632" s="6">
        <v>750</v>
      </c>
    </row>
    <row r="633" spans="1:5" x14ac:dyDescent="0.25">
      <c r="A633" t="s">
        <v>54</v>
      </c>
      <c r="B633" t="s">
        <v>7</v>
      </c>
      <c r="C633" s="4">
        <f>VLOOKUP($A633,_dh_JRC_IDEES!$A$1:$AH$30,MATCH($B633*1,_dh_JRC_IDEES!$A$1:$AH$1,0),FALSE)</f>
        <v>13.006547710301021</v>
      </c>
      <c r="D633" s="6">
        <v>350</v>
      </c>
      <c r="E633" s="6">
        <v>750</v>
      </c>
    </row>
    <row r="634" spans="1:5" x14ac:dyDescent="0.25">
      <c r="A634" t="s">
        <v>54</v>
      </c>
      <c r="B634" t="s">
        <v>8</v>
      </c>
      <c r="C634" s="4">
        <f>VLOOKUP($A634,_dh_JRC_IDEES!$A$1:$AH$30,MATCH($B634*1,_dh_JRC_IDEES!$A$1:$AH$1,0),FALSE)</f>
        <v>13.006547710301021</v>
      </c>
      <c r="D634" s="6">
        <v>350</v>
      </c>
      <c r="E634" s="6">
        <v>750</v>
      </c>
    </row>
    <row r="635" spans="1:5" x14ac:dyDescent="0.25">
      <c r="A635" t="s">
        <v>54</v>
      </c>
      <c r="B635" t="s">
        <v>9</v>
      </c>
      <c r="C635" s="4">
        <f>VLOOKUP($A635,_dh_JRC_IDEES!$A$1:$AH$30,MATCH($B635*1,_dh_JRC_IDEES!$A$1:$AH$1,0),FALSE)</f>
        <v>13.006547710301021</v>
      </c>
      <c r="D635" s="6">
        <v>350</v>
      </c>
      <c r="E635" s="6">
        <v>750</v>
      </c>
    </row>
    <row r="636" spans="1:5" x14ac:dyDescent="0.25">
      <c r="A636" t="s">
        <v>54</v>
      </c>
      <c r="B636" t="s">
        <v>10</v>
      </c>
      <c r="C636" s="4">
        <f>VLOOKUP($A636,_dh_JRC_IDEES!$A$1:$AH$30,MATCH($B636*1,_dh_JRC_IDEES!$A$1:$AH$1,0),FALSE)</f>
        <v>13.006547710301021</v>
      </c>
      <c r="D636" s="6">
        <v>350</v>
      </c>
      <c r="E636" s="6">
        <v>750</v>
      </c>
    </row>
    <row r="637" spans="1:5" x14ac:dyDescent="0.25">
      <c r="A637" t="s">
        <v>54</v>
      </c>
      <c r="B637" t="s">
        <v>11</v>
      </c>
      <c r="C637" s="4">
        <f>VLOOKUP($A637,_dh_JRC_IDEES!$A$1:$AH$30,MATCH($B637*1,_dh_JRC_IDEES!$A$1:$AH$1,0),FALSE)</f>
        <v>13.006547710301021</v>
      </c>
      <c r="D637" s="6">
        <v>350</v>
      </c>
      <c r="E637" s="6">
        <v>750</v>
      </c>
    </row>
    <row r="638" spans="1:5" x14ac:dyDescent="0.25">
      <c r="A638" t="s">
        <v>54</v>
      </c>
      <c r="B638" t="s">
        <v>12</v>
      </c>
      <c r="C638" s="4">
        <f>VLOOKUP($A638,_dh_JRC_IDEES!$A$1:$AH$30,MATCH($B638*1,_dh_JRC_IDEES!$A$1:$AH$1,0),FALSE)</f>
        <v>13.006547710301021</v>
      </c>
      <c r="D638" s="6">
        <v>350</v>
      </c>
      <c r="E638" s="6">
        <v>750</v>
      </c>
    </row>
    <row r="639" spans="1:5" x14ac:dyDescent="0.25">
      <c r="A639" t="s">
        <v>54</v>
      </c>
      <c r="B639" t="s">
        <v>13</v>
      </c>
      <c r="C639" s="4">
        <f>VLOOKUP($A639,_dh_JRC_IDEES!$A$1:$AH$30,MATCH($B639*1,_dh_JRC_IDEES!$A$1:$AH$1,0),FALSE)</f>
        <v>13.006547710301021</v>
      </c>
      <c r="D639" s="6">
        <v>350</v>
      </c>
      <c r="E639" s="6">
        <v>750</v>
      </c>
    </row>
    <row r="640" spans="1:5" x14ac:dyDescent="0.25">
      <c r="A640" t="s">
        <v>54</v>
      </c>
      <c r="B640" t="s">
        <v>14</v>
      </c>
      <c r="C640" s="4">
        <f>VLOOKUP($A640,_dh_JRC_IDEES!$A$1:$AH$30,MATCH($B640*1,_dh_JRC_IDEES!$A$1:$AH$1,0),FALSE)</f>
        <v>13.006547710301021</v>
      </c>
      <c r="D640" s="6">
        <v>350</v>
      </c>
      <c r="E640" s="6">
        <v>750</v>
      </c>
    </row>
    <row r="641" spans="1:5" x14ac:dyDescent="0.25">
      <c r="A641" t="s">
        <v>54</v>
      </c>
      <c r="B641" t="s">
        <v>15</v>
      </c>
      <c r="C641" s="4">
        <f>VLOOKUP($A641,_dh_JRC_IDEES!$A$1:$AH$30,MATCH($B641*1,_dh_JRC_IDEES!$A$1:$AH$1,0),FALSE)</f>
        <v>13.006547710301021</v>
      </c>
      <c r="D641" s="6">
        <v>350</v>
      </c>
      <c r="E641" s="6">
        <v>750</v>
      </c>
    </row>
    <row r="642" spans="1:5" x14ac:dyDescent="0.25">
      <c r="A642" t="s">
        <v>54</v>
      </c>
      <c r="B642" t="s">
        <v>16</v>
      </c>
      <c r="C642" s="4">
        <f>VLOOKUP($A642,_dh_JRC_IDEES!$A$1:$AH$30,MATCH($B642*1,_dh_JRC_IDEES!$A$1:$AH$1,0),FALSE)</f>
        <v>13.006547710301021</v>
      </c>
      <c r="D642" s="6">
        <v>350</v>
      </c>
      <c r="E642" s="6">
        <v>750</v>
      </c>
    </row>
    <row r="643" spans="1:5" x14ac:dyDescent="0.25">
      <c r="A643" t="s">
        <v>54</v>
      </c>
      <c r="B643" t="s">
        <v>17</v>
      </c>
      <c r="C643" s="4">
        <f>VLOOKUP($A643,_dh_JRC_IDEES!$A$1:$AH$30,MATCH($B643*1,_dh_JRC_IDEES!$A$1:$AH$1,0),FALSE)</f>
        <v>13.006547710301021</v>
      </c>
      <c r="D643" s="6">
        <v>350</v>
      </c>
      <c r="E643" s="6">
        <v>750</v>
      </c>
    </row>
    <row r="644" spans="1:5" x14ac:dyDescent="0.25">
      <c r="A644" t="s">
        <v>54</v>
      </c>
      <c r="B644" t="s">
        <v>18</v>
      </c>
      <c r="C644" s="4">
        <f>VLOOKUP($A644,_dh_JRC_IDEES!$A$1:$AH$30,MATCH($B644*1,_dh_JRC_IDEES!$A$1:$AH$1,0),FALSE)</f>
        <v>13.006547710301021</v>
      </c>
      <c r="D644" s="6">
        <v>350</v>
      </c>
      <c r="E644" s="6">
        <v>750</v>
      </c>
    </row>
    <row r="645" spans="1:5" x14ac:dyDescent="0.25">
      <c r="A645" t="s">
        <v>54</v>
      </c>
      <c r="B645" t="s">
        <v>19</v>
      </c>
      <c r="C645" s="4">
        <f>VLOOKUP($A645,_dh_JRC_IDEES!$A$1:$AH$30,MATCH($B645*1,_dh_JRC_IDEES!$A$1:$AH$1,0),FALSE)</f>
        <v>13.006547710301021</v>
      </c>
      <c r="D645" s="6">
        <v>350</v>
      </c>
      <c r="E645" s="6">
        <v>750</v>
      </c>
    </row>
    <row r="646" spans="1:5" x14ac:dyDescent="0.25">
      <c r="A646" t="s">
        <v>54</v>
      </c>
      <c r="B646" t="s">
        <v>20</v>
      </c>
      <c r="C646" s="4">
        <f>VLOOKUP($A646,_dh_JRC_IDEES!$A$1:$AH$30,MATCH($B646*1,_dh_JRC_IDEES!$A$1:$AH$1,0),FALSE)</f>
        <v>13.006547710301021</v>
      </c>
      <c r="D646" s="6">
        <v>350</v>
      </c>
      <c r="E646" s="6">
        <v>750</v>
      </c>
    </row>
    <row r="647" spans="1:5" x14ac:dyDescent="0.25">
      <c r="A647" t="s">
        <v>54</v>
      </c>
      <c r="B647" t="s">
        <v>21</v>
      </c>
      <c r="C647" s="4">
        <f>VLOOKUP($A647,_dh_JRC_IDEES!$A$1:$AH$30,MATCH($B647*1,_dh_JRC_IDEES!$A$1:$AH$1,0),FALSE)</f>
        <v>13.006547710301021</v>
      </c>
      <c r="D647" s="6">
        <v>350</v>
      </c>
      <c r="E647" s="6">
        <v>750</v>
      </c>
    </row>
    <row r="648" spans="1:5" x14ac:dyDescent="0.25">
      <c r="A648" t="s">
        <v>54</v>
      </c>
      <c r="B648" t="s">
        <v>22</v>
      </c>
      <c r="C648" s="4">
        <f>VLOOKUP($A648,_dh_JRC_IDEES!$A$1:$AH$30,MATCH($B648*1,_dh_JRC_IDEES!$A$1:$AH$1,0),FALSE)</f>
        <v>13.006547710301021</v>
      </c>
      <c r="D648" s="6">
        <v>350</v>
      </c>
      <c r="E648" s="6">
        <v>750</v>
      </c>
    </row>
    <row r="649" spans="1:5" x14ac:dyDescent="0.25">
      <c r="A649" t="s">
        <v>54</v>
      </c>
      <c r="B649" t="s">
        <v>23</v>
      </c>
      <c r="C649" s="4">
        <f>VLOOKUP($A649,_dh_JRC_IDEES!$A$1:$AH$30,MATCH($B649*1,_dh_JRC_IDEES!$A$1:$AH$1,0),FALSE)</f>
        <v>13.006547710301021</v>
      </c>
      <c r="D649" s="6">
        <v>350</v>
      </c>
      <c r="E649" s="6">
        <v>750</v>
      </c>
    </row>
    <row r="650" spans="1:5" x14ac:dyDescent="0.25">
      <c r="A650" t="s">
        <v>54</v>
      </c>
      <c r="B650" t="s">
        <v>24</v>
      </c>
      <c r="C650" s="4">
        <f>VLOOKUP($A650,_dh_JRC_IDEES!$A$1:$AH$30,MATCH($B650*1,_dh_JRC_IDEES!$A$1:$AH$1,0),FALSE)</f>
        <v>13.006547710301021</v>
      </c>
      <c r="D650" s="6">
        <v>350</v>
      </c>
      <c r="E650" s="6">
        <v>750</v>
      </c>
    </row>
    <row r="651" spans="1:5" x14ac:dyDescent="0.25">
      <c r="A651" t="s">
        <v>54</v>
      </c>
      <c r="B651" t="s">
        <v>25</v>
      </c>
      <c r="C651" s="4">
        <f>VLOOKUP($A651,_dh_JRC_IDEES!$A$1:$AH$30,MATCH($B651*1,_dh_JRC_IDEES!$A$1:$AH$1,0),FALSE)</f>
        <v>13.006547710301021</v>
      </c>
      <c r="D651" s="6">
        <v>350</v>
      </c>
      <c r="E651" s="6">
        <v>750</v>
      </c>
    </row>
    <row r="652" spans="1:5" x14ac:dyDescent="0.25">
      <c r="A652" t="s">
        <v>54</v>
      </c>
      <c r="B652" t="s">
        <v>26</v>
      </c>
      <c r="C652" s="4">
        <f>VLOOKUP($A652,_dh_JRC_IDEES!$A$1:$AH$30,MATCH($B652*1,_dh_JRC_IDEES!$A$1:$AH$1,0),FALSE)</f>
        <v>13.006547710301021</v>
      </c>
      <c r="D652" s="6">
        <v>350</v>
      </c>
      <c r="E652" s="6">
        <v>750</v>
      </c>
    </row>
    <row r="653" spans="1:5" x14ac:dyDescent="0.25">
      <c r="A653" t="s">
        <v>54</v>
      </c>
      <c r="B653" t="s">
        <v>27</v>
      </c>
      <c r="C653" s="4">
        <f>VLOOKUP($A653,_dh_JRC_IDEES!$A$1:$AH$30,MATCH($B653*1,_dh_JRC_IDEES!$A$1:$AH$1,0),FALSE)</f>
        <v>13.006547710301021</v>
      </c>
      <c r="D653" s="6">
        <v>350</v>
      </c>
      <c r="E653" s="6">
        <v>750</v>
      </c>
    </row>
    <row r="654" spans="1:5" x14ac:dyDescent="0.25">
      <c r="A654" t="s">
        <v>54</v>
      </c>
      <c r="B654" t="s">
        <v>28</v>
      </c>
      <c r="C654" s="4">
        <f>VLOOKUP($A654,_dh_JRC_IDEES!$A$1:$AH$30,MATCH($B654*1,_dh_JRC_IDEES!$A$1:$AH$1,0),FALSE)</f>
        <v>13.006547710301021</v>
      </c>
      <c r="D654" s="6">
        <v>350</v>
      </c>
      <c r="E654" s="6">
        <v>750</v>
      </c>
    </row>
    <row r="655" spans="1:5" x14ac:dyDescent="0.25">
      <c r="A655" t="s">
        <v>54</v>
      </c>
      <c r="B655" t="s">
        <v>29</v>
      </c>
      <c r="C655" s="4">
        <f>VLOOKUP($A655,_dh_JRC_IDEES!$A$1:$AH$30,MATCH($B655*1,_dh_JRC_IDEES!$A$1:$AH$1,0),FALSE)</f>
        <v>13.006547710301021</v>
      </c>
      <c r="D655" s="6">
        <v>350</v>
      </c>
      <c r="E655" s="6">
        <v>750</v>
      </c>
    </row>
    <row r="656" spans="1:5" x14ac:dyDescent="0.25">
      <c r="A656" t="s">
        <v>54</v>
      </c>
      <c r="B656" t="s">
        <v>30</v>
      </c>
      <c r="C656" s="4">
        <f>VLOOKUP($A656,_dh_JRC_IDEES!$A$1:$AH$30,MATCH($B656*1,_dh_JRC_IDEES!$A$1:$AH$1,0),FALSE)</f>
        <v>13.006547710301021</v>
      </c>
      <c r="D656" s="6">
        <v>350</v>
      </c>
      <c r="E656" s="6">
        <v>750</v>
      </c>
    </row>
    <row r="657" spans="1:5" x14ac:dyDescent="0.25">
      <c r="A657" t="s">
        <v>54</v>
      </c>
      <c r="B657" t="s">
        <v>31</v>
      </c>
      <c r="C657" s="4">
        <f>VLOOKUP($A657,_dh_JRC_IDEES!$A$1:$AH$30,MATCH($B657*1,_dh_JRC_IDEES!$A$1:$AH$1,0),FALSE)</f>
        <v>13.006547710301021</v>
      </c>
      <c r="D657" s="6">
        <v>350</v>
      </c>
      <c r="E657" s="6">
        <v>750</v>
      </c>
    </row>
    <row r="658" spans="1:5" x14ac:dyDescent="0.25">
      <c r="A658" t="s">
        <v>54</v>
      </c>
      <c r="B658" t="s">
        <v>32</v>
      </c>
      <c r="C658" s="4">
        <f>VLOOKUP($A658,_dh_JRC_IDEES!$A$1:$AH$30,MATCH($B658*1,_dh_JRC_IDEES!$A$1:$AH$1,0),FALSE)</f>
        <v>13.006547710301021</v>
      </c>
      <c r="D658" s="6">
        <v>350</v>
      </c>
      <c r="E658" s="6">
        <v>750</v>
      </c>
    </row>
    <row r="659" spans="1:5" x14ac:dyDescent="0.25">
      <c r="A659" t="s">
        <v>54</v>
      </c>
      <c r="B659" t="s">
        <v>33</v>
      </c>
      <c r="C659" s="4">
        <f>VLOOKUP($A659,_dh_JRC_IDEES!$A$1:$AH$30,MATCH($B659*1,_dh_JRC_IDEES!$A$1:$AH$1,0),FALSE)</f>
        <v>13.006547710301021</v>
      </c>
      <c r="D659" s="6">
        <v>350</v>
      </c>
      <c r="E659" s="6">
        <v>750</v>
      </c>
    </row>
    <row r="660" spans="1:5" x14ac:dyDescent="0.25">
      <c r="A660" t="s">
        <v>54</v>
      </c>
      <c r="B660" t="s">
        <v>34</v>
      </c>
      <c r="C660" s="4">
        <f>VLOOKUP($A660,_dh_JRC_IDEES!$A$1:$AH$30,MATCH($B660*1,_dh_JRC_IDEES!$A$1:$AH$1,0),FALSE)</f>
        <v>13.006547710301021</v>
      </c>
      <c r="D660" s="6">
        <v>350</v>
      </c>
      <c r="E660" s="6">
        <v>750</v>
      </c>
    </row>
    <row r="661" spans="1:5" x14ac:dyDescent="0.25">
      <c r="A661" t="s">
        <v>54</v>
      </c>
      <c r="B661" t="s">
        <v>35</v>
      </c>
      <c r="C661" s="4">
        <f>VLOOKUP($A661,_dh_JRC_IDEES!$A$1:$AH$30,MATCH($B661*1,_dh_JRC_IDEES!$A$1:$AH$1,0),FALSE)</f>
        <v>13.006547710301021</v>
      </c>
      <c r="D661" s="6">
        <v>350</v>
      </c>
      <c r="E661" s="6">
        <v>750</v>
      </c>
    </row>
    <row r="662" spans="1:5" x14ac:dyDescent="0.25">
      <c r="A662" t="s">
        <v>55</v>
      </c>
      <c r="B662" t="s">
        <v>3</v>
      </c>
      <c r="C662" s="4">
        <f>VLOOKUP($A662,_dh_JRC_IDEES!$A$1:$AH$30,MATCH($B662*1,_dh_JRC_IDEES!$A$1:$AH$1,0),FALSE)</f>
        <v>39.966139428236225</v>
      </c>
      <c r="D662" s="6">
        <v>350</v>
      </c>
      <c r="E662" s="6">
        <v>750</v>
      </c>
    </row>
    <row r="663" spans="1:5" x14ac:dyDescent="0.25">
      <c r="A663" t="s">
        <v>55</v>
      </c>
      <c r="B663" t="s">
        <v>4</v>
      </c>
      <c r="C663" s="4">
        <f>VLOOKUP($A663,_dh_JRC_IDEES!$A$1:$AH$30,MATCH($B663*1,_dh_JRC_IDEES!$A$1:$AH$1,0),FALSE)</f>
        <v>39.966139428236225</v>
      </c>
      <c r="D663" s="6">
        <v>350</v>
      </c>
      <c r="E663" s="6">
        <v>750</v>
      </c>
    </row>
    <row r="664" spans="1:5" x14ac:dyDescent="0.25">
      <c r="A664" t="s">
        <v>55</v>
      </c>
      <c r="B664" t="s">
        <v>5</v>
      </c>
      <c r="C664" s="4">
        <f>VLOOKUP($A664,_dh_JRC_IDEES!$A$1:$AH$30,MATCH($B664*1,_dh_JRC_IDEES!$A$1:$AH$1,0),FALSE)</f>
        <v>39.966139428236225</v>
      </c>
      <c r="D664" s="6">
        <v>350</v>
      </c>
      <c r="E664" s="6">
        <v>750</v>
      </c>
    </row>
    <row r="665" spans="1:5" x14ac:dyDescent="0.25">
      <c r="A665" t="s">
        <v>55</v>
      </c>
      <c r="B665" t="s">
        <v>6</v>
      </c>
      <c r="C665" s="4">
        <f>VLOOKUP($A665,_dh_JRC_IDEES!$A$1:$AH$30,MATCH($B665*1,_dh_JRC_IDEES!$A$1:$AH$1,0),FALSE)</f>
        <v>39.966139428236225</v>
      </c>
      <c r="D665" s="6">
        <v>350</v>
      </c>
      <c r="E665" s="6">
        <v>750</v>
      </c>
    </row>
    <row r="666" spans="1:5" x14ac:dyDescent="0.25">
      <c r="A666" t="s">
        <v>55</v>
      </c>
      <c r="B666" t="s">
        <v>7</v>
      </c>
      <c r="C666" s="4">
        <f>VLOOKUP($A666,_dh_JRC_IDEES!$A$1:$AH$30,MATCH($B666*1,_dh_JRC_IDEES!$A$1:$AH$1,0),FALSE)</f>
        <v>39.966139428236225</v>
      </c>
      <c r="D666" s="6">
        <v>350</v>
      </c>
      <c r="E666" s="6">
        <v>750</v>
      </c>
    </row>
    <row r="667" spans="1:5" x14ac:dyDescent="0.25">
      <c r="A667" t="s">
        <v>55</v>
      </c>
      <c r="B667" t="s">
        <v>8</v>
      </c>
      <c r="C667" s="4">
        <f>VLOOKUP($A667,_dh_JRC_IDEES!$A$1:$AH$30,MATCH($B667*1,_dh_JRC_IDEES!$A$1:$AH$1,0),FALSE)</f>
        <v>39.966139428236225</v>
      </c>
      <c r="D667" s="6">
        <v>350</v>
      </c>
      <c r="E667" s="6">
        <v>750</v>
      </c>
    </row>
    <row r="668" spans="1:5" x14ac:dyDescent="0.25">
      <c r="A668" t="s">
        <v>55</v>
      </c>
      <c r="B668" t="s">
        <v>9</v>
      </c>
      <c r="C668" s="4">
        <f>VLOOKUP($A668,_dh_JRC_IDEES!$A$1:$AH$30,MATCH($B668*1,_dh_JRC_IDEES!$A$1:$AH$1,0),FALSE)</f>
        <v>39.966139428236225</v>
      </c>
      <c r="D668" s="6">
        <v>350</v>
      </c>
      <c r="E668" s="6">
        <v>750</v>
      </c>
    </row>
    <row r="669" spans="1:5" x14ac:dyDescent="0.25">
      <c r="A669" t="s">
        <v>55</v>
      </c>
      <c r="B669" t="s">
        <v>10</v>
      </c>
      <c r="C669" s="4">
        <f>VLOOKUP($A669,_dh_JRC_IDEES!$A$1:$AH$30,MATCH($B669*1,_dh_JRC_IDEES!$A$1:$AH$1,0),FALSE)</f>
        <v>39.966139428236225</v>
      </c>
      <c r="D669" s="6">
        <v>350</v>
      </c>
      <c r="E669" s="6">
        <v>750</v>
      </c>
    </row>
    <row r="670" spans="1:5" x14ac:dyDescent="0.25">
      <c r="A670" t="s">
        <v>55</v>
      </c>
      <c r="B670" t="s">
        <v>11</v>
      </c>
      <c r="C670" s="4">
        <f>VLOOKUP($A670,_dh_JRC_IDEES!$A$1:$AH$30,MATCH($B670*1,_dh_JRC_IDEES!$A$1:$AH$1,0),FALSE)</f>
        <v>39.966139428236225</v>
      </c>
      <c r="D670" s="6">
        <v>350</v>
      </c>
      <c r="E670" s="6">
        <v>750</v>
      </c>
    </row>
    <row r="671" spans="1:5" x14ac:dyDescent="0.25">
      <c r="A671" t="s">
        <v>55</v>
      </c>
      <c r="B671" t="s">
        <v>12</v>
      </c>
      <c r="C671" s="4">
        <f>VLOOKUP($A671,_dh_JRC_IDEES!$A$1:$AH$30,MATCH($B671*1,_dh_JRC_IDEES!$A$1:$AH$1,0),FALSE)</f>
        <v>39.966139428236225</v>
      </c>
      <c r="D671" s="6">
        <v>350</v>
      </c>
      <c r="E671" s="6">
        <v>750</v>
      </c>
    </row>
    <row r="672" spans="1:5" x14ac:dyDescent="0.25">
      <c r="A672" t="s">
        <v>55</v>
      </c>
      <c r="B672" t="s">
        <v>13</v>
      </c>
      <c r="C672" s="4">
        <f>VLOOKUP($A672,_dh_JRC_IDEES!$A$1:$AH$30,MATCH($B672*1,_dh_JRC_IDEES!$A$1:$AH$1,0),FALSE)</f>
        <v>39.966139428236225</v>
      </c>
      <c r="D672" s="6">
        <v>350</v>
      </c>
      <c r="E672" s="6">
        <v>750</v>
      </c>
    </row>
    <row r="673" spans="1:5" x14ac:dyDescent="0.25">
      <c r="A673" t="s">
        <v>55</v>
      </c>
      <c r="B673" t="s">
        <v>14</v>
      </c>
      <c r="C673" s="4">
        <f>VLOOKUP($A673,_dh_JRC_IDEES!$A$1:$AH$30,MATCH($B673*1,_dh_JRC_IDEES!$A$1:$AH$1,0),FALSE)</f>
        <v>39.966139428236225</v>
      </c>
      <c r="D673" s="6">
        <v>350</v>
      </c>
      <c r="E673" s="6">
        <v>750</v>
      </c>
    </row>
    <row r="674" spans="1:5" x14ac:dyDescent="0.25">
      <c r="A674" t="s">
        <v>55</v>
      </c>
      <c r="B674" t="s">
        <v>15</v>
      </c>
      <c r="C674" s="4">
        <f>VLOOKUP($A674,_dh_JRC_IDEES!$A$1:$AH$30,MATCH($B674*1,_dh_JRC_IDEES!$A$1:$AH$1,0),FALSE)</f>
        <v>39.966139428236225</v>
      </c>
      <c r="D674" s="6">
        <v>350</v>
      </c>
      <c r="E674" s="6">
        <v>750</v>
      </c>
    </row>
    <row r="675" spans="1:5" x14ac:dyDescent="0.25">
      <c r="A675" t="s">
        <v>55</v>
      </c>
      <c r="B675" t="s">
        <v>16</v>
      </c>
      <c r="C675" s="4">
        <f>VLOOKUP($A675,_dh_JRC_IDEES!$A$1:$AH$30,MATCH($B675*1,_dh_JRC_IDEES!$A$1:$AH$1,0),FALSE)</f>
        <v>39.966139428236225</v>
      </c>
      <c r="D675" s="6">
        <v>350</v>
      </c>
      <c r="E675" s="6">
        <v>750</v>
      </c>
    </row>
    <row r="676" spans="1:5" x14ac:dyDescent="0.25">
      <c r="A676" t="s">
        <v>55</v>
      </c>
      <c r="B676" t="s">
        <v>17</v>
      </c>
      <c r="C676" s="4">
        <f>VLOOKUP($A676,_dh_JRC_IDEES!$A$1:$AH$30,MATCH($B676*1,_dh_JRC_IDEES!$A$1:$AH$1,0),FALSE)</f>
        <v>39.966139428236225</v>
      </c>
      <c r="D676" s="6">
        <v>350</v>
      </c>
      <c r="E676" s="6">
        <v>750</v>
      </c>
    </row>
    <row r="677" spans="1:5" x14ac:dyDescent="0.25">
      <c r="A677" t="s">
        <v>55</v>
      </c>
      <c r="B677" t="s">
        <v>18</v>
      </c>
      <c r="C677" s="4">
        <f>VLOOKUP($A677,_dh_JRC_IDEES!$A$1:$AH$30,MATCH($B677*1,_dh_JRC_IDEES!$A$1:$AH$1,0),FALSE)</f>
        <v>39.966139428236225</v>
      </c>
      <c r="D677" s="6">
        <v>350</v>
      </c>
      <c r="E677" s="6">
        <v>750</v>
      </c>
    </row>
    <row r="678" spans="1:5" x14ac:dyDescent="0.25">
      <c r="A678" t="s">
        <v>55</v>
      </c>
      <c r="B678" t="s">
        <v>19</v>
      </c>
      <c r="C678" s="4">
        <f>VLOOKUP($A678,_dh_JRC_IDEES!$A$1:$AH$30,MATCH($B678*1,_dh_JRC_IDEES!$A$1:$AH$1,0),FALSE)</f>
        <v>39.966139428236225</v>
      </c>
      <c r="D678" s="6">
        <v>350</v>
      </c>
      <c r="E678" s="6">
        <v>750</v>
      </c>
    </row>
    <row r="679" spans="1:5" x14ac:dyDescent="0.25">
      <c r="A679" t="s">
        <v>55</v>
      </c>
      <c r="B679" t="s">
        <v>20</v>
      </c>
      <c r="C679" s="4">
        <f>VLOOKUP($A679,_dh_JRC_IDEES!$A$1:$AH$30,MATCH($B679*1,_dh_JRC_IDEES!$A$1:$AH$1,0),FALSE)</f>
        <v>39.966139428236225</v>
      </c>
      <c r="D679" s="6">
        <v>350</v>
      </c>
      <c r="E679" s="6">
        <v>750</v>
      </c>
    </row>
    <row r="680" spans="1:5" x14ac:dyDescent="0.25">
      <c r="A680" t="s">
        <v>55</v>
      </c>
      <c r="B680" t="s">
        <v>21</v>
      </c>
      <c r="C680" s="4">
        <f>VLOOKUP($A680,_dh_JRC_IDEES!$A$1:$AH$30,MATCH($B680*1,_dh_JRC_IDEES!$A$1:$AH$1,0),FALSE)</f>
        <v>39.966139428236225</v>
      </c>
      <c r="D680" s="6">
        <v>350</v>
      </c>
      <c r="E680" s="6">
        <v>750</v>
      </c>
    </row>
    <row r="681" spans="1:5" x14ac:dyDescent="0.25">
      <c r="A681" t="s">
        <v>55</v>
      </c>
      <c r="B681" t="s">
        <v>22</v>
      </c>
      <c r="C681" s="4">
        <f>VLOOKUP($A681,_dh_JRC_IDEES!$A$1:$AH$30,MATCH($B681*1,_dh_JRC_IDEES!$A$1:$AH$1,0),FALSE)</f>
        <v>39.966139428236225</v>
      </c>
      <c r="D681" s="6">
        <v>350</v>
      </c>
      <c r="E681" s="6">
        <v>750</v>
      </c>
    </row>
    <row r="682" spans="1:5" x14ac:dyDescent="0.25">
      <c r="A682" t="s">
        <v>55</v>
      </c>
      <c r="B682" t="s">
        <v>23</v>
      </c>
      <c r="C682" s="4">
        <f>VLOOKUP($A682,_dh_JRC_IDEES!$A$1:$AH$30,MATCH($B682*1,_dh_JRC_IDEES!$A$1:$AH$1,0),FALSE)</f>
        <v>39.966139428236225</v>
      </c>
      <c r="D682" s="6">
        <v>350</v>
      </c>
      <c r="E682" s="6">
        <v>750</v>
      </c>
    </row>
    <row r="683" spans="1:5" x14ac:dyDescent="0.25">
      <c r="A683" t="s">
        <v>55</v>
      </c>
      <c r="B683" t="s">
        <v>24</v>
      </c>
      <c r="C683" s="4">
        <f>VLOOKUP($A683,_dh_JRC_IDEES!$A$1:$AH$30,MATCH($B683*1,_dh_JRC_IDEES!$A$1:$AH$1,0),FALSE)</f>
        <v>39.966139428236225</v>
      </c>
      <c r="D683" s="6">
        <v>350</v>
      </c>
      <c r="E683" s="6">
        <v>750</v>
      </c>
    </row>
    <row r="684" spans="1:5" x14ac:dyDescent="0.25">
      <c r="A684" t="s">
        <v>55</v>
      </c>
      <c r="B684" t="s">
        <v>25</v>
      </c>
      <c r="C684" s="4">
        <f>VLOOKUP($A684,_dh_JRC_IDEES!$A$1:$AH$30,MATCH($B684*1,_dh_JRC_IDEES!$A$1:$AH$1,0),FALSE)</f>
        <v>39.966139428236225</v>
      </c>
      <c r="D684" s="6">
        <v>350</v>
      </c>
      <c r="E684" s="6">
        <v>750</v>
      </c>
    </row>
    <row r="685" spans="1:5" x14ac:dyDescent="0.25">
      <c r="A685" t="s">
        <v>55</v>
      </c>
      <c r="B685" t="s">
        <v>26</v>
      </c>
      <c r="C685" s="4">
        <f>VLOOKUP($A685,_dh_JRC_IDEES!$A$1:$AH$30,MATCH($B685*1,_dh_JRC_IDEES!$A$1:$AH$1,0),FALSE)</f>
        <v>39.966139428236225</v>
      </c>
      <c r="D685" s="6">
        <v>350</v>
      </c>
      <c r="E685" s="6">
        <v>750</v>
      </c>
    </row>
    <row r="686" spans="1:5" x14ac:dyDescent="0.25">
      <c r="A686" t="s">
        <v>55</v>
      </c>
      <c r="B686" t="s">
        <v>27</v>
      </c>
      <c r="C686" s="4">
        <f>VLOOKUP($A686,_dh_JRC_IDEES!$A$1:$AH$30,MATCH($B686*1,_dh_JRC_IDEES!$A$1:$AH$1,0),FALSE)</f>
        <v>39.966139428236225</v>
      </c>
      <c r="D686" s="6">
        <v>350</v>
      </c>
      <c r="E686" s="6">
        <v>750</v>
      </c>
    </row>
    <row r="687" spans="1:5" x14ac:dyDescent="0.25">
      <c r="A687" t="s">
        <v>55</v>
      </c>
      <c r="B687" t="s">
        <v>28</v>
      </c>
      <c r="C687" s="4">
        <f>VLOOKUP($A687,_dh_JRC_IDEES!$A$1:$AH$30,MATCH($B687*1,_dh_JRC_IDEES!$A$1:$AH$1,0),FALSE)</f>
        <v>39.966139428236225</v>
      </c>
      <c r="D687" s="6">
        <v>350</v>
      </c>
      <c r="E687" s="6">
        <v>750</v>
      </c>
    </row>
    <row r="688" spans="1:5" x14ac:dyDescent="0.25">
      <c r="A688" t="s">
        <v>55</v>
      </c>
      <c r="B688" t="s">
        <v>29</v>
      </c>
      <c r="C688" s="4">
        <f>VLOOKUP($A688,_dh_JRC_IDEES!$A$1:$AH$30,MATCH($B688*1,_dh_JRC_IDEES!$A$1:$AH$1,0),FALSE)</f>
        <v>39.966139428236225</v>
      </c>
      <c r="D688" s="6">
        <v>350</v>
      </c>
      <c r="E688" s="6">
        <v>750</v>
      </c>
    </row>
    <row r="689" spans="1:5" x14ac:dyDescent="0.25">
      <c r="A689" t="s">
        <v>55</v>
      </c>
      <c r="B689" t="s">
        <v>30</v>
      </c>
      <c r="C689" s="4">
        <f>VLOOKUP($A689,_dh_JRC_IDEES!$A$1:$AH$30,MATCH($B689*1,_dh_JRC_IDEES!$A$1:$AH$1,0),FALSE)</f>
        <v>39.966139428236225</v>
      </c>
      <c r="D689" s="6">
        <v>350</v>
      </c>
      <c r="E689" s="6">
        <v>750</v>
      </c>
    </row>
    <row r="690" spans="1:5" x14ac:dyDescent="0.25">
      <c r="A690" t="s">
        <v>55</v>
      </c>
      <c r="B690" t="s">
        <v>31</v>
      </c>
      <c r="C690" s="4">
        <f>VLOOKUP($A690,_dh_JRC_IDEES!$A$1:$AH$30,MATCH($B690*1,_dh_JRC_IDEES!$A$1:$AH$1,0),FALSE)</f>
        <v>39.966139428236225</v>
      </c>
      <c r="D690" s="6">
        <v>350</v>
      </c>
      <c r="E690" s="6">
        <v>750</v>
      </c>
    </row>
    <row r="691" spans="1:5" x14ac:dyDescent="0.25">
      <c r="A691" t="s">
        <v>55</v>
      </c>
      <c r="B691" t="s">
        <v>32</v>
      </c>
      <c r="C691" s="4">
        <f>VLOOKUP($A691,_dh_JRC_IDEES!$A$1:$AH$30,MATCH($B691*1,_dh_JRC_IDEES!$A$1:$AH$1,0),FALSE)</f>
        <v>39.966139428236225</v>
      </c>
      <c r="D691" s="6">
        <v>350</v>
      </c>
      <c r="E691" s="6">
        <v>750</v>
      </c>
    </row>
    <row r="692" spans="1:5" x14ac:dyDescent="0.25">
      <c r="A692" t="s">
        <v>55</v>
      </c>
      <c r="B692" t="s">
        <v>33</v>
      </c>
      <c r="C692" s="4">
        <f>VLOOKUP($A692,_dh_JRC_IDEES!$A$1:$AH$30,MATCH($B692*1,_dh_JRC_IDEES!$A$1:$AH$1,0),FALSE)</f>
        <v>39.966139428236225</v>
      </c>
      <c r="D692" s="6">
        <v>350</v>
      </c>
      <c r="E692" s="6">
        <v>750</v>
      </c>
    </row>
    <row r="693" spans="1:5" x14ac:dyDescent="0.25">
      <c r="A693" t="s">
        <v>55</v>
      </c>
      <c r="B693" t="s">
        <v>34</v>
      </c>
      <c r="C693" s="4">
        <f>VLOOKUP($A693,_dh_JRC_IDEES!$A$1:$AH$30,MATCH($B693*1,_dh_JRC_IDEES!$A$1:$AH$1,0),FALSE)</f>
        <v>39.966139428236225</v>
      </c>
      <c r="D693" s="6">
        <v>350</v>
      </c>
      <c r="E693" s="6">
        <v>750</v>
      </c>
    </row>
    <row r="694" spans="1:5" x14ac:dyDescent="0.25">
      <c r="A694" t="s">
        <v>55</v>
      </c>
      <c r="B694" t="s">
        <v>35</v>
      </c>
      <c r="C694" s="4">
        <f>VLOOKUP($A694,_dh_JRC_IDEES!$A$1:$AH$30,MATCH($B694*1,_dh_JRC_IDEES!$A$1:$AH$1,0),FALSE)</f>
        <v>39.966139428236225</v>
      </c>
      <c r="D694" s="6">
        <v>350</v>
      </c>
      <c r="E694" s="6">
        <v>750</v>
      </c>
    </row>
    <row r="695" spans="1:5" x14ac:dyDescent="0.25">
      <c r="A695" t="s">
        <v>56</v>
      </c>
      <c r="B695" t="s">
        <v>3</v>
      </c>
      <c r="C695" s="4">
        <f>VLOOKUP($A695,_dh_JRC_IDEES!$A$1:$AH$30,MATCH($B695*1,_dh_JRC_IDEES!$A$1:$AH$1,0),FALSE)</f>
        <v>0</v>
      </c>
      <c r="D695" s="6">
        <v>350</v>
      </c>
      <c r="E695" s="6">
        <v>750</v>
      </c>
    </row>
    <row r="696" spans="1:5" x14ac:dyDescent="0.25">
      <c r="A696" t="s">
        <v>56</v>
      </c>
      <c r="B696" t="s">
        <v>4</v>
      </c>
      <c r="C696" s="4">
        <f>VLOOKUP($A696,_dh_JRC_IDEES!$A$1:$AH$30,MATCH($B696*1,_dh_JRC_IDEES!$A$1:$AH$1,0),FALSE)</f>
        <v>0</v>
      </c>
      <c r="D696" s="6">
        <v>350</v>
      </c>
      <c r="E696" s="6">
        <v>750</v>
      </c>
    </row>
    <row r="697" spans="1:5" x14ac:dyDescent="0.25">
      <c r="A697" t="s">
        <v>56</v>
      </c>
      <c r="B697" t="s">
        <v>5</v>
      </c>
      <c r="C697" s="4">
        <f>VLOOKUP($A697,_dh_JRC_IDEES!$A$1:$AH$30,MATCH($B697*1,_dh_JRC_IDEES!$A$1:$AH$1,0),FALSE)</f>
        <v>0</v>
      </c>
      <c r="D697" s="6">
        <v>350</v>
      </c>
      <c r="E697" s="6">
        <v>750</v>
      </c>
    </row>
    <row r="698" spans="1:5" x14ac:dyDescent="0.25">
      <c r="A698" t="s">
        <v>56</v>
      </c>
      <c r="B698" t="s">
        <v>6</v>
      </c>
      <c r="C698" s="4">
        <f>VLOOKUP($A698,_dh_JRC_IDEES!$A$1:$AH$30,MATCH($B698*1,_dh_JRC_IDEES!$A$1:$AH$1,0),FALSE)</f>
        <v>0</v>
      </c>
      <c r="D698" s="6">
        <v>350</v>
      </c>
      <c r="E698" s="6">
        <v>750</v>
      </c>
    </row>
    <row r="699" spans="1:5" x14ac:dyDescent="0.25">
      <c r="A699" t="s">
        <v>56</v>
      </c>
      <c r="B699" t="s">
        <v>7</v>
      </c>
      <c r="C699" s="4">
        <f>VLOOKUP($A699,_dh_JRC_IDEES!$A$1:$AH$30,MATCH($B699*1,_dh_JRC_IDEES!$A$1:$AH$1,0),FALSE)</f>
        <v>0</v>
      </c>
      <c r="D699" s="6">
        <v>350</v>
      </c>
      <c r="E699" s="6">
        <v>750</v>
      </c>
    </row>
    <row r="700" spans="1:5" x14ac:dyDescent="0.25">
      <c r="A700" t="s">
        <v>56</v>
      </c>
      <c r="B700" t="s">
        <v>8</v>
      </c>
      <c r="C700" s="4">
        <f>VLOOKUP($A700,_dh_JRC_IDEES!$A$1:$AH$30,MATCH($B700*1,_dh_JRC_IDEES!$A$1:$AH$1,0),FALSE)</f>
        <v>0</v>
      </c>
      <c r="D700" s="6">
        <v>350</v>
      </c>
      <c r="E700" s="6">
        <v>750</v>
      </c>
    </row>
    <row r="701" spans="1:5" x14ac:dyDescent="0.25">
      <c r="A701" t="s">
        <v>56</v>
      </c>
      <c r="B701" t="s">
        <v>9</v>
      </c>
      <c r="C701" s="4">
        <f>VLOOKUP($A701,_dh_JRC_IDEES!$A$1:$AH$30,MATCH($B701*1,_dh_JRC_IDEES!$A$1:$AH$1,0),FALSE)</f>
        <v>0</v>
      </c>
      <c r="D701" s="6">
        <v>350</v>
      </c>
      <c r="E701" s="6">
        <v>750</v>
      </c>
    </row>
    <row r="702" spans="1:5" x14ac:dyDescent="0.25">
      <c r="A702" t="s">
        <v>56</v>
      </c>
      <c r="B702" t="s">
        <v>10</v>
      </c>
      <c r="C702" s="4">
        <f>VLOOKUP($A702,_dh_JRC_IDEES!$A$1:$AH$30,MATCH($B702*1,_dh_JRC_IDEES!$A$1:$AH$1,0),FALSE)</f>
        <v>0</v>
      </c>
      <c r="D702" s="6">
        <v>350</v>
      </c>
      <c r="E702" s="6">
        <v>750</v>
      </c>
    </row>
    <row r="703" spans="1:5" x14ac:dyDescent="0.25">
      <c r="A703" t="s">
        <v>56</v>
      </c>
      <c r="B703" t="s">
        <v>11</v>
      </c>
      <c r="C703" s="4">
        <f>VLOOKUP($A703,_dh_JRC_IDEES!$A$1:$AH$30,MATCH($B703*1,_dh_JRC_IDEES!$A$1:$AH$1,0),FALSE)</f>
        <v>0</v>
      </c>
      <c r="D703" s="6">
        <v>350</v>
      </c>
      <c r="E703" s="6">
        <v>750</v>
      </c>
    </row>
    <row r="704" spans="1:5" x14ac:dyDescent="0.25">
      <c r="A704" t="s">
        <v>56</v>
      </c>
      <c r="B704" t="s">
        <v>12</v>
      </c>
      <c r="C704" s="4">
        <f>VLOOKUP($A704,_dh_JRC_IDEES!$A$1:$AH$30,MATCH($B704*1,_dh_JRC_IDEES!$A$1:$AH$1,0),FALSE)</f>
        <v>0</v>
      </c>
      <c r="D704" s="6">
        <v>350</v>
      </c>
      <c r="E704" s="6">
        <v>750</v>
      </c>
    </row>
    <row r="705" spans="1:5" x14ac:dyDescent="0.25">
      <c r="A705" t="s">
        <v>56</v>
      </c>
      <c r="B705" t="s">
        <v>13</v>
      </c>
      <c r="C705" s="4">
        <f>VLOOKUP($A705,_dh_JRC_IDEES!$A$1:$AH$30,MATCH($B705*1,_dh_JRC_IDEES!$A$1:$AH$1,0),FALSE)</f>
        <v>0</v>
      </c>
      <c r="D705" s="6">
        <v>350</v>
      </c>
      <c r="E705" s="6">
        <v>750</v>
      </c>
    </row>
    <row r="706" spans="1:5" x14ac:dyDescent="0.25">
      <c r="A706" t="s">
        <v>56</v>
      </c>
      <c r="B706" t="s">
        <v>14</v>
      </c>
      <c r="C706" s="4">
        <f>VLOOKUP($A706,_dh_JRC_IDEES!$A$1:$AH$30,MATCH($B706*1,_dh_JRC_IDEES!$A$1:$AH$1,0),FALSE)</f>
        <v>0</v>
      </c>
      <c r="D706" s="6">
        <v>350</v>
      </c>
      <c r="E706" s="6">
        <v>750</v>
      </c>
    </row>
    <row r="707" spans="1:5" x14ac:dyDescent="0.25">
      <c r="A707" t="s">
        <v>56</v>
      </c>
      <c r="B707" t="s">
        <v>15</v>
      </c>
      <c r="C707" s="4">
        <f>VLOOKUP($A707,_dh_JRC_IDEES!$A$1:$AH$30,MATCH($B707*1,_dh_JRC_IDEES!$A$1:$AH$1,0),FALSE)</f>
        <v>0</v>
      </c>
      <c r="D707" s="6">
        <v>350</v>
      </c>
      <c r="E707" s="6">
        <v>750</v>
      </c>
    </row>
    <row r="708" spans="1:5" x14ac:dyDescent="0.25">
      <c r="A708" t="s">
        <v>56</v>
      </c>
      <c r="B708" t="s">
        <v>16</v>
      </c>
      <c r="C708" s="4">
        <f>VLOOKUP($A708,_dh_JRC_IDEES!$A$1:$AH$30,MATCH($B708*1,_dh_JRC_IDEES!$A$1:$AH$1,0),FALSE)</f>
        <v>0</v>
      </c>
      <c r="D708" s="6">
        <v>350</v>
      </c>
      <c r="E708" s="6">
        <v>750</v>
      </c>
    </row>
    <row r="709" spans="1:5" x14ac:dyDescent="0.25">
      <c r="A709" t="s">
        <v>56</v>
      </c>
      <c r="B709" t="s">
        <v>17</v>
      </c>
      <c r="C709" s="4">
        <f>VLOOKUP($A709,_dh_JRC_IDEES!$A$1:$AH$30,MATCH($B709*1,_dh_JRC_IDEES!$A$1:$AH$1,0),FALSE)</f>
        <v>0</v>
      </c>
      <c r="D709" s="6">
        <v>350</v>
      </c>
      <c r="E709" s="6">
        <v>750</v>
      </c>
    </row>
    <row r="710" spans="1:5" x14ac:dyDescent="0.25">
      <c r="A710" t="s">
        <v>56</v>
      </c>
      <c r="B710" t="s">
        <v>18</v>
      </c>
      <c r="C710" s="4">
        <f>VLOOKUP($A710,_dh_JRC_IDEES!$A$1:$AH$30,MATCH($B710*1,_dh_JRC_IDEES!$A$1:$AH$1,0),FALSE)</f>
        <v>0</v>
      </c>
      <c r="D710" s="6">
        <v>350</v>
      </c>
      <c r="E710" s="6">
        <v>750</v>
      </c>
    </row>
    <row r="711" spans="1:5" x14ac:dyDescent="0.25">
      <c r="A711" t="s">
        <v>56</v>
      </c>
      <c r="B711" t="s">
        <v>19</v>
      </c>
      <c r="C711" s="4">
        <f>VLOOKUP($A711,_dh_JRC_IDEES!$A$1:$AH$30,MATCH($B711*1,_dh_JRC_IDEES!$A$1:$AH$1,0),FALSE)</f>
        <v>0</v>
      </c>
      <c r="D711" s="6">
        <v>350</v>
      </c>
      <c r="E711" s="6">
        <v>750</v>
      </c>
    </row>
    <row r="712" spans="1:5" x14ac:dyDescent="0.25">
      <c r="A712" t="s">
        <v>56</v>
      </c>
      <c r="B712" t="s">
        <v>20</v>
      </c>
      <c r="C712" s="4">
        <f>VLOOKUP($A712,_dh_JRC_IDEES!$A$1:$AH$30,MATCH($B712*1,_dh_JRC_IDEES!$A$1:$AH$1,0),FALSE)</f>
        <v>0</v>
      </c>
      <c r="D712" s="6">
        <v>350</v>
      </c>
      <c r="E712" s="6">
        <v>750</v>
      </c>
    </row>
    <row r="713" spans="1:5" x14ac:dyDescent="0.25">
      <c r="A713" t="s">
        <v>56</v>
      </c>
      <c r="B713" t="s">
        <v>21</v>
      </c>
      <c r="C713" s="4">
        <f>VLOOKUP($A713,_dh_JRC_IDEES!$A$1:$AH$30,MATCH($B713*1,_dh_JRC_IDEES!$A$1:$AH$1,0),FALSE)</f>
        <v>0</v>
      </c>
      <c r="D713" s="6">
        <v>350</v>
      </c>
      <c r="E713" s="6">
        <v>750</v>
      </c>
    </row>
    <row r="714" spans="1:5" x14ac:dyDescent="0.25">
      <c r="A714" t="s">
        <v>56</v>
      </c>
      <c r="B714" t="s">
        <v>22</v>
      </c>
      <c r="C714" s="4">
        <f>VLOOKUP($A714,_dh_JRC_IDEES!$A$1:$AH$30,MATCH($B714*1,_dh_JRC_IDEES!$A$1:$AH$1,0),FALSE)</f>
        <v>0</v>
      </c>
      <c r="D714" s="6">
        <v>350</v>
      </c>
      <c r="E714" s="6">
        <v>750</v>
      </c>
    </row>
    <row r="715" spans="1:5" x14ac:dyDescent="0.25">
      <c r="A715" t="s">
        <v>56</v>
      </c>
      <c r="B715" t="s">
        <v>23</v>
      </c>
      <c r="C715" s="4">
        <f>VLOOKUP($A715,_dh_JRC_IDEES!$A$1:$AH$30,MATCH($B715*1,_dh_JRC_IDEES!$A$1:$AH$1,0),FALSE)</f>
        <v>0</v>
      </c>
      <c r="D715" s="6">
        <v>350</v>
      </c>
      <c r="E715" s="6">
        <v>750</v>
      </c>
    </row>
    <row r="716" spans="1:5" x14ac:dyDescent="0.25">
      <c r="A716" t="s">
        <v>56</v>
      </c>
      <c r="B716" t="s">
        <v>24</v>
      </c>
      <c r="C716" s="4">
        <f>VLOOKUP($A716,_dh_JRC_IDEES!$A$1:$AH$30,MATCH($B716*1,_dh_JRC_IDEES!$A$1:$AH$1,0),FALSE)</f>
        <v>0</v>
      </c>
      <c r="D716" s="6">
        <v>350</v>
      </c>
      <c r="E716" s="6">
        <v>750</v>
      </c>
    </row>
    <row r="717" spans="1:5" x14ac:dyDescent="0.25">
      <c r="A717" t="s">
        <v>56</v>
      </c>
      <c r="B717" t="s">
        <v>25</v>
      </c>
      <c r="C717" s="4">
        <f>VLOOKUP($A717,_dh_JRC_IDEES!$A$1:$AH$30,MATCH($B717*1,_dh_JRC_IDEES!$A$1:$AH$1,0),FALSE)</f>
        <v>0</v>
      </c>
      <c r="D717" s="6">
        <v>350</v>
      </c>
      <c r="E717" s="6">
        <v>750</v>
      </c>
    </row>
    <row r="718" spans="1:5" x14ac:dyDescent="0.25">
      <c r="A718" t="s">
        <v>56</v>
      </c>
      <c r="B718" t="s">
        <v>26</v>
      </c>
      <c r="C718" s="4">
        <f>VLOOKUP($A718,_dh_JRC_IDEES!$A$1:$AH$30,MATCH($B718*1,_dh_JRC_IDEES!$A$1:$AH$1,0),FALSE)</f>
        <v>0</v>
      </c>
      <c r="D718" s="6">
        <v>350</v>
      </c>
      <c r="E718" s="6">
        <v>750</v>
      </c>
    </row>
    <row r="719" spans="1:5" x14ac:dyDescent="0.25">
      <c r="A719" t="s">
        <v>56</v>
      </c>
      <c r="B719" t="s">
        <v>27</v>
      </c>
      <c r="C719" s="4">
        <f>VLOOKUP($A719,_dh_JRC_IDEES!$A$1:$AH$30,MATCH($B719*1,_dh_JRC_IDEES!$A$1:$AH$1,0),FALSE)</f>
        <v>0</v>
      </c>
      <c r="D719" s="6">
        <v>350</v>
      </c>
      <c r="E719" s="6">
        <v>750</v>
      </c>
    </row>
    <row r="720" spans="1:5" x14ac:dyDescent="0.25">
      <c r="A720" t="s">
        <v>56</v>
      </c>
      <c r="B720" t="s">
        <v>28</v>
      </c>
      <c r="C720" s="4">
        <f>VLOOKUP($A720,_dh_JRC_IDEES!$A$1:$AH$30,MATCH($B720*1,_dh_JRC_IDEES!$A$1:$AH$1,0),FALSE)</f>
        <v>0</v>
      </c>
      <c r="D720" s="6">
        <v>350</v>
      </c>
      <c r="E720" s="6">
        <v>750</v>
      </c>
    </row>
    <row r="721" spans="1:5" x14ac:dyDescent="0.25">
      <c r="A721" t="s">
        <v>56</v>
      </c>
      <c r="B721" t="s">
        <v>29</v>
      </c>
      <c r="C721" s="4">
        <f>VLOOKUP($A721,_dh_JRC_IDEES!$A$1:$AH$30,MATCH($B721*1,_dh_JRC_IDEES!$A$1:$AH$1,0),FALSE)</f>
        <v>0</v>
      </c>
      <c r="D721" s="6">
        <v>350</v>
      </c>
      <c r="E721" s="6">
        <v>750</v>
      </c>
    </row>
    <row r="722" spans="1:5" x14ac:dyDescent="0.25">
      <c r="A722" t="s">
        <v>56</v>
      </c>
      <c r="B722" t="s">
        <v>30</v>
      </c>
      <c r="C722" s="4">
        <f>VLOOKUP($A722,_dh_JRC_IDEES!$A$1:$AH$30,MATCH($B722*1,_dh_JRC_IDEES!$A$1:$AH$1,0),FALSE)</f>
        <v>0</v>
      </c>
      <c r="D722" s="6">
        <v>350</v>
      </c>
      <c r="E722" s="6">
        <v>750</v>
      </c>
    </row>
    <row r="723" spans="1:5" x14ac:dyDescent="0.25">
      <c r="A723" t="s">
        <v>56</v>
      </c>
      <c r="B723" t="s">
        <v>31</v>
      </c>
      <c r="C723" s="4">
        <f>VLOOKUP($A723,_dh_JRC_IDEES!$A$1:$AH$30,MATCH($B723*1,_dh_JRC_IDEES!$A$1:$AH$1,0),FALSE)</f>
        <v>0</v>
      </c>
      <c r="D723" s="6">
        <v>350</v>
      </c>
      <c r="E723" s="6">
        <v>750</v>
      </c>
    </row>
    <row r="724" spans="1:5" x14ac:dyDescent="0.25">
      <c r="A724" t="s">
        <v>56</v>
      </c>
      <c r="B724" t="s">
        <v>32</v>
      </c>
      <c r="C724" s="4">
        <f>VLOOKUP($A724,_dh_JRC_IDEES!$A$1:$AH$30,MATCH($B724*1,_dh_JRC_IDEES!$A$1:$AH$1,0),FALSE)</f>
        <v>0</v>
      </c>
      <c r="D724" s="6">
        <v>350</v>
      </c>
      <c r="E724" s="6">
        <v>750</v>
      </c>
    </row>
    <row r="725" spans="1:5" x14ac:dyDescent="0.25">
      <c r="A725" t="s">
        <v>56</v>
      </c>
      <c r="B725" t="s">
        <v>33</v>
      </c>
      <c r="C725" s="4">
        <f>VLOOKUP($A725,_dh_JRC_IDEES!$A$1:$AH$30,MATCH($B725*1,_dh_JRC_IDEES!$A$1:$AH$1,0),FALSE)</f>
        <v>0</v>
      </c>
      <c r="D725" s="6">
        <v>350</v>
      </c>
      <c r="E725" s="6">
        <v>750</v>
      </c>
    </row>
    <row r="726" spans="1:5" x14ac:dyDescent="0.25">
      <c r="A726" t="s">
        <v>56</v>
      </c>
      <c r="B726" t="s">
        <v>34</v>
      </c>
      <c r="C726" s="4">
        <f>VLOOKUP($A726,_dh_JRC_IDEES!$A$1:$AH$30,MATCH($B726*1,_dh_JRC_IDEES!$A$1:$AH$1,0),FALSE)</f>
        <v>0</v>
      </c>
      <c r="D726" s="6">
        <v>350</v>
      </c>
      <c r="E726" s="6">
        <v>750</v>
      </c>
    </row>
    <row r="727" spans="1:5" x14ac:dyDescent="0.25">
      <c r="A727" t="s">
        <v>56</v>
      </c>
      <c r="B727" t="s">
        <v>35</v>
      </c>
      <c r="C727" s="4">
        <f>VLOOKUP($A727,_dh_JRC_IDEES!$A$1:$AH$30,MATCH($B727*1,_dh_JRC_IDEES!$A$1:$AH$1,0),FALSE)</f>
        <v>0</v>
      </c>
      <c r="D727" s="6">
        <v>350</v>
      </c>
      <c r="E727" s="6">
        <v>750</v>
      </c>
    </row>
    <row r="728" spans="1:5" x14ac:dyDescent="0.25">
      <c r="A728" t="s">
        <v>57</v>
      </c>
      <c r="B728" t="s">
        <v>3</v>
      </c>
      <c r="C728" s="4">
        <f>VLOOKUP($A728,_dh_JRC_IDEES!$A$1:$AH$30,MATCH($B728*1,_dh_JRC_IDEES!$A$1:$AH$1,0),FALSE)</f>
        <v>17.345211195318136</v>
      </c>
      <c r="D728" s="6">
        <v>350</v>
      </c>
      <c r="E728" s="6">
        <v>750</v>
      </c>
    </row>
    <row r="729" spans="1:5" x14ac:dyDescent="0.25">
      <c r="A729" t="s">
        <v>57</v>
      </c>
      <c r="B729" t="s">
        <v>4</v>
      </c>
      <c r="C729" s="4">
        <f>VLOOKUP($A729,_dh_JRC_IDEES!$A$1:$AH$30,MATCH($B729*1,_dh_JRC_IDEES!$A$1:$AH$1,0),FALSE)</f>
        <v>17.345211195318136</v>
      </c>
      <c r="D729" s="6">
        <v>350</v>
      </c>
      <c r="E729" s="6">
        <v>750</v>
      </c>
    </row>
    <row r="730" spans="1:5" x14ac:dyDescent="0.25">
      <c r="A730" t="s">
        <v>57</v>
      </c>
      <c r="B730" t="s">
        <v>5</v>
      </c>
      <c r="C730" s="4">
        <f>VLOOKUP($A730,_dh_JRC_IDEES!$A$1:$AH$30,MATCH($B730*1,_dh_JRC_IDEES!$A$1:$AH$1,0),FALSE)</f>
        <v>17.345211195318136</v>
      </c>
      <c r="D730" s="6">
        <v>350</v>
      </c>
      <c r="E730" s="6">
        <v>750</v>
      </c>
    </row>
    <row r="731" spans="1:5" x14ac:dyDescent="0.25">
      <c r="A731" t="s">
        <v>57</v>
      </c>
      <c r="B731" t="s">
        <v>6</v>
      </c>
      <c r="C731" s="4">
        <f>VLOOKUP($A731,_dh_JRC_IDEES!$A$1:$AH$30,MATCH($B731*1,_dh_JRC_IDEES!$A$1:$AH$1,0),FALSE)</f>
        <v>17.345211195318136</v>
      </c>
      <c r="D731" s="6">
        <v>350</v>
      </c>
      <c r="E731" s="6">
        <v>750</v>
      </c>
    </row>
    <row r="732" spans="1:5" x14ac:dyDescent="0.25">
      <c r="A732" t="s">
        <v>57</v>
      </c>
      <c r="B732" t="s">
        <v>7</v>
      </c>
      <c r="C732" s="4">
        <f>VLOOKUP($A732,_dh_JRC_IDEES!$A$1:$AH$30,MATCH($B732*1,_dh_JRC_IDEES!$A$1:$AH$1,0),FALSE)</f>
        <v>17.345211195318136</v>
      </c>
      <c r="D732" s="6">
        <v>350</v>
      </c>
      <c r="E732" s="6">
        <v>750</v>
      </c>
    </row>
    <row r="733" spans="1:5" x14ac:dyDescent="0.25">
      <c r="A733" t="s">
        <v>57</v>
      </c>
      <c r="B733" t="s">
        <v>8</v>
      </c>
      <c r="C733" s="4">
        <f>VLOOKUP($A733,_dh_JRC_IDEES!$A$1:$AH$30,MATCH($B733*1,_dh_JRC_IDEES!$A$1:$AH$1,0),FALSE)</f>
        <v>17.345211195318136</v>
      </c>
      <c r="D733" s="6">
        <v>350</v>
      </c>
      <c r="E733" s="6">
        <v>750</v>
      </c>
    </row>
    <row r="734" spans="1:5" x14ac:dyDescent="0.25">
      <c r="A734" t="s">
        <v>57</v>
      </c>
      <c r="B734" t="s">
        <v>9</v>
      </c>
      <c r="C734" s="4">
        <f>VLOOKUP($A734,_dh_JRC_IDEES!$A$1:$AH$30,MATCH($B734*1,_dh_JRC_IDEES!$A$1:$AH$1,0),FALSE)</f>
        <v>17.345211195318136</v>
      </c>
      <c r="D734" s="6">
        <v>350</v>
      </c>
      <c r="E734" s="6">
        <v>750</v>
      </c>
    </row>
    <row r="735" spans="1:5" x14ac:dyDescent="0.25">
      <c r="A735" t="s">
        <v>57</v>
      </c>
      <c r="B735" t="s">
        <v>10</v>
      </c>
      <c r="C735" s="4">
        <f>VLOOKUP($A735,_dh_JRC_IDEES!$A$1:$AH$30,MATCH($B735*1,_dh_JRC_IDEES!$A$1:$AH$1,0),FALSE)</f>
        <v>17.345211195318136</v>
      </c>
      <c r="D735" s="6">
        <v>350</v>
      </c>
      <c r="E735" s="6">
        <v>750</v>
      </c>
    </row>
    <row r="736" spans="1:5" x14ac:dyDescent="0.25">
      <c r="A736" t="s">
        <v>57</v>
      </c>
      <c r="B736" t="s">
        <v>11</v>
      </c>
      <c r="C736" s="4">
        <f>VLOOKUP($A736,_dh_JRC_IDEES!$A$1:$AH$30,MATCH($B736*1,_dh_JRC_IDEES!$A$1:$AH$1,0),FALSE)</f>
        <v>17.345211195318136</v>
      </c>
      <c r="D736" s="6">
        <v>350</v>
      </c>
      <c r="E736" s="6">
        <v>750</v>
      </c>
    </row>
    <row r="737" spans="1:5" x14ac:dyDescent="0.25">
      <c r="A737" t="s">
        <v>57</v>
      </c>
      <c r="B737" t="s">
        <v>12</v>
      </c>
      <c r="C737" s="4">
        <f>VLOOKUP($A737,_dh_JRC_IDEES!$A$1:$AH$30,MATCH($B737*1,_dh_JRC_IDEES!$A$1:$AH$1,0),FALSE)</f>
        <v>17.345211195318136</v>
      </c>
      <c r="D737" s="6">
        <v>350</v>
      </c>
      <c r="E737" s="6">
        <v>750</v>
      </c>
    </row>
    <row r="738" spans="1:5" x14ac:dyDescent="0.25">
      <c r="A738" t="s">
        <v>57</v>
      </c>
      <c r="B738" t="s">
        <v>13</v>
      </c>
      <c r="C738" s="4">
        <f>VLOOKUP($A738,_dh_JRC_IDEES!$A$1:$AH$30,MATCH($B738*1,_dh_JRC_IDEES!$A$1:$AH$1,0),FALSE)</f>
        <v>17.345211195318136</v>
      </c>
      <c r="D738" s="6">
        <v>350</v>
      </c>
      <c r="E738" s="6">
        <v>750</v>
      </c>
    </row>
    <row r="739" spans="1:5" x14ac:dyDescent="0.25">
      <c r="A739" t="s">
        <v>57</v>
      </c>
      <c r="B739" t="s">
        <v>14</v>
      </c>
      <c r="C739" s="4">
        <f>VLOOKUP($A739,_dh_JRC_IDEES!$A$1:$AH$30,MATCH($B739*1,_dh_JRC_IDEES!$A$1:$AH$1,0),FALSE)</f>
        <v>17.345211195318136</v>
      </c>
      <c r="D739" s="6">
        <v>350</v>
      </c>
      <c r="E739" s="6">
        <v>750</v>
      </c>
    </row>
    <row r="740" spans="1:5" x14ac:dyDescent="0.25">
      <c r="A740" t="s">
        <v>57</v>
      </c>
      <c r="B740" t="s">
        <v>15</v>
      </c>
      <c r="C740" s="4">
        <f>VLOOKUP($A740,_dh_JRC_IDEES!$A$1:$AH$30,MATCH($B740*1,_dh_JRC_IDEES!$A$1:$AH$1,0),FALSE)</f>
        <v>17.345211195318136</v>
      </c>
      <c r="D740" s="6">
        <v>350</v>
      </c>
      <c r="E740" s="6">
        <v>750</v>
      </c>
    </row>
    <row r="741" spans="1:5" x14ac:dyDescent="0.25">
      <c r="A741" t="s">
        <v>57</v>
      </c>
      <c r="B741" t="s">
        <v>16</v>
      </c>
      <c r="C741" s="4">
        <f>VLOOKUP($A741,_dh_JRC_IDEES!$A$1:$AH$30,MATCH($B741*1,_dh_JRC_IDEES!$A$1:$AH$1,0),FALSE)</f>
        <v>17.345211195318136</v>
      </c>
      <c r="D741" s="6">
        <v>350</v>
      </c>
      <c r="E741" s="6">
        <v>750</v>
      </c>
    </row>
    <row r="742" spans="1:5" x14ac:dyDescent="0.25">
      <c r="A742" t="s">
        <v>57</v>
      </c>
      <c r="B742" t="s">
        <v>17</v>
      </c>
      <c r="C742" s="4">
        <f>VLOOKUP($A742,_dh_JRC_IDEES!$A$1:$AH$30,MATCH($B742*1,_dh_JRC_IDEES!$A$1:$AH$1,0),FALSE)</f>
        <v>17.345211195318136</v>
      </c>
      <c r="D742" s="6">
        <v>350</v>
      </c>
      <c r="E742" s="6">
        <v>750</v>
      </c>
    </row>
    <row r="743" spans="1:5" x14ac:dyDescent="0.25">
      <c r="A743" t="s">
        <v>57</v>
      </c>
      <c r="B743" t="s">
        <v>18</v>
      </c>
      <c r="C743" s="4">
        <f>VLOOKUP($A743,_dh_JRC_IDEES!$A$1:$AH$30,MATCH($B743*1,_dh_JRC_IDEES!$A$1:$AH$1,0),FALSE)</f>
        <v>17.345211195318136</v>
      </c>
      <c r="D743" s="6">
        <v>350</v>
      </c>
      <c r="E743" s="6">
        <v>750</v>
      </c>
    </row>
    <row r="744" spans="1:5" x14ac:dyDescent="0.25">
      <c r="A744" t="s">
        <v>57</v>
      </c>
      <c r="B744" t="s">
        <v>19</v>
      </c>
      <c r="C744" s="4">
        <f>VLOOKUP($A744,_dh_JRC_IDEES!$A$1:$AH$30,MATCH($B744*1,_dh_JRC_IDEES!$A$1:$AH$1,0),FALSE)</f>
        <v>17.345211195318136</v>
      </c>
      <c r="D744" s="6">
        <v>350</v>
      </c>
      <c r="E744" s="6">
        <v>750</v>
      </c>
    </row>
    <row r="745" spans="1:5" x14ac:dyDescent="0.25">
      <c r="A745" t="s">
        <v>57</v>
      </c>
      <c r="B745" t="s">
        <v>20</v>
      </c>
      <c r="C745" s="4">
        <f>VLOOKUP($A745,_dh_JRC_IDEES!$A$1:$AH$30,MATCH($B745*1,_dh_JRC_IDEES!$A$1:$AH$1,0),FALSE)</f>
        <v>17.345211195318136</v>
      </c>
      <c r="D745" s="6">
        <v>350</v>
      </c>
      <c r="E745" s="6">
        <v>750</v>
      </c>
    </row>
    <row r="746" spans="1:5" x14ac:dyDescent="0.25">
      <c r="A746" t="s">
        <v>57</v>
      </c>
      <c r="B746" t="s">
        <v>21</v>
      </c>
      <c r="C746" s="4">
        <f>VLOOKUP($A746,_dh_JRC_IDEES!$A$1:$AH$30,MATCH($B746*1,_dh_JRC_IDEES!$A$1:$AH$1,0),FALSE)</f>
        <v>17.345211195318136</v>
      </c>
      <c r="D746" s="6">
        <v>350</v>
      </c>
      <c r="E746" s="6">
        <v>750</v>
      </c>
    </row>
    <row r="747" spans="1:5" x14ac:dyDescent="0.25">
      <c r="A747" t="s">
        <v>57</v>
      </c>
      <c r="B747" t="s">
        <v>22</v>
      </c>
      <c r="C747" s="4">
        <f>VLOOKUP($A747,_dh_JRC_IDEES!$A$1:$AH$30,MATCH($B747*1,_dh_JRC_IDEES!$A$1:$AH$1,0),FALSE)</f>
        <v>17.345211195318136</v>
      </c>
      <c r="D747" s="6">
        <v>350</v>
      </c>
      <c r="E747" s="6">
        <v>750</v>
      </c>
    </row>
    <row r="748" spans="1:5" x14ac:dyDescent="0.25">
      <c r="A748" t="s">
        <v>57</v>
      </c>
      <c r="B748" t="s">
        <v>23</v>
      </c>
      <c r="C748" s="4">
        <f>VLOOKUP($A748,_dh_JRC_IDEES!$A$1:$AH$30,MATCH($B748*1,_dh_JRC_IDEES!$A$1:$AH$1,0),FALSE)</f>
        <v>17.345211195318136</v>
      </c>
      <c r="D748" s="6">
        <v>350</v>
      </c>
      <c r="E748" s="6">
        <v>750</v>
      </c>
    </row>
    <row r="749" spans="1:5" x14ac:dyDescent="0.25">
      <c r="A749" t="s">
        <v>57</v>
      </c>
      <c r="B749" t="s">
        <v>24</v>
      </c>
      <c r="C749" s="4">
        <f>VLOOKUP($A749,_dh_JRC_IDEES!$A$1:$AH$30,MATCH($B749*1,_dh_JRC_IDEES!$A$1:$AH$1,0),FALSE)</f>
        <v>17.345211195318136</v>
      </c>
      <c r="D749" s="6">
        <v>350</v>
      </c>
      <c r="E749" s="6">
        <v>750</v>
      </c>
    </row>
    <row r="750" spans="1:5" x14ac:dyDescent="0.25">
      <c r="A750" t="s">
        <v>57</v>
      </c>
      <c r="B750" t="s">
        <v>25</v>
      </c>
      <c r="C750" s="4">
        <f>VLOOKUP($A750,_dh_JRC_IDEES!$A$1:$AH$30,MATCH($B750*1,_dh_JRC_IDEES!$A$1:$AH$1,0),FALSE)</f>
        <v>17.345211195318136</v>
      </c>
      <c r="D750" s="6">
        <v>350</v>
      </c>
      <c r="E750" s="6">
        <v>750</v>
      </c>
    </row>
    <row r="751" spans="1:5" x14ac:dyDescent="0.25">
      <c r="A751" t="s">
        <v>57</v>
      </c>
      <c r="B751" t="s">
        <v>26</v>
      </c>
      <c r="C751" s="4">
        <f>VLOOKUP($A751,_dh_JRC_IDEES!$A$1:$AH$30,MATCH($B751*1,_dh_JRC_IDEES!$A$1:$AH$1,0),FALSE)</f>
        <v>17.345211195318136</v>
      </c>
      <c r="D751" s="6">
        <v>350</v>
      </c>
      <c r="E751" s="6">
        <v>750</v>
      </c>
    </row>
    <row r="752" spans="1:5" x14ac:dyDescent="0.25">
      <c r="A752" t="s">
        <v>57</v>
      </c>
      <c r="B752" t="s">
        <v>27</v>
      </c>
      <c r="C752" s="4">
        <f>VLOOKUP($A752,_dh_JRC_IDEES!$A$1:$AH$30,MATCH($B752*1,_dh_JRC_IDEES!$A$1:$AH$1,0),FALSE)</f>
        <v>17.345211195318136</v>
      </c>
      <c r="D752" s="6">
        <v>350</v>
      </c>
      <c r="E752" s="6">
        <v>750</v>
      </c>
    </row>
    <row r="753" spans="1:5" x14ac:dyDescent="0.25">
      <c r="A753" t="s">
        <v>57</v>
      </c>
      <c r="B753" t="s">
        <v>28</v>
      </c>
      <c r="C753" s="4">
        <f>VLOOKUP($A753,_dh_JRC_IDEES!$A$1:$AH$30,MATCH($B753*1,_dh_JRC_IDEES!$A$1:$AH$1,0),FALSE)</f>
        <v>17.345211195318136</v>
      </c>
      <c r="D753" s="6">
        <v>350</v>
      </c>
      <c r="E753" s="6">
        <v>750</v>
      </c>
    </row>
    <row r="754" spans="1:5" x14ac:dyDescent="0.25">
      <c r="A754" t="s">
        <v>57</v>
      </c>
      <c r="B754" t="s">
        <v>29</v>
      </c>
      <c r="C754" s="4">
        <f>VLOOKUP($A754,_dh_JRC_IDEES!$A$1:$AH$30,MATCH($B754*1,_dh_JRC_IDEES!$A$1:$AH$1,0),FALSE)</f>
        <v>17.345211195318136</v>
      </c>
      <c r="D754" s="6">
        <v>350</v>
      </c>
      <c r="E754" s="6">
        <v>750</v>
      </c>
    </row>
    <row r="755" spans="1:5" x14ac:dyDescent="0.25">
      <c r="A755" t="s">
        <v>57</v>
      </c>
      <c r="B755" t="s">
        <v>30</v>
      </c>
      <c r="C755" s="4">
        <f>VLOOKUP($A755,_dh_JRC_IDEES!$A$1:$AH$30,MATCH($B755*1,_dh_JRC_IDEES!$A$1:$AH$1,0),FALSE)</f>
        <v>17.345211195318136</v>
      </c>
      <c r="D755" s="6">
        <v>350</v>
      </c>
      <c r="E755" s="6">
        <v>750</v>
      </c>
    </row>
    <row r="756" spans="1:5" x14ac:dyDescent="0.25">
      <c r="A756" t="s">
        <v>57</v>
      </c>
      <c r="B756" t="s">
        <v>31</v>
      </c>
      <c r="C756" s="4">
        <f>VLOOKUP($A756,_dh_JRC_IDEES!$A$1:$AH$30,MATCH($B756*1,_dh_JRC_IDEES!$A$1:$AH$1,0),FALSE)</f>
        <v>17.345211195318136</v>
      </c>
      <c r="D756" s="6">
        <v>350</v>
      </c>
      <c r="E756" s="6">
        <v>750</v>
      </c>
    </row>
    <row r="757" spans="1:5" x14ac:dyDescent="0.25">
      <c r="A757" t="s">
        <v>57</v>
      </c>
      <c r="B757" t="s">
        <v>32</v>
      </c>
      <c r="C757" s="4">
        <f>VLOOKUP($A757,_dh_JRC_IDEES!$A$1:$AH$30,MATCH($B757*1,_dh_JRC_IDEES!$A$1:$AH$1,0),FALSE)</f>
        <v>17.345211195318136</v>
      </c>
      <c r="D757" s="6">
        <v>350</v>
      </c>
      <c r="E757" s="6">
        <v>750</v>
      </c>
    </row>
    <row r="758" spans="1:5" x14ac:dyDescent="0.25">
      <c r="A758" t="s">
        <v>57</v>
      </c>
      <c r="B758" t="s">
        <v>33</v>
      </c>
      <c r="C758" s="4">
        <f>VLOOKUP($A758,_dh_JRC_IDEES!$A$1:$AH$30,MATCH($B758*1,_dh_JRC_IDEES!$A$1:$AH$1,0),FALSE)</f>
        <v>17.345211195318136</v>
      </c>
      <c r="D758" s="6">
        <v>350</v>
      </c>
      <c r="E758" s="6">
        <v>750</v>
      </c>
    </row>
    <row r="759" spans="1:5" x14ac:dyDescent="0.25">
      <c r="A759" t="s">
        <v>57</v>
      </c>
      <c r="B759" t="s">
        <v>34</v>
      </c>
      <c r="C759" s="4">
        <f>VLOOKUP($A759,_dh_JRC_IDEES!$A$1:$AH$30,MATCH($B759*1,_dh_JRC_IDEES!$A$1:$AH$1,0),FALSE)</f>
        <v>17.345211195318136</v>
      </c>
      <c r="D759" s="6">
        <v>350</v>
      </c>
      <c r="E759" s="6">
        <v>750</v>
      </c>
    </row>
    <row r="760" spans="1:5" x14ac:dyDescent="0.25">
      <c r="A760" t="s">
        <v>57</v>
      </c>
      <c r="B760" t="s">
        <v>35</v>
      </c>
      <c r="C760" s="4">
        <f>VLOOKUP($A760,_dh_JRC_IDEES!$A$1:$AH$30,MATCH($B760*1,_dh_JRC_IDEES!$A$1:$AH$1,0),FALSE)</f>
        <v>17.345211195318136</v>
      </c>
      <c r="D760" s="6">
        <v>350</v>
      </c>
      <c r="E760" s="6">
        <v>750</v>
      </c>
    </row>
    <row r="761" spans="1:5" x14ac:dyDescent="0.25">
      <c r="A761" t="s">
        <v>58</v>
      </c>
      <c r="B761" t="s">
        <v>3</v>
      </c>
      <c r="C761" s="4">
        <f>VLOOKUP($A761,_dh_JRC_IDEES!$A$1:$AH$30,MATCH($B761*1,_dh_JRC_IDEES!$A$1:$AH$1,0),FALSE)</f>
        <v>5.7850697985473722</v>
      </c>
      <c r="D761" s="6">
        <v>350</v>
      </c>
      <c r="E761" s="6">
        <v>750</v>
      </c>
    </row>
    <row r="762" spans="1:5" x14ac:dyDescent="0.25">
      <c r="A762" t="s">
        <v>58</v>
      </c>
      <c r="B762" t="s">
        <v>4</v>
      </c>
      <c r="C762" s="4">
        <f>VLOOKUP($A762,_dh_JRC_IDEES!$A$1:$AH$30,MATCH($B762*1,_dh_JRC_IDEES!$A$1:$AH$1,0),FALSE)</f>
        <v>5.7850697985473722</v>
      </c>
      <c r="D762" s="6">
        <v>350</v>
      </c>
      <c r="E762" s="6">
        <v>750</v>
      </c>
    </row>
    <row r="763" spans="1:5" x14ac:dyDescent="0.25">
      <c r="A763" t="s">
        <v>58</v>
      </c>
      <c r="B763" t="s">
        <v>5</v>
      </c>
      <c r="C763" s="4">
        <f>VLOOKUP($A763,_dh_JRC_IDEES!$A$1:$AH$30,MATCH($B763*1,_dh_JRC_IDEES!$A$1:$AH$1,0),FALSE)</f>
        <v>5.7850697985473722</v>
      </c>
      <c r="D763" s="6">
        <v>350</v>
      </c>
      <c r="E763" s="6">
        <v>750</v>
      </c>
    </row>
    <row r="764" spans="1:5" x14ac:dyDescent="0.25">
      <c r="A764" t="s">
        <v>58</v>
      </c>
      <c r="B764" t="s">
        <v>6</v>
      </c>
      <c r="C764" s="4">
        <f>VLOOKUP($A764,_dh_JRC_IDEES!$A$1:$AH$30,MATCH($B764*1,_dh_JRC_IDEES!$A$1:$AH$1,0),FALSE)</f>
        <v>5.7850697985473722</v>
      </c>
      <c r="D764" s="6">
        <v>350</v>
      </c>
      <c r="E764" s="6">
        <v>750</v>
      </c>
    </row>
    <row r="765" spans="1:5" x14ac:dyDescent="0.25">
      <c r="A765" t="s">
        <v>58</v>
      </c>
      <c r="B765" t="s">
        <v>7</v>
      </c>
      <c r="C765" s="4">
        <f>VLOOKUP($A765,_dh_JRC_IDEES!$A$1:$AH$30,MATCH($B765*1,_dh_JRC_IDEES!$A$1:$AH$1,0),FALSE)</f>
        <v>5.7850697985473722</v>
      </c>
      <c r="D765" s="6">
        <v>350</v>
      </c>
      <c r="E765" s="6">
        <v>750</v>
      </c>
    </row>
    <row r="766" spans="1:5" x14ac:dyDescent="0.25">
      <c r="A766" t="s">
        <v>58</v>
      </c>
      <c r="B766" t="s">
        <v>8</v>
      </c>
      <c r="C766" s="4">
        <f>VLOOKUP($A766,_dh_JRC_IDEES!$A$1:$AH$30,MATCH($B766*1,_dh_JRC_IDEES!$A$1:$AH$1,0),FALSE)</f>
        <v>5.7850697985473722</v>
      </c>
      <c r="D766" s="6">
        <v>350</v>
      </c>
      <c r="E766" s="6">
        <v>750</v>
      </c>
    </row>
    <row r="767" spans="1:5" x14ac:dyDescent="0.25">
      <c r="A767" t="s">
        <v>58</v>
      </c>
      <c r="B767" t="s">
        <v>9</v>
      </c>
      <c r="C767" s="4">
        <f>VLOOKUP($A767,_dh_JRC_IDEES!$A$1:$AH$30,MATCH($B767*1,_dh_JRC_IDEES!$A$1:$AH$1,0),FALSE)</f>
        <v>5.7850697985473722</v>
      </c>
      <c r="D767" s="6">
        <v>350</v>
      </c>
      <c r="E767" s="6">
        <v>750</v>
      </c>
    </row>
    <row r="768" spans="1:5" x14ac:dyDescent="0.25">
      <c r="A768" t="s">
        <v>58</v>
      </c>
      <c r="B768" t="s">
        <v>10</v>
      </c>
      <c r="C768" s="4">
        <f>VLOOKUP($A768,_dh_JRC_IDEES!$A$1:$AH$30,MATCH($B768*1,_dh_JRC_IDEES!$A$1:$AH$1,0),FALSE)</f>
        <v>5.7850697985473722</v>
      </c>
      <c r="D768" s="6">
        <v>350</v>
      </c>
      <c r="E768" s="6">
        <v>750</v>
      </c>
    </row>
    <row r="769" spans="1:5" x14ac:dyDescent="0.25">
      <c r="A769" t="s">
        <v>58</v>
      </c>
      <c r="B769" t="s">
        <v>11</v>
      </c>
      <c r="C769" s="4">
        <f>VLOOKUP($A769,_dh_JRC_IDEES!$A$1:$AH$30,MATCH($B769*1,_dh_JRC_IDEES!$A$1:$AH$1,0),FALSE)</f>
        <v>5.7850697985473722</v>
      </c>
      <c r="D769" s="6">
        <v>350</v>
      </c>
      <c r="E769" s="6">
        <v>750</v>
      </c>
    </row>
    <row r="770" spans="1:5" x14ac:dyDescent="0.25">
      <c r="A770" t="s">
        <v>58</v>
      </c>
      <c r="B770" t="s">
        <v>12</v>
      </c>
      <c r="C770" s="4">
        <f>VLOOKUP($A770,_dh_JRC_IDEES!$A$1:$AH$30,MATCH($B770*1,_dh_JRC_IDEES!$A$1:$AH$1,0),FALSE)</f>
        <v>5.7850697985473722</v>
      </c>
      <c r="D770" s="6">
        <v>350</v>
      </c>
      <c r="E770" s="6">
        <v>750</v>
      </c>
    </row>
    <row r="771" spans="1:5" x14ac:dyDescent="0.25">
      <c r="A771" t="s">
        <v>58</v>
      </c>
      <c r="B771" t="s">
        <v>13</v>
      </c>
      <c r="C771" s="4">
        <f>VLOOKUP($A771,_dh_JRC_IDEES!$A$1:$AH$30,MATCH($B771*1,_dh_JRC_IDEES!$A$1:$AH$1,0),FALSE)</f>
        <v>5.7850697985473722</v>
      </c>
      <c r="D771" s="6">
        <v>350</v>
      </c>
      <c r="E771" s="6">
        <v>750</v>
      </c>
    </row>
    <row r="772" spans="1:5" x14ac:dyDescent="0.25">
      <c r="A772" t="s">
        <v>58</v>
      </c>
      <c r="B772" t="s">
        <v>14</v>
      </c>
      <c r="C772" s="4">
        <f>VLOOKUP($A772,_dh_JRC_IDEES!$A$1:$AH$30,MATCH($B772*1,_dh_JRC_IDEES!$A$1:$AH$1,0),FALSE)</f>
        <v>5.7850697985473722</v>
      </c>
      <c r="D772" s="6">
        <v>350</v>
      </c>
      <c r="E772" s="6">
        <v>750</v>
      </c>
    </row>
    <row r="773" spans="1:5" x14ac:dyDescent="0.25">
      <c r="A773" t="s">
        <v>58</v>
      </c>
      <c r="B773" t="s">
        <v>15</v>
      </c>
      <c r="C773" s="4">
        <f>VLOOKUP($A773,_dh_JRC_IDEES!$A$1:$AH$30,MATCH($B773*1,_dh_JRC_IDEES!$A$1:$AH$1,0),FALSE)</f>
        <v>5.7850697985473722</v>
      </c>
      <c r="D773" s="6">
        <v>350</v>
      </c>
      <c r="E773" s="6">
        <v>750</v>
      </c>
    </row>
    <row r="774" spans="1:5" x14ac:dyDescent="0.25">
      <c r="A774" t="s">
        <v>58</v>
      </c>
      <c r="B774" t="s">
        <v>16</v>
      </c>
      <c r="C774" s="4">
        <f>VLOOKUP($A774,_dh_JRC_IDEES!$A$1:$AH$30,MATCH($B774*1,_dh_JRC_IDEES!$A$1:$AH$1,0),FALSE)</f>
        <v>5.7850697985473722</v>
      </c>
      <c r="D774" s="6">
        <v>350</v>
      </c>
      <c r="E774" s="6">
        <v>750</v>
      </c>
    </row>
    <row r="775" spans="1:5" x14ac:dyDescent="0.25">
      <c r="A775" t="s">
        <v>58</v>
      </c>
      <c r="B775" t="s">
        <v>17</v>
      </c>
      <c r="C775" s="4">
        <f>VLOOKUP($A775,_dh_JRC_IDEES!$A$1:$AH$30,MATCH($B775*1,_dh_JRC_IDEES!$A$1:$AH$1,0),FALSE)</f>
        <v>5.7850697985473722</v>
      </c>
      <c r="D775" s="6">
        <v>350</v>
      </c>
      <c r="E775" s="6">
        <v>750</v>
      </c>
    </row>
    <row r="776" spans="1:5" x14ac:dyDescent="0.25">
      <c r="A776" t="s">
        <v>58</v>
      </c>
      <c r="B776" t="s">
        <v>18</v>
      </c>
      <c r="C776" s="4">
        <f>VLOOKUP($A776,_dh_JRC_IDEES!$A$1:$AH$30,MATCH($B776*1,_dh_JRC_IDEES!$A$1:$AH$1,0),FALSE)</f>
        <v>5.7850697985473722</v>
      </c>
      <c r="D776" s="6">
        <v>350</v>
      </c>
      <c r="E776" s="6">
        <v>750</v>
      </c>
    </row>
    <row r="777" spans="1:5" x14ac:dyDescent="0.25">
      <c r="A777" t="s">
        <v>58</v>
      </c>
      <c r="B777" t="s">
        <v>19</v>
      </c>
      <c r="C777" s="4">
        <f>VLOOKUP($A777,_dh_JRC_IDEES!$A$1:$AH$30,MATCH($B777*1,_dh_JRC_IDEES!$A$1:$AH$1,0),FALSE)</f>
        <v>5.7850697985473722</v>
      </c>
      <c r="D777" s="6">
        <v>350</v>
      </c>
      <c r="E777" s="6">
        <v>750</v>
      </c>
    </row>
    <row r="778" spans="1:5" x14ac:dyDescent="0.25">
      <c r="A778" t="s">
        <v>58</v>
      </c>
      <c r="B778" t="s">
        <v>20</v>
      </c>
      <c r="C778" s="4">
        <f>VLOOKUP($A778,_dh_JRC_IDEES!$A$1:$AH$30,MATCH($B778*1,_dh_JRC_IDEES!$A$1:$AH$1,0),FALSE)</f>
        <v>5.7850697985473722</v>
      </c>
      <c r="D778" s="6">
        <v>350</v>
      </c>
      <c r="E778" s="6">
        <v>750</v>
      </c>
    </row>
    <row r="779" spans="1:5" x14ac:dyDescent="0.25">
      <c r="A779" t="s">
        <v>58</v>
      </c>
      <c r="B779" t="s">
        <v>21</v>
      </c>
      <c r="C779" s="4">
        <f>VLOOKUP($A779,_dh_JRC_IDEES!$A$1:$AH$30,MATCH($B779*1,_dh_JRC_IDEES!$A$1:$AH$1,0),FALSE)</f>
        <v>5.7850697985473722</v>
      </c>
      <c r="D779" s="6">
        <v>350</v>
      </c>
      <c r="E779" s="6">
        <v>750</v>
      </c>
    </row>
    <row r="780" spans="1:5" x14ac:dyDescent="0.25">
      <c r="A780" t="s">
        <v>58</v>
      </c>
      <c r="B780" t="s">
        <v>22</v>
      </c>
      <c r="C780" s="4">
        <f>VLOOKUP($A780,_dh_JRC_IDEES!$A$1:$AH$30,MATCH($B780*1,_dh_JRC_IDEES!$A$1:$AH$1,0),FALSE)</f>
        <v>5.7850697985473722</v>
      </c>
      <c r="D780" s="6">
        <v>350</v>
      </c>
      <c r="E780" s="6">
        <v>750</v>
      </c>
    </row>
    <row r="781" spans="1:5" x14ac:dyDescent="0.25">
      <c r="A781" t="s">
        <v>58</v>
      </c>
      <c r="B781" t="s">
        <v>23</v>
      </c>
      <c r="C781" s="4">
        <f>VLOOKUP($A781,_dh_JRC_IDEES!$A$1:$AH$30,MATCH($B781*1,_dh_JRC_IDEES!$A$1:$AH$1,0),FALSE)</f>
        <v>5.7850697985473722</v>
      </c>
      <c r="D781" s="6">
        <v>350</v>
      </c>
      <c r="E781" s="6">
        <v>750</v>
      </c>
    </row>
    <row r="782" spans="1:5" x14ac:dyDescent="0.25">
      <c r="A782" t="s">
        <v>58</v>
      </c>
      <c r="B782" t="s">
        <v>24</v>
      </c>
      <c r="C782" s="4">
        <f>VLOOKUP($A782,_dh_JRC_IDEES!$A$1:$AH$30,MATCH($B782*1,_dh_JRC_IDEES!$A$1:$AH$1,0),FALSE)</f>
        <v>5.7850697985473722</v>
      </c>
      <c r="D782" s="6">
        <v>350</v>
      </c>
      <c r="E782" s="6">
        <v>750</v>
      </c>
    </row>
    <row r="783" spans="1:5" x14ac:dyDescent="0.25">
      <c r="A783" t="s">
        <v>58</v>
      </c>
      <c r="B783" t="s">
        <v>25</v>
      </c>
      <c r="C783" s="4">
        <f>VLOOKUP($A783,_dh_JRC_IDEES!$A$1:$AH$30,MATCH($B783*1,_dh_JRC_IDEES!$A$1:$AH$1,0),FALSE)</f>
        <v>5.7850697985473722</v>
      </c>
      <c r="D783" s="6">
        <v>350</v>
      </c>
      <c r="E783" s="6">
        <v>750</v>
      </c>
    </row>
    <row r="784" spans="1:5" x14ac:dyDescent="0.25">
      <c r="A784" t="s">
        <v>58</v>
      </c>
      <c r="B784" t="s">
        <v>26</v>
      </c>
      <c r="C784" s="4">
        <f>VLOOKUP($A784,_dh_JRC_IDEES!$A$1:$AH$30,MATCH($B784*1,_dh_JRC_IDEES!$A$1:$AH$1,0),FALSE)</f>
        <v>5.7850697985473722</v>
      </c>
      <c r="D784" s="6">
        <v>350</v>
      </c>
      <c r="E784" s="6">
        <v>750</v>
      </c>
    </row>
    <row r="785" spans="1:5" x14ac:dyDescent="0.25">
      <c r="A785" t="s">
        <v>58</v>
      </c>
      <c r="B785" t="s">
        <v>27</v>
      </c>
      <c r="C785" s="4">
        <f>VLOOKUP($A785,_dh_JRC_IDEES!$A$1:$AH$30,MATCH($B785*1,_dh_JRC_IDEES!$A$1:$AH$1,0),FALSE)</f>
        <v>5.7850697985473722</v>
      </c>
      <c r="D785" s="6">
        <v>350</v>
      </c>
      <c r="E785" s="6">
        <v>750</v>
      </c>
    </row>
    <row r="786" spans="1:5" x14ac:dyDescent="0.25">
      <c r="A786" t="s">
        <v>58</v>
      </c>
      <c r="B786" t="s">
        <v>28</v>
      </c>
      <c r="C786" s="4">
        <f>VLOOKUP($A786,_dh_JRC_IDEES!$A$1:$AH$30,MATCH($B786*1,_dh_JRC_IDEES!$A$1:$AH$1,0),FALSE)</f>
        <v>5.7850697985473722</v>
      </c>
      <c r="D786" s="6">
        <v>350</v>
      </c>
      <c r="E786" s="6">
        <v>750</v>
      </c>
    </row>
    <row r="787" spans="1:5" x14ac:dyDescent="0.25">
      <c r="A787" t="s">
        <v>58</v>
      </c>
      <c r="B787" t="s">
        <v>29</v>
      </c>
      <c r="C787" s="4">
        <f>VLOOKUP($A787,_dh_JRC_IDEES!$A$1:$AH$30,MATCH($B787*1,_dh_JRC_IDEES!$A$1:$AH$1,0),FALSE)</f>
        <v>5.7850697985473722</v>
      </c>
      <c r="D787" s="6">
        <v>350</v>
      </c>
      <c r="E787" s="6">
        <v>750</v>
      </c>
    </row>
    <row r="788" spans="1:5" x14ac:dyDescent="0.25">
      <c r="A788" t="s">
        <v>58</v>
      </c>
      <c r="B788" t="s">
        <v>30</v>
      </c>
      <c r="C788" s="4">
        <f>VLOOKUP($A788,_dh_JRC_IDEES!$A$1:$AH$30,MATCH($B788*1,_dh_JRC_IDEES!$A$1:$AH$1,0),FALSE)</f>
        <v>5.7850697985473722</v>
      </c>
      <c r="D788" s="6">
        <v>350</v>
      </c>
      <c r="E788" s="6">
        <v>750</v>
      </c>
    </row>
    <row r="789" spans="1:5" x14ac:dyDescent="0.25">
      <c r="A789" t="s">
        <v>58</v>
      </c>
      <c r="B789" t="s">
        <v>31</v>
      </c>
      <c r="C789" s="4">
        <f>VLOOKUP($A789,_dh_JRC_IDEES!$A$1:$AH$30,MATCH($B789*1,_dh_JRC_IDEES!$A$1:$AH$1,0),FALSE)</f>
        <v>5.7850697985473722</v>
      </c>
      <c r="D789" s="6">
        <v>350</v>
      </c>
      <c r="E789" s="6">
        <v>750</v>
      </c>
    </row>
    <row r="790" spans="1:5" x14ac:dyDescent="0.25">
      <c r="A790" t="s">
        <v>58</v>
      </c>
      <c r="B790" t="s">
        <v>32</v>
      </c>
      <c r="C790" s="4">
        <f>VLOOKUP($A790,_dh_JRC_IDEES!$A$1:$AH$30,MATCH($B790*1,_dh_JRC_IDEES!$A$1:$AH$1,0),FALSE)</f>
        <v>5.7850697985473722</v>
      </c>
      <c r="D790" s="6">
        <v>350</v>
      </c>
      <c r="E790" s="6">
        <v>750</v>
      </c>
    </row>
    <row r="791" spans="1:5" x14ac:dyDescent="0.25">
      <c r="A791" t="s">
        <v>58</v>
      </c>
      <c r="B791" t="s">
        <v>33</v>
      </c>
      <c r="C791" s="4">
        <f>VLOOKUP($A791,_dh_JRC_IDEES!$A$1:$AH$30,MATCH($B791*1,_dh_JRC_IDEES!$A$1:$AH$1,0),FALSE)</f>
        <v>5.7850697985473722</v>
      </c>
      <c r="D791" s="6">
        <v>350</v>
      </c>
      <c r="E791" s="6">
        <v>750</v>
      </c>
    </row>
    <row r="792" spans="1:5" x14ac:dyDescent="0.25">
      <c r="A792" t="s">
        <v>58</v>
      </c>
      <c r="B792" t="s">
        <v>34</v>
      </c>
      <c r="C792" s="4">
        <f>VLOOKUP($A792,_dh_JRC_IDEES!$A$1:$AH$30,MATCH($B792*1,_dh_JRC_IDEES!$A$1:$AH$1,0),FALSE)</f>
        <v>5.7850697985473722</v>
      </c>
      <c r="D792" s="6">
        <v>350</v>
      </c>
      <c r="E792" s="6">
        <v>750</v>
      </c>
    </row>
    <row r="793" spans="1:5" x14ac:dyDescent="0.25">
      <c r="A793" t="s">
        <v>58</v>
      </c>
      <c r="B793" t="s">
        <v>35</v>
      </c>
      <c r="C793" s="4">
        <f>VLOOKUP($A793,_dh_JRC_IDEES!$A$1:$AH$30,MATCH($B793*1,_dh_JRC_IDEES!$A$1:$AH$1,0),FALSE)</f>
        <v>5.7850697985473722</v>
      </c>
      <c r="D793" s="6">
        <v>350</v>
      </c>
      <c r="E793" s="6">
        <v>750</v>
      </c>
    </row>
    <row r="794" spans="1:5" x14ac:dyDescent="0.25">
      <c r="A794" t="s">
        <v>59</v>
      </c>
      <c r="B794" t="s">
        <v>3</v>
      </c>
      <c r="C794" s="4">
        <f>VLOOKUP($A794,_dh_JRC_IDEES!$A$1:$AH$30,MATCH($B794*1,_dh_JRC_IDEES!$A$1:$AH$1,0),FALSE)</f>
        <v>0.82013015434999548</v>
      </c>
      <c r="D794" s="6">
        <v>350</v>
      </c>
      <c r="E794" s="6">
        <v>750</v>
      </c>
    </row>
    <row r="795" spans="1:5" x14ac:dyDescent="0.25">
      <c r="A795" t="s">
        <v>59</v>
      </c>
      <c r="B795" t="s">
        <v>4</v>
      </c>
      <c r="C795" s="4">
        <f>VLOOKUP($A795,_dh_JRC_IDEES!$A$1:$AH$30,MATCH($B795*1,_dh_JRC_IDEES!$A$1:$AH$1,0),FALSE)</f>
        <v>0.82013015434999548</v>
      </c>
      <c r="D795" s="6">
        <v>350</v>
      </c>
      <c r="E795" s="6">
        <v>750</v>
      </c>
    </row>
    <row r="796" spans="1:5" x14ac:dyDescent="0.25">
      <c r="A796" t="s">
        <v>59</v>
      </c>
      <c r="B796" t="s">
        <v>5</v>
      </c>
      <c r="C796" s="4">
        <f>VLOOKUP($A796,_dh_JRC_IDEES!$A$1:$AH$30,MATCH($B796*1,_dh_JRC_IDEES!$A$1:$AH$1,0),FALSE)</f>
        <v>0.82013015434999548</v>
      </c>
      <c r="D796" s="6">
        <v>350</v>
      </c>
      <c r="E796" s="6">
        <v>750</v>
      </c>
    </row>
    <row r="797" spans="1:5" x14ac:dyDescent="0.25">
      <c r="A797" t="s">
        <v>59</v>
      </c>
      <c r="B797" t="s">
        <v>6</v>
      </c>
      <c r="C797" s="4">
        <f>VLOOKUP($A797,_dh_JRC_IDEES!$A$1:$AH$30,MATCH($B797*1,_dh_JRC_IDEES!$A$1:$AH$1,0),FALSE)</f>
        <v>0.82013015434999548</v>
      </c>
      <c r="D797" s="6">
        <v>350</v>
      </c>
      <c r="E797" s="6">
        <v>750</v>
      </c>
    </row>
    <row r="798" spans="1:5" x14ac:dyDescent="0.25">
      <c r="A798" t="s">
        <v>59</v>
      </c>
      <c r="B798" t="s">
        <v>7</v>
      </c>
      <c r="C798" s="4">
        <f>VLOOKUP($A798,_dh_JRC_IDEES!$A$1:$AH$30,MATCH($B798*1,_dh_JRC_IDEES!$A$1:$AH$1,0),FALSE)</f>
        <v>0.82013015434999548</v>
      </c>
      <c r="D798" s="6">
        <v>350</v>
      </c>
      <c r="E798" s="6">
        <v>750</v>
      </c>
    </row>
    <row r="799" spans="1:5" x14ac:dyDescent="0.25">
      <c r="A799" t="s">
        <v>59</v>
      </c>
      <c r="B799" t="s">
        <v>8</v>
      </c>
      <c r="C799" s="4">
        <f>VLOOKUP($A799,_dh_JRC_IDEES!$A$1:$AH$30,MATCH($B799*1,_dh_JRC_IDEES!$A$1:$AH$1,0),FALSE)</f>
        <v>0.82013015434999548</v>
      </c>
      <c r="D799" s="6">
        <v>350</v>
      </c>
      <c r="E799" s="6">
        <v>750</v>
      </c>
    </row>
    <row r="800" spans="1:5" x14ac:dyDescent="0.25">
      <c r="A800" t="s">
        <v>59</v>
      </c>
      <c r="B800" t="s">
        <v>9</v>
      </c>
      <c r="C800" s="4">
        <f>VLOOKUP($A800,_dh_JRC_IDEES!$A$1:$AH$30,MATCH($B800*1,_dh_JRC_IDEES!$A$1:$AH$1,0),FALSE)</f>
        <v>0.82013015434999548</v>
      </c>
      <c r="D800" s="6">
        <v>350</v>
      </c>
      <c r="E800" s="6">
        <v>750</v>
      </c>
    </row>
    <row r="801" spans="1:5" x14ac:dyDescent="0.25">
      <c r="A801" t="s">
        <v>59</v>
      </c>
      <c r="B801" t="s">
        <v>10</v>
      </c>
      <c r="C801" s="4">
        <f>VLOOKUP($A801,_dh_JRC_IDEES!$A$1:$AH$30,MATCH($B801*1,_dh_JRC_IDEES!$A$1:$AH$1,0),FALSE)</f>
        <v>0.82013015434999548</v>
      </c>
      <c r="D801" s="6">
        <v>350</v>
      </c>
      <c r="E801" s="6">
        <v>750</v>
      </c>
    </row>
    <row r="802" spans="1:5" x14ac:dyDescent="0.25">
      <c r="A802" t="s">
        <v>59</v>
      </c>
      <c r="B802" t="s">
        <v>11</v>
      </c>
      <c r="C802" s="4">
        <f>VLOOKUP($A802,_dh_JRC_IDEES!$A$1:$AH$30,MATCH($B802*1,_dh_JRC_IDEES!$A$1:$AH$1,0),FALSE)</f>
        <v>0.82013015434999548</v>
      </c>
      <c r="D802" s="6">
        <v>350</v>
      </c>
      <c r="E802" s="6">
        <v>750</v>
      </c>
    </row>
    <row r="803" spans="1:5" x14ac:dyDescent="0.25">
      <c r="A803" t="s">
        <v>59</v>
      </c>
      <c r="B803" t="s">
        <v>12</v>
      </c>
      <c r="C803" s="4">
        <f>VLOOKUP($A803,_dh_JRC_IDEES!$A$1:$AH$30,MATCH($B803*1,_dh_JRC_IDEES!$A$1:$AH$1,0),FALSE)</f>
        <v>0.82013015434999548</v>
      </c>
      <c r="D803" s="6">
        <v>350</v>
      </c>
      <c r="E803" s="6">
        <v>750</v>
      </c>
    </row>
    <row r="804" spans="1:5" x14ac:dyDescent="0.25">
      <c r="A804" t="s">
        <v>59</v>
      </c>
      <c r="B804" t="s">
        <v>13</v>
      </c>
      <c r="C804" s="4">
        <f>VLOOKUP($A804,_dh_JRC_IDEES!$A$1:$AH$30,MATCH($B804*1,_dh_JRC_IDEES!$A$1:$AH$1,0),FALSE)</f>
        <v>0.82013015434999548</v>
      </c>
      <c r="D804" s="6">
        <v>350</v>
      </c>
      <c r="E804" s="6">
        <v>750</v>
      </c>
    </row>
    <row r="805" spans="1:5" x14ac:dyDescent="0.25">
      <c r="A805" t="s">
        <v>59</v>
      </c>
      <c r="B805" t="s">
        <v>14</v>
      </c>
      <c r="C805" s="4">
        <f>VLOOKUP($A805,_dh_JRC_IDEES!$A$1:$AH$30,MATCH($B805*1,_dh_JRC_IDEES!$A$1:$AH$1,0),FALSE)</f>
        <v>0.82013015434999548</v>
      </c>
      <c r="D805" s="6">
        <v>350</v>
      </c>
      <c r="E805" s="6">
        <v>750</v>
      </c>
    </row>
    <row r="806" spans="1:5" x14ac:dyDescent="0.25">
      <c r="A806" t="s">
        <v>59</v>
      </c>
      <c r="B806" t="s">
        <v>15</v>
      </c>
      <c r="C806" s="4">
        <f>VLOOKUP($A806,_dh_JRC_IDEES!$A$1:$AH$30,MATCH($B806*1,_dh_JRC_IDEES!$A$1:$AH$1,0),FALSE)</f>
        <v>0.82013015434999548</v>
      </c>
      <c r="D806" s="6">
        <v>350</v>
      </c>
      <c r="E806" s="6">
        <v>750</v>
      </c>
    </row>
    <row r="807" spans="1:5" x14ac:dyDescent="0.25">
      <c r="A807" t="s">
        <v>59</v>
      </c>
      <c r="B807" t="s">
        <v>16</v>
      </c>
      <c r="C807" s="4">
        <f>VLOOKUP($A807,_dh_JRC_IDEES!$A$1:$AH$30,MATCH($B807*1,_dh_JRC_IDEES!$A$1:$AH$1,0),FALSE)</f>
        <v>0.82013015434999548</v>
      </c>
      <c r="D807" s="6">
        <v>350</v>
      </c>
      <c r="E807" s="6">
        <v>750</v>
      </c>
    </row>
    <row r="808" spans="1:5" x14ac:dyDescent="0.25">
      <c r="A808" t="s">
        <v>59</v>
      </c>
      <c r="B808" t="s">
        <v>17</v>
      </c>
      <c r="C808" s="4">
        <f>VLOOKUP($A808,_dh_JRC_IDEES!$A$1:$AH$30,MATCH($B808*1,_dh_JRC_IDEES!$A$1:$AH$1,0),FALSE)</f>
        <v>0.82013015434999548</v>
      </c>
      <c r="D808" s="6">
        <v>350</v>
      </c>
      <c r="E808" s="6">
        <v>750</v>
      </c>
    </row>
    <row r="809" spans="1:5" x14ac:dyDescent="0.25">
      <c r="A809" t="s">
        <v>59</v>
      </c>
      <c r="B809" t="s">
        <v>18</v>
      </c>
      <c r="C809" s="4">
        <f>VLOOKUP($A809,_dh_JRC_IDEES!$A$1:$AH$30,MATCH($B809*1,_dh_JRC_IDEES!$A$1:$AH$1,0),FALSE)</f>
        <v>0.82013015434999548</v>
      </c>
      <c r="D809" s="6">
        <v>350</v>
      </c>
      <c r="E809" s="6">
        <v>750</v>
      </c>
    </row>
    <row r="810" spans="1:5" x14ac:dyDescent="0.25">
      <c r="A810" t="s">
        <v>59</v>
      </c>
      <c r="B810" t="s">
        <v>19</v>
      </c>
      <c r="C810" s="4">
        <f>VLOOKUP($A810,_dh_JRC_IDEES!$A$1:$AH$30,MATCH($B810*1,_dh_JRC_IDEES!$A$1:$AH$1,0),FALSE)</f>
        <v>0.82013015434999548</v>
      </c>
      <c r="D810" s="6">
        <v>350</v>
      </c>
      <c r="E810" s="6">
        <v>750</v>
      </c>
    </row>
    <row r="811" spans="1:5" x14ac:dyDescent="0.25">
      <c r="A811" t="s">
        <v>59</v>
      </c>
      <c r="B811" t="s">
        <v>20</v>
      </c>
      <c r="C811" s="4">
        <f>VLOOKUP($A811,_dh_JRC_IDEES!$A$1:$AH$30,MATCH($B811*1,_dh_JRC_IDEES!$A$1:$AH$1,0),FALSE)</f>
        <v>0.82013015434999548</v>
      </c>
      <c r="D811" s="6">
        <v>350</v>
      </c>
      <c r="E811" s="6">
        <v>750</v>
      </c>
    </row>
    <row r="812" spans="1:5" x14ac:dyDescent="0.25">
      <c r="A812" t="s">
        <v>59</v>
      </c>
      <c r="B812" t="s">
        <v>21</v>
      </c>
      <c r="C812" s="4">
        <f>VLOOKUP($A812,_dh_JRC_IDEES!$A$1:$AH$30,MATCH($B812*1,_dh_JRC_IDEES!$A$1:$AH$1,0),FALSE)</f>
        <v>0.82013015434999548</v>
      </c>
      <c r="D812" s="6">
        <v>350</v>
      </c>
      <c r="E812" s="6">
        <v>750</v>
      </c>
    </row>
    <row r="813" spans="1:5" x14ac:dyDescent="0.25">
      <c r="A813" t="s">
        <v>59</v>
      </c>
      <c r="B813" t="s">
        <v>22</v>
      </c>
      <c r="C813" s="4">
        <f>VLOOKUP($A813,_dh_JRC_IDEES!$A$1:$AH$30,MATCH($B813*1,_dh_JRC_IDEES!$A$1:$AH$1,0),FALSE)</f>
        <v>0.82013015434999548</v>
      </c>
      <c r="D813" s="6">
        <v>350</v>
      </c>
      <c r="E813" s="6">
        <v>750</v>
      </c>
    </row>
    <row r="814" spans="1:5" x14ac:dyDescent="0.25">
      <c r="A814" t="s">
        <v>59</v>
      </c>
      <c r="B814" t="s">
        <v>23</v>
      </c>
      <c r="C814" s="4">
        <f>VLOOKUP($A814,_dh_JRC_IDEES!$A$1:$AH$30,MATCH($B814*1,_dh_JRC_IDEES!$A$1:$AH$1,0),FALSE)</f>
        <v>0.82013015434999548</v>
      </c>
      <c r="D814" s="6">
        <v>350</v>
      </c>
      <c r="E814" s="6">
        <v>750</v>
      </c>
    </row>
    <row r="815" spans="1:5" x14ac:dyDescent="0.25">
      <c r="A815" t="s">
        <v>59</v>
      </c>
      <c r="B815" t="s">
        <v>24</v>
      </c>
      <c r="C815" s="4">
        <f>VLOOKUP($A815,_dh_JRC_IDEES!$A$1:$AH$30,MATCH($B815*1,_dh_JRC_IDEES!$A$1:$AH$1,0),FALSE)</f>
        <v>0.82013015434999548</v>
      </c>
      <c r="D815" s="6">
        <v>350</v>
      </c>
      <c r="E815" s="6">
        <v>750</v>
      </c>
    </row>
    <row r="816" spans="1:5" x14ac:dyDescent="0.25">
      <c r="A816" t="s">
        <v>59</v>
      </c>
      <c r="B816" t="s">
        <v>25</v>
      </c>
      <c r="C816" s="4">
        <f>VLOOKUP($A816,_dh_JRC_IDEES!$A$1:$AH$30,MATCH($B816*1,_dh_JRC_IDEES!$A$1:$AH$1,0),FALSE)</f>
        <v>0.82013015434999548</v>
      </c>
      <c r="D816" s="6">
        <v>350</v>
      </c>
      <c r="E816" s="6">
        <v>750</v>
      </c>
    </row>
    <row r="817" spans="1:5" x14ac:dyDescent="0.25">
      <c r="A817" t="s">
        <v>59</v>
      </c>
      <c r="B817" t="s">
        <v>26</v>
      </c>
      <c r="C817" s="4">
        <f>VLOOKUP($A817,_dh_JRC_IDEES!$A$1:$AH$30,MATCH($B817*1,_dh_JRC_IDEES!$A$1:$AH$1,0),FALSE)</f>
        <v>0.82013015434999548</v>
      </c>
      <c r="D817" s="6">
        <v>350</v>
      </c>
      <c r="E817" s="6">
        <v>750</v>
      </c>
    </row>
    <row r="818" spans="1:5" x14ac:dyDescent="0.25">
      <c r="A818" t="s">
        <v>59</v>
      </c>
      <c r="B818" t="s">
        <v>27</v>
      </c>
      <c r="C818" s="4">
        <f>VLOOKUP($A818,_dh_JRC_IDEES!$A$1:$AH$30,MATCH($B818*1,_dh_JRC_IDEES!$A$1:$AH$1,0),FALSE)</f>
        <v>0.82013015434999548</v>
      </c>
      <c r="D818" s="6">
        <v>350</v>
      </c>
      <c r="E818" s="6">
        <v>750</v>
      </c>
    </row>
    <row r="819" spans="1:5" x14ac:dyDescent="0.25">
      <c r="A819" t="s">
        <v>59</v>
      </c>
      <c r="B819" t="s">
        <v>28</v>
      </c>
      <c r="C819" s="4">
        <f>VLOOKUP($A819,_dh_JRC_IDEES!$A$1:$AH$30,MATCH($B819*1,_dh_JRC_IDEES!$A$1:$AH$1,0),FALSE)</f>
        <v>0.82013015434999548</v>
      </c>
      <c r="D819" s="6">
        <v>350</v>
      </c>
      <c r="E819" s="6">
        <v>750</v>
      </c>
    </row>
    <row r="820" spans="1:5" x14ac:dyDescent="0.25">
      <c r="A820" t="s">
        <v>59</v>
      </c>
      <c r="B820" t="s">
        <v>29</v>
      </c>
      <c r="C820" s="4">
        <f>VLOOKUP($A820,_dh_JRC_IDEES!$A$1:$AH$30,MATCH($B820*1,_dh_JRC_IDEES!$A$1:$AH$1,0),FALSE)</f>
        <v>0.82013015434999548</v>
      </c>
      <c r="D820" s="6">
        <v>350</v>
      </c>
      <c r="E820" s="6">
        <v>750</v>
      </c>
    </row>
    <row r="821" spans="1:5" x14ac:dyDescent="0.25">
      <c r="A821" t="s">
        <v>59</v>
      </c>
      <c r="B821" t="s">
        <v>30</v>
      </c>
      <c r="C821" s="4">
        <f>VLOOKUP($A821,_dh_JRC_IDEES!$A$1:$AH$30,MATCH($B821*1,_dh_JRC_IDEES!$A$1:$AH$1,0),FALSE)</f>
        <v>0.82013015434999548</v>
      </c>
      <c r="D821" s="6">
        <v>350</v>
      </c>
      <c r="E821" s="6">
        <v>750</v>
      </c>
    </row>
    <row r="822" spans="1:5" x14ac:dyDescent="0.25">
      <c r="A822" t="s">
        <v>59</v>
      </c>
      <c r="B822" t="s">
        <v>31</v>
      </c>
      <c r="C822" s="4">
        <f>VLOOKUP($A822,_dh_JRC_IDEES!$A$1:$AH$30,MATCH($B822*1,_dh_JRC_IDEES!$A$1:$AH$1,0),FALSE)</f>
        <v>0.82013015434999548</v>
      </c>
      <c r="D822" s="6">
        <v>350</v>
      </c>
      <c r="E822" s="6">
        <v>750</v>
      </c>
    </row>
    <row r="823" spans="1:5" x14ac:dyDescent="0.25">
      <c r="A823" t="s">
        <v>59</v>
      </c>
      <c r="B823" t="s">
        <v>32</v>
      </c>
      <c r="C823" s="4">
        <f>VLOOKUP($A823,_dh_JRC_IDEES!$A$1:$AH$30,MATCH($B823*1,_dh_JRC_IDEES!$A$1:$AH$1,0),FALSE)</f>
        <v>0.82013015434999548</v>
      </c>
      <c r="D823" s="6">
        <v>350</v>
      </c>
      <c r="E823" s="6">
        <v>750</v>
      </c>
    </row>
    <row r="824" spans="1:5" x14ac:dyDescent="0.25">
      <c r="A824" t="s">
        <v>59</v>
      </c>
      <c r="B824" t="s">
        <v>33</v>
      </c>
      <c r="C824" s="4">
        <f>VLOOKUP($A824,_dh_JRC_IDEES!$A$1:$AH$30,MATCH($B824*1,_dh_JRC_IDEES!$A$1:$AH$1,0),FALSE)</f>
        <v>0.82013015434999548</v>
      </c>
      <c r="D824" s="6">
        <v>350</v>
      </c>
      <c r="E824" s="6">
        <v>750</v>
      </c>
    </row>
    <row r="825" spans="1:5" x14ac:dyDescent="0.25">
      <c r="A825" t="s">
        <v>59</v>
      </c>
      <c r="B825" t="s">
        <v>34</v>
      </c>
      <c r="C825" s="4">
        <f>VLOOKUP($A825,_dh_JRC_IDEES!$A$1:$AH$30,MATCH($B825*1,_dh_JRC_IDEES!$A$1:$AH$1,0),FALSE)</f>
        <v>0.82013015434999548</v>
      </c>
      <c r="D825" s="6">
        <v>350</v>
      </c>
      <c r="E825" s="6">
        <v>750</v>
      </c>
    </row>
    <row r="826" spans="1:5" x14ac:dyDescent="0.25">
      <c r="A826" t="s">
        <v>59</v>
      </c>
      <c r="B826" t="s">
        <v>35</v>
      </c>
      <c r="C826" s="4">
        <f>VLOOKUP($A826,_dh_JRC_IDEES!$A$1:$AH$30,MATCH($B826*1,_dh_JRC_IDEES!$A$1:$AH$1,0),FALSE)</f>
        <v>0.82013015434999548</v>
      </c>
      <c r="D826" s="6">
        <v>350</v>
      </c>
      <c r="E826" s="6">
        <v>750</v>
      </c>
    </row>
    <row r="827" spans="1:5" x14ac:dyDescent="0.25">
      <c r="A827" t="s">
        <v>60</v>
      </c>
      <c r="B827" t="s">
        <v>3</v>
      </c>
      <c r="C827" s="4">
        <f>VLOOKUP($A827,_dh_JRC_IDEES!$A$1:$AH$30,MATCH($B827*1,_dh_JRC_IDEES!$A$1:$AH$1,0),FALSE)</f>
        <v>0</v>
      </c>
      <c r="D827" s="6">
        <v>350</v>
      </c>
      <c r="E827" s="6">
        <v>750</v>
      </c>
    </row>
    <row r="828" spans="1:5" x14ac:dyDescent="0.25">
      <c r="A828" t="s">
        <v>60</v>
      </c>
      <c r="B828" t="s">
        <v>4</v>
      </c>
      <c r="C828" s="4">
        <f>VLOOKUP($A828,_dh_JRC_IDEES!$A$1:$AH$30,MATCH($B828*1,_dh_JRC_IDEES!$A$1:$AH$1,0),FALSE)</f>
        <v>0</v>
      </c>
      <c r="D828" s="6">
        <v>350</v>
      </c>
      <c r="E828" s="6">
        <v>750</v>
      </c>
    </row>
    <row r="829" spans="1:5" x14ac:dyDescent="0.25">
      <c r="A829" t="s">
        <v>60</v>
      </c>
      <c r="B829" t="s">
        <v>5</v>
      </c>
      <c r="C829" s="4">
        <f>VLOOKUP($A829,_dh_JRC_IDEES!$A$1:$AH$30,MATCH($B829*1,_dh_JRC_IDEES!$A$1:$AH$1,0),FALSE)</f>
        <v>0</v>
      </c>
      <c r="D829" s="6">
        <v>350</v>
      </c>
      <c r="E829" s="6">
        <v>750</v>
      </c>
    </row>
    <row r="830" spans="1:5" x14ac:dyDescent="0.25">
      <c r="A830" t="s">
        <v>60</v>
      </c>
      <c r="B830" t="s">
        <v>6</v>
      </c>
      <c r="C830" s="4">
        <f>VLOOKUP($A830,_dh_JRC_IDEES!$A$1:$AH$30,MATCH($B830*1,_dh_JRC_IDEES!$A$1:$AH$1,0),FALSE)</f>
        <v>0</v>
      </c>
      <c r="D830" s="6">
        <v>350</v>
      </c>
      <c r="E830" s="6">
        <v>750</v>
      </c>
    </row>
    <row r="831" spans="1:5" x14ac:dyDescent="0.25">
      <c r="A831" t="s">
        <v>60</v>
      </c>
      <c r="B831" t="s">
        <v>7</v>
      </c>
      <c r="C831" s="4">
        <f>VLOOKUP($A831,_dh_JRC_IDEES!$A$1:$AH$30,MATCH($B831*1,_dh_JRC_IDEES!$A$1:$AH$1,0),FALSE)</f>
        <v>0</v>
      </c>
      <c r="D831" s="6">
        <v>350</v>
      </c>
      <c r="E831" s="6">
        <v>750</v>
      </c>
    </row>
    <row r="832" spans="1:5" x14ac:dyDescent="0.25">
      <c r="A832" t="s">
        <v>60</v>
      </c>
      <c r="B832" t="s">
        <v>8</v>
      </c>
      <c r="C832" s="4">
        <f>VLOOKUP($A832,_dh_JRC_IDEES!$A$1:$AH$30,MATCH($B832*1,_dh_JRC_IDEES!$A$1:$AH$1,0),FALSE)</f>
        <v>0</v>
      </c>
      <c r="D832" s="6">
        <v>350</v>
      </c>
      <c r="E832" s="6">
        <v>750</v>
      </c>
    </row>
    <row r="833" spans="1:5" x14ac:dyDescent="0.25">
      <c r="A833" t="s">
        <v>60</v>
      </c>
      <c r="B833" t="s">
        <v>9</v>
      </c>
      <c r="C833" s="4">
        <f>VLOOKUP($A833,_dh_JRC_IDEES!$A$1:$AH$30,MATCH($B833*1,_dh_JRC_IDEES!$A$1:$AH$1,0),FALSE)</f>
        <v>0</v>
      </c>
      <c r="D833" s="6">
        <v>350</v>
      </c>
      <c r="E833" s="6">
        <v>750</v>
      </c>
    </row>
    <row r="834" spans="1:5" x14ac:dyDescent="0.25">
      <c r="A834" t="s">
        <v>60</v>
      </c>
      <c r="B834" t="s">
        <v>10</v>
      </c>
      <c r="C834" s="4">
        <f>VLOOKUP($A834,_dh_JRC_IDEES!$A$1:$AH$30,MATCH($B834*1,_dh_JRC_IDEES!$A$1:$AH$1,0),FALSE)</f>
        <v>0</v>
      </c>
      <c r="D834" s="6">
        <v>350</v>
      </c>
      <c r="E834" s="6">
        <v>750</v>
      </c>
    </row>
    <row r="835" spans="1:5" x14ac:dyDescent="0.25">
      <c r="A835" t="s">
        <v>60</v>
      </c>
      <c r="B835" t="s">
        <v>11</v>
      </c>
      <c r="C835" s="4">
        <f>VLOOKUP($A835,_dh_JRC_IDEES!$A$1:$AH$30,MATCH($B835*1,_dh_JRC_IDEES!$A$1:$AH$1,0),FALSE)</f>
        <v>0</v>
      </c>
      <c r="D835" s="6">
        <v>350</v>
      </c>
      <c r="E835" s="6">
        <v>750</v>
      </c>
    </row>
    <row r="836" spans="1:5" x14ac:dyDescent="0.25">
      <c r="A836" t="s">
        <v>60</v>
      </c>
      <c r="B836" t="s">
        <v>12</v>
      </c>
      <c r="C836" s="4">
        <f>VLOOKUP($A836,_dh_JRC_IDEES!$A$1:$AH$30,MATCH($B836*1,_dh_JRC_IDEES!$A$1:$AH$1,0),FALSE)</f>
        <v>0</v>
      </c>
      <c r="D836" s="6">
        <v>350</v>
      </c>
      <c r="E836" s="6">
        <v>750</v>
      </c>
    </row>
    <row r="837" spans="1:5" x14ac:dyDescent="0.25">
      <c r="A837" t="s">
        <v>60</v>
      </c>
      <c r="B837" t="s">
        <v>13</v>
      </c>
      <c r="C837" s="4">
        <f>VLOOKUP($A837,_dh_JRC_IDEES!$A$1:$AH$30,MATCH($B837*1,_dh_JRC_IDEES!$A$1:$AH$1,0),FALSE)</f>
        <v>0</v>
      </c>
      <c r="D837" s="6">
        <v>350</v>
      </c>
      <c r="E837" s="6">
        <v>750</v>
      </c>
    </row>
    <row r="838" spans="1:5" x14ac:dyDescent="0.25">
      <c r="A838" t="s">
        <v>60</v>
      </c>
      <c r="B838" t="s">
        <v>14</v>
      </c>
      <c r="C838" s="4">
        <f>VLOOKUP($A838,_dh_JRC_IDEES!$A$1:$AH$30,MATCH($B838*1,_dh_JRC_IDEES!$A$1:$AH$1,0),FALSE)</f>
        <v>0</v>
      </c>
      <c r="D838" s="6">
        <v>350</v>
      </c>
      <c r="E838" s="6">
        <v>750</v>
      </c>
    </row>
    <row r="839" spans="1:5" x14ac:dyDescent="0.25">
      <c r="A839" t="s">
        <v>60</v>
      </c>
      <c r="B839" t="s">
        <v>15</v>
      </c>
      <c r="C839" s="4">
        <f>VLOOKUP($A839,_dh_JRC_IDEES!$A$1:$AH$30,MATCH($B839*1,_dh_JRC_IDEES!$A$1:$AH$1,0),FALSE)</f>
        <v>0</v>
      </c>
      <c r="D839" s="6">
        <v>350</v>
      </c>
      <c r="E839" s="6">
        <v>750</v>
      </c>
    </row>
    <row r="840" spans="1:5" x14ac:dyDescent="0.25">
      <c r="A840" t="s">
        <v>60</v>
      </c>
      <c r="B840" t="s">
        <v>16</v>
      </c>
      <c r="C840" s="4">
        <f>VLOOKUP($A840,_dh_JRC_IDEES!$A$1:$AH$30,MATCH($B840*1,_dh_JRC_IDEES!$A$1:$AH$1,0),FALSE)</f>
        <v>0</v>
      </c>
      <c r="D840" s="6">
        <v>350</v>
      </c>
      <c r="E840" s="6">
        <v>750</v>
      </c>
    </row>
    <row r="841" spans="1:5" x14ac:dyDescent="0.25">
      <c r="A841" t="s">
        <v>60</v>
      </c>
      <c r="B841" t="s">
        <v>17</v>
      </c>
      <c r="C841" s="4">
        <f>VLOOKUP($A841,_dh_JRC_IDEES!$A$1:$AH$30,MATCH($B841*1,_dh_JRC_IDEES!$A$1:$AH$1,0),FALSE)</f>
        <v>0</v>
      </c>
      <c r="D841" s="6">
        <v>350</v>
      </c>
      <c r="E841" s="6">
        <v>750</v>
      </c>
    </row>
    <row r="842" spans="1:5" x14ac:dyDescent="0.25">
      <c r="A842" t="s">
        <v>60</v>
      </c>
      <c r="B842" t="s">
        <v>18</v>
      </c>
      <c r="C842" s="4">
        <f>VLOOKUP($A842,_dh_JRC_IDEES!$A$1:$AH$30,MATCH($B842*1,_dh_JRC_IDEES!$A$1:$AH$1,0),FALSE)</f>
        <v>0</v>
      </c>
      <c r="D842" s="6">
        <v>350</v>
      </c>
      <c r="E842" s="6">
        <v>750</v>
      </c>
    </row>
    <row r="843" spans="1:5" x14ac:dyDescent="0.25">
      <c r="A843" t="s">
        <v>60</v>
      </c>
      <c r="B843" t="s">
        <v>19</v>
      </c>
      <c r="C843" s="4">
        <f>VLOOKUP($A843,_dh_JRC_IDEES!$A$1:$AH$30,MATCH($B843*1,_dh_JRC_IDEES!$A$1:$AH$1,0),FALSE)</f>
        <v>0</v>
      </c>
      <c r="D843" s="6">
        <v>350</v>
      </c>
      <c r="E843" s="6">
        <v>750</v>
      </c>
    </row>
    <row r="844" spans="1:5" x14ac:dyDescent="0.25">
      <c r="A844" t="s">
        <v>60</v>
      </c>
      <c r="B844" t="s">
        <v>20</v>
      </c>
      <c r="C844" s="4">
        <f>VLOOKUP($A844,_dh_JRC_IDEES!$A$1:$AH$30,MATCH($B844*1,_dh_JRC_IDEES!$A$1:$AH$1,0),FALSE)</f>
        <v>0</v>
      </c>
      <c r="D844" s="6">
        <v>350</v>
      </c>
      <c r="E844" s="6">
        <v>750</v>
      </c>
    </row>
    <row r="845" spans="1:5" x14ac:dyDescent="0.25">
      <c r="A845" t="s">
        <v>60</v>
      </c>
      <c r="B845" t="s">
        <v>21</v>
      </c>
      <c r="C845" s="4">
        <f>VLOOKUP($A845,_dh_JRC_IDEES!$A$1:$AH$30,MATCH($B845*1,_dh_JRC_IDEES!$A$1:$AH$1,0),FALSE)</f>
        <v>0</v>
      </c>
      <c r="D845" s="6">
        <v>350</v>
      </c>
      <c r="E845" s="6">
        <v>750</v>
      </c>
    </row>
    <row r="846" spans="1:5" x14ac:dyDescent="0.25">
      <c r="A846" t="s">
        <v>60</v>
      </c>
      <c r="B846" t="s">
        <v>22</v>
      </c>
      <c r="C846" s="4">
        <f>VLOOKUP($A846,_dh_JRC_IDEES!$A$1:$AH$30,MATCH($B846*1,_dh_JRC_IDEES!$A$1:$AH$1,0),FALSE)</f>
        <v>0</v>
      </c>
      <c r="D846" s="6">
        <v>350</v>
      </c>
      <c r="E846" s="6">
        <v>750</v>
      </c>
    </row>
    <row r="847" spans="1:5" x14ac:dyDescent="0.25">
      <c r="A847" t="s">
        <v>60</v>
      </c>
      <c r="B847" t="s">
        <v>23</v>
      </c>
      <c r="C847" s="4">
        <f>VLOOKUP($A847,_dh_JRC_IDEES!$A$1:$AH$30,MATCH($B847*1,_dh_JRC_IDEES!$A$1:$AH$1,0),FALSE)</f>
        <v>0</v>
      </c>
      <c r="D847" s="6">
        <v>350</v>
      </c>
      <c r="E847" s="6">
        <v>750</v>
      </c>
    </row>
    <row r="848" spans="1:5" x14ac:dyDescent="0.25">
      <c r="A848" t="s">
        <v>60</v>
      </c>
      <c r="B848" t="s">
        <v>24</v>
      </c>
      <c r="C848" s="4">
        <f>VLOOKUP($A848,_dh_JRC_IDEES!$A$1:$AH$30,MATCH($B848*1,_dh_JRC_IDEES!$A$1:$AH$1,0),FALSE)</f>
        <v>0</v>
      </c>
      <c r="D848" s="6">
        <v>350</v>
      </c>
      <c r="E848" s="6">
        <v>750</v>
      </c>
    </row>
    <row r="849" spans="1:5" x14ac:dyDescent="0.25">
      <c r="A849" t="s">
        <v>60</v>
      </c>
      <c r="B849" t="s">
        <v>25</v>
      </c>
      <c r="C849" s="4">
        <f>VLOOKUP($A849,_dh_JRC_IDEES!$A$1:$AH$30,MATCH($B849*1,_dh_JRC_IDEES!$A$1:$AH$1,0),FALSE)</f>
        <v>0</v>
      </c>
      <c r="D849" s="6">
        <v>350</v>
      </c>
      <c r="E849" s="6">
        <v>750</v>
      </c>
    </row>
    <row r="850" spans="1:5" x14ac:dyDescent="0.25">
      <c r="A850" t="s">
        <v>60</v>
      </c>
      <c r="B850" t="s">
        <v>26</v>
      </c>
      <c r="C850" s="4">
        <f>VLOOKUP($A850,_dh_JRC_IDEES!$A$1:$AH$30,MATCH($B850*1,_dh_JRC_IDEES!$A$1:$AH$1,0),FALSE)</f>
        <v>0</v>
      </c>
      <c r="D850" s="6">
        <v>350</v>
      </c>
      <c r="E850" s="6">
        <v>750</v>
      </c>
    </row>
    <row r="851" spans="1:5" x14ac:dyDescent="0.25">
      <c r="A851" t="s">
        <v>60</v>
      </c>
      <c r="B851" t="s">
        <v>27</v>
      </c>
      <c r="C851" s="4">
        <f>VLOOKUP($A851,_dh_JRC_IDEES!$A$1:$AH$30,MATCH($B851*1,_dh_JRC_IDEES!$A$1:$AH$1,0),FALSE)</f>
        <v>0</v>
      </c>
      <c r="D851" s="6">
        <v>350</v>
      </c>
      <c r="E851" s="6">
        <v>750</v>
      </c>
    </row>
    <row r="852" spans="1:5" x14ac:dyDescent="0.25">
      <c r="A852" t="s">
        <v>60</v>
      </c>
      <c r="B852" t="s">
        <v>28</v>
      </c>
      <c r="C852" s="4">
        <f>VLOOKUP($A852,_dh_JRC_IDEES!$A$1:$AH$30,MATCH($B852*1,_dh_JRC_IDEES!$A$1:$AH$1,0),FALSE)</f>
        <v>0</v>
      </c>
      <c r="D852" s="6">
        <v>350</v>
      </c>
      <c r="E852" s="6">
        <v>750</v>
      </c>
    </row>
    <row r="853" spans="1:5" x14ac:dyDescent="0.25">
      <c r="A853" t="s">
        <v>60</v>
      </c>
      <c r="B853" t="s">
        <v>29</v>
      </c>
      <c r="C853" s="4">
        <f>VLOOKUP($A853,_dh_JRC_IDEES!$A$1:$AH$30,MATCH($B853*1,_dh_JRC_IDEES!$A$1:$AH$1,0),FALSE)</f>
        <v>0</v>
      </c>
      <c r="D853" s="6">
        <v>350</v>
      </c>
      <c r="E853" s="6">
        <v>750</v>
      </c>
    </row>
    <row r="854" spans="1:5" x14ac:dyDescent="0.25">
      <c r="A854" t="s">
        <v>60</v>
      </c>
      <c r="B854" t="s">
        <v>30</v>
      </c>
      <c r="C854" s="4">
        <f>VLOOKUP($A854,_dh_JRC_IDEES!$A$1:$AH$30,MATCH($B854*1,_dh_JRC_IDEES!$A$1:$AH$1,0),FALSE)</f>
        <v>0</v>
      </c>
      <c r="D854" s="6">
        <v>350</v>
      </c>
      <c r="E854" s="6">
        <v>750</v>
      </c>
    </row>
    <row r="855" spans="1:5" x14ac:dyDescent="0.25">
      <c r="A855" t="s">
        <v>60</v>
      </c>
      <c r="B855" t="s">
        <v>31</v>
      </c>
      <c r="C855" s="4">
        <f>VLOOKUP($A855,_dh_JRC_IDEES!$A$1:$AH$30,MATCH($B855*1,_dh_JRC_IDEES!$A$1:$AH$1,0),FALSE)</f>
        <v>0</v>
      </c>
      <c r="D855" s="6">
        <v>350</v>
      </c>
      <c r="E855" s="6">
        <v>750</v>
      </c>
    </row>
    <row r="856" spans="1:5" x14ac:dyDescent="0.25">
      <c r="A856" t="s">
        <v>60</v>
      </c>
      <c r="B856" t="s">
        <v>32</v>
      </c>
      <c r="C856" s="4">
        <f>VLOOKUP($A856,_dh_JRC_IDEES!$A$1:$AH$30,MATCH($B856*1,_dh_JRC_IDEES!$A$1:$AH$1,0),FALSE)</f>
        <v>0</v>
      </c>
      <c r="D856" s="6">
        <v>350</v>
      </c>
      <c r="E856" s="6">
        <v>750</v>
      </c>
    </row>
    <row r="857" spans="1:5" x14ac:dyDescent="0.25">
      <c r="A857" t="s">
        <v>60</v>
      </c>
      <c r="B857" t="s">
        <v>33</v>
      </c>
      <c r="C857" s="4">
        <f>VLOOKUP($A857,_dh_JRC_IDEES!$A$1:$AH$30,MATCH($B857*1,_dh_JRC_IDEES!$A$1:$AH$1,0),FALSE)</f>
        <v>0</v>
      </c>
      <c r="D857" s="6">
        <v>350</v>
      </c>
      <c r="E857" s="6">
        <v>750</v>
      </c>
    </row>
    <row r="858" spans="1:5" x14ac:dyDescent="0.25">
      <c r="A858" t="s">
        <v>60</v>
      </c>
      <c r="B858" t="s">
        <v>34</v>
      </c>
      <c r="C858" s="4">
        <f>VLOOKUP($A858,_dh_JRC_IDEES!$A$1:$AH$30,MATCH($B858*1,_dh_JRC_IDEES!$A$1:$AH$1,0),FALSE)</f>
        <v>0</v>
      </c>
      <c r="D858" s="6">
        <v>350</v>
      </c>
      <c r="E858" s="6">
        <v>750</v>
      </c>
    </row>
    <row r="859" spans="1:5" x14ac:dyDescent="0.25">
      <c r="A859" t="s">
        <v>60</v>
      </c>
      <c r="B859" t="s">
        <v>35</v>
      </c>
      <c r="C859" s="4">
        <f>VLOOKUP($A859,_dh_JRC_IDEES!$A$1:$AH$30,MATCH($B859*1,_dh_JRC_IDEES!$A$1:$AH$1,0),FALSE)</f>
        <v>0</v>
      </c>
      <c r="D859" s="6">
        <v>350</v>
      </c>
      <c r="E859" s="6">
        <v>750</v>
      </c>
    </row>
    <row r="860" spans="1:5" x14ac:dyDescent="0.25">
      <c r="A860" t="s">
        <v>61</v>
      </c>
      <c r="B860" t="s">
        <v>3</v>
      </c>
      <c r="C860" s="4">
        <f>VLOOKUP($A860,_dh_JRC_IDEES!$A$1:$AH$30,MATCH($B860*1,_dh_JRC_IDEES!$A$1:$AH$1,0),FALSE)</f>
        <v>19.210431011306873</v>
      </c>
      <c r="D860" s="6">
        <v>350</v>
      </c>
      <c r="E860" s="6">
        <v>750</v>
      </c>
    </row>
    <row r="861" spans="1:5" x14ac:dyDescent="0.25">
      <c r="A861" t="s">
        <v>61</v>
      </c>
      <c r="B861" t="s">
        <v>4</v>
      </c>
      <c r="C861" s="4">
        <f>VLOOKUP($A861,_dh_JRC_IDEES!$A$1:$AH$30,MATCH($B861*1,_dh_JRC_IDEES!$A$1:$AH$1,0),FALSE)</f>
        <v>19.210431011306873</v>
      </c>
      <c r="D861" s="6">
        <v>350</v>
      </c>
      <c r="E861" s="6">
        <v>750</v>
      </c>
    </row>
    <row r="862" spans="1:5" x14ac:dyDescent="0.25">
      <c r="A862" t="s">
        <v>61</v>
      </c>
      <c r="B862" t="s">
        <v>5</v>
      </c>
      <c r="C862" s="4">
        <f>VLOOKUP($A862,_dh_JRC_IDEES!$A$1:$AH$30,MATCH($B862*1,_dh_JRC_IDEES!$A$1:$AH$1,0),FALSE)</f>
        <v>19.210431011306873</v>
      </c>
      <c r="D862" s="6">
        <v>350</v>
      </c>
      <c r="E862" s="6">
        <v>750</v>
      </c>
    </row>
    <row r="863" spans="1:5" x14ac:dyDescent="0.25">
      <c r="A863" t="s">
        <v>61</v>
      </c>
      <c r="B863" t="s">
        <v>6</v>
      </c>
      <c r="C863" s="4">
        <f>VLOOKUP($A863,_dh_JRC_IDEES!$A$1:$AH$30,MATCH($B863*1,_dh_JRC_IDEES!$A$1:$AH$1,0),FALSE)</f>
        <v>19.210431011306873</v>
      </c>
      <c r="D863" s="6">
        <v>350</v>
      </c>
      <c r="E863" s="6">
        <v>750</v>
      </c>
    </row>
    <row r="864" spans="1:5" x14ac:dyDescent="0.25">
      <c r="A864" t="s">
        <v>61</v>
      </c>
      <c r="B864" t="s">
        <v>7</v>
      </c>
      <c r="C864" s="4">
        <f>VLOOKUP($A864,_dh_JRC_IDEES!$A$1:$AH$30,MATCH($B864*1,_dh_JRC_IDEES!$A$1:$AH$1,0),FALSE)</f>
        <v>19.210431011306873</v>
      </c>
      <c r="D864" s="6">
        <v>350</v>
      </c>
      <c r="E864" s="6">
        <v>750</v>
      </c>
    </row>
    <row r="865" spans="1:5" x14ac:dyDescent="0.25">
      <c r="A865" t="s">
        <v>61</v>
      </c>
      <c r="B865" t="s">
        <v>8</v>
      </c>
      <c r="C865" s="4">
        <f>VLOOKUP($A865,_dh_JRC_IDEES!$A$1:$AH$30,MATCH($B865*1,_dh_JRC_IDEES!$A$1:$AH$1,0),FALSE)</f>
        <v>19.210431011306873</v>
      </c>
      <c r="D865" s="6">
        <v>350</v>
      </c>
      <c r="E865" s="6">
        <v>750</v>
      </c>
    </row>
    <row r="866" spans="1:5" x14ac:dyDescent="0.25">
      <c r="A866" t="s">
        <v>61</v>
      </c>
      <c r="B866" t="s">
        <v>9</v>
      </c>
      <c r="C866" s="4">
        <f>VLOOKUP($A866,_dh_JRC_IDEES!$A$1:$AH$30,MATCH($B866*1,_dh_JRC_IDEES!$A$1:$AH$1,0),FALSE)</f>
        <v>19.210431011306873</v>
      </c>
      <c r="D866" s="6">
        <v>350</v>
      </c>
      <c r="E866" s="6">
        <v>750</v>
      </c>
    </row>
    <row r="867" spans="1:5" x14ac:dyDescent="0.25">
      <c r="A867" t="s">
        <v>61</v>
      </c>
      <c r="B867" t="s">
        <v>10</v>
      </c>
      <c r="C867" s="4">
        <f>VLOOKUP($A867,_dh_JRC_IDEES!$A$1:$AH$30,MATCH($B867*1,_dh_JRC_IDEES!$A$1:$AH$1,0),FALSE)</f>
        <v>19.210431011306873</v>
      </c>
      <c r="D867" s="6">
        <v>350</v>
      </c>
      <c r="E867" s="6">
        <v>750</v>
      </c>
    </row>
    <row r="868" spans="1:5" x14ac:dyDescent="0.25">
      <c r="A868" t="s">
        <v>61</v>
      </c>
      <c r="B868" t="s">
        <v>11</v>
      </c>
      <c r="C868" s="4">
        <f>VLOOKUP($A868,_dh_JRC_IDEES!$A$1:$AH$30,MATCH($B868*1,_dh_JRC_IDEES!$A$1:$AH$1,0),FALSE)</f>
        <v>19.210431011306873</v>
      </c>
      <c r="D868" s="6">
        <v>350</v>
      </c>
      <c r="E868" s="6">
        <v>750</v>
      </c>
    </row>
    <row r="869" spans="1:5" x14ac:dyDescent="0.25">
      <c r="A869" t="s">
        <v>61</v>
      </c>
      <c r="B869" t="s">
        <v>12</v>
      </c>
      <c r="C869" s="4">
        <f>VLOOKUP($A869,_dh_JRC_IDEES!$A$1:$AH$30,MATCH($B869*1,_dh_JRC_IDEES!$A$1:$AH$1,0),FALSE)</f>
        <v>19.210431011306873</v>
      </c>
      <c r="D869" s="6">
        <v>350</v>
      </c>
      <c r="E869" s="6">
        <v>750</v>
      </c>
    </row>
    <row r="870" spans="1:5" x14ac:dyDescent="0.25">
      <c r="A870" t="s">
        <v>61</v>
      </c>
      <c r="B870" t="s">
        <v>13</v>
      </c>
      <c r="C870" s="4">
        <f>VLOOKUP($A870,_dh_JRC_IDEES!$A$1:$AH$30,MATCH($B870*1,_dh_JRC_IDEES!$A$1:$AH$1,0),FALSE)</f>
        <v>19.210431011306873</v>
      </c>
      <c r="D870" s="6">
        <v>350</v>
      </c>
      <c r="E870" s="6">
        <v>750</v>
      </c>
    </row>
    <row r="871" spans="1:5" x14ac:dyDescent="0.25">
      <c r="A871" t="s">
        <v>61</v>
      </c>
      <c r="B871" t="s">
        <v>14</v>
      </c>
      <c r="C871" s="4">
        <f>VLOOKUP($A871,_dh_JRC_IDEES!$A$1:$AH$30,MATCH($B871*1,_dh_JRC_IDEES!$A$1:$AH$1,0),FALSE)</f>
        <v>19.210431011306873</v>
      </c>
      <c r="D871" s="6">
        <v>350</v>
      </c>
      <c r="E871" s="6">
        <v>750</v>
      </c>
    </row>
    <row r="872" spans="1:5" x14ac:dyDescent="0.25">
      <c r="A872" t="s">
        <v>61</v>
      </c>
      <c r="B872" t="s">
        <v>15</v>
      </c>
      <c r="C872" s="4">
        <f>VLOOKUP($A872,_dh_JRC_IDEES!$A$1:$AH$30,MATCH($B872*1,_dh_JRC_IDEES!$A$1:$AH$1,0),FALSE)</f>
        <v>19.210431011306873</v>
      </c>
      <c r="D872" s="6">
        <v>350</v>
      </c>
      <c r="E872" s="6">
        <v>750</v>
      </c>
    </row>
    <row r="873" spans="1:5" x14ac:dyDescent="0.25">
      <c r="A873" t="s">
        <v>61</v>
      </c>
      <c r="B873" t="s">
        <v>16</v>
      </c>
      <c r="C873" s="4">
        <f>VLOOKUP($A873,_dh_JRC_IDEES!$A$1:$AH$30,MATCH($B873*1,_dh_JRC_IDEES!$A$1:$AH$1,0),FALSE)</f>
        <v>19.210431011306873</v>
      </c>
      <c r="D873" s="6">
        <v>350</v>
      </c>
      <c r="E873" s="6">
        <v>750</v>
      </c>
    </row>
    <row r="874" spans="1:5" x14ac:dyDescent="0.25">
      <c r="A874" t="s">
        <v>61</v>
      </c>
      <c r="B874" t="s">
        <v>17</v>
      </c>
      <c r="C874" s="4">
        <f>VLOOKUP($A874,_dh_JRC_IDEES!$A$1:$AH$30,MATCH($B874*1,_dh_JRC_IDEES!$A$1:$AH$1,0),FALSE)</f>
        <v>19.210431011306873</v>
      </c>
      <c r="D874" s="6">
        <v>350</v>
      </c>
      <c r="E874" s="6">
        <v>750</v>
      </c>
    </row>
    <row r="875" spans="1:5" x14ac:dyDescent="0.25">
      <c r="A875" t="s">
        <v>61</v>
      </c>
      <c r="B875" t="s">
        <v>18</v>
      </c>
      <c r="C875" s="4">
        <f>VLOOKUP($A875,_dh_JRC_IDEES!$A$1:$AH$30,MATCH($B875*1,_dh_JRC_IDEES!$A$1:$AH$1,0),FALSE)</f>
        <v>19.210431011306873</v>
      </c>
      <c r="D875" s="6">
        <v>350</v>
      </c>
      <c r="E875" s="6">
        <v>750</v>
      </c>
    </row>
    <row r="876" spans="1:5" x14ac:dyDescent="0.25">
      <c r="A876" t="s">
        <v>61</v>
      </c>
      <c r="B876" t="s">
        <v>19</v>
      </c>
      <c r="C876" s="4">
        <f>VLOOKUP($A876,_dh_JRC_IDEES!$A$1:$AH$30,MATCH($B876*1,_dh_JRC_IDEES!$A$1:$AH$1,0),FALSE)</f>
        <v>19.210431011306873</v>
      </c>
      <c r="D876" s="6">
        <v>350</v>
      </c>
      <c r="E876" s="6">
        <v>750</v>
      </c>
    </row>
    <row r="877" spans="1:5" x14ac:dyDescent="0.25">
      <c r="A877" t="s">
        <v>61</v>
      </c>
      <c r="B877" t="s">
        <v>20</v>
      </c>
      <c r="C877" s="4">
        <f>VLOOKUP($A877,_dh_JRC_IDEES!$A$1:$AH$30,MATCH($B877*1,_dh_JRC_IDEES!$A$1:$AH$1,0),FALSE)</f>
        <v>19.210431011306873</v>
      </c>
      <c r="D877" s="6">
        <v>350</v>
      </c>
      <c r="E877" s="6">
        <v>750</v>
      </c>
    </row>
    <row r="878" spans="1:5" x14ac:dyDescent="0.25">
      <c r="A878" t="s">
        <v>61</v>
      </c>
      <c r="B878" t="s">
        <v>21</v>
      </c>
      <c r="C878" s="4">
        <f>VLOOKUP($A878,_dh_JRC_IDEES!$A$1:$AH$30,MATCH($B878*1,_dh_JRC_IDEES!$A$1:$AH$1,0),FALSE)</f>
        <v>19.210431011306873</v>
      </c>
      <c r="D878" s="6">
        <v>350</v>
      </c>
      <c r="E878" s="6">
        <v>750</v>
      </c>
    </row>
    <row r="879" spans="1:5" x14ac:dyDescent="0.25">
      <c r="A879" t="s">
        <v>61</v>
      </c>
      <c r="B879" t="s">
        <v>22</v>
      </c>
      <c r="C879" s="4">
        <f>VLOOKUP($A879,_dh_JRC_IDEES!$A$1:$AH$30,MATCH($B879*1,_dh_JRC_IDEES!$A$1:$AH$1,0),FALSE)</f>
        <v>19.210431011306873</v>
      </c>
      <c r="D879" s="6">
        <v>350</v>
      </c>
      <c r="E879" s="6">
        <v>750</v>
      </c>
    </row>
    <row r="880" spans="1:5" x14ac:dyDescent="0.25">
      <c r="A880" t="s">
        <v>61</v>
      </c>
      <c r="B880" t="s">
        <v>23</v>
      </c>
      <c r="C880" s="4">
        <f>VLOOKUP($A880,_dh_JRC_IDEES!$A$1:$AH$30,MATCH($B880*1,_dh_JRC_IDEES!$A$1:$AH$1,0),FALSE)</f>
        <v>19.210431011306873</v>
      </c>
      <c r="D880" s="6">
        <v>350</v>
      </c>
      <c r="E880" s="6">
        <v>750</v>
      </c>
    </row>
    <row r="881" spans="1:5" x14ac:dyDescent="0.25">
      <c r="A881" t="s">
        <v>61</v>
      </c>
      <c r="B881" t="s">
        <v>24</v>
      </c>
      <c r="C881" s="4">
        <f>VLOOKUP($A881,_dh_JRC_IDEES!$A$1:$AH$30,MATCH($B881*1,_dh_JRC_IDEES!$A$1:$AH$1,0),FALSE)</f>
        <v>19.210431011306873</v>
      </c>
      <c r="D881" s="6">
        <v>350</v>
      </c>
      <c r="E881" s="6">
        <v>750</v>
      </c>
    </row>
    <row r="882" spans="1:5" x14ac:dyDescent="0.25">
      <c r="A882" t="s">
        <v>61</v>
      </c>
      <c r="B882" t="s">
        <v>25</v>
      </c>
      <c r="C882" s="4">
        <f>VLOOKUP($A882,_dh_JRC_IDEES!$A$1:$AH$30,MATCH($B882*1,_dh_JRC_IDEES!$A$1:$AH$1,0),FALSE)</f>
        <v>19.210431011306873</v>
      </c>
      <c r="D882" s="6">
        <v>350</v>
      </c>
      <c r="E882" s="6">
        <v>750</v>
      </c>
    </row>
    <row r="883" spans="1:5" x14ac:dyDescent="0.25">
      <c r="A883" t="s">
        <v>61</v>
      </c>
      <c r="B883" t="s">
        <v>26</v>
      </c>
      <c r="C883" s="4">
        <f>VLOOKUP($A883,_dh_JRC_IDEES!$A$1:$AH$30,MATCH($B883*1,_dh_JRC_IDEES!$A$1:$AH$1,0),FALSE)</f>
        <v>19.210431011306873</v>
      </c>
      <c r="D883" s="6">
        <v>350</v>
      </c>
      <c r="E883" s="6">
        <v>750</v>
      </c>
    </row>
    <row r="884" spans="1:5" x14ac:dyDescent="0.25">
      <c r="A884" t="s">
        <v>61</v>
      </c>
      <c r="B884" t="s">
        <v>27</v>
      </c>
      <c r="C884" s="4">
        <f>VLOOKUP($A884,_dh_JRC_IDEES!$A$1:$AH$30,MATCH($B884*1,_dh_JRC_IDEES!$A$1:$AH$1,0),FALSE)</f>
        <v>19.210431011306873</v>
      </c>
      <c r="D884" s="6">
        <v>350</v>
      </c>
      <c r="E884" s="6">
        <v>750</v>
      </c>
    </row>
    <row r="885" spans="1:5" x14ac:dyDescent="0.25">
      <c r="A885" t="s">
        <v>61</v>
      </c>
      <c r="B885" t="s">
        <v>28</v>
      </c>
      <c r="C885" s="4">
        <f>VLOOKUP($A885,_dh_JRC_IDEES!$A$1:$AH$30,MATCH($B885*1,_dh_JRC_IDEES!$A$1:$AH$1,0),FALSE)</f>
        <v>19.210431011306873</v>
      </c>
      <c r="D885" s="6">
        <v>350</v>
      </c>
      <c r="E885" s="6">
        <v>750</v>
      </c>
    </row>
    <row r="886" spans="1:5" x14ac:dyDescent="0.25">
      <c r="A886" t="s">
        <v>61</v>
      </c>
      <c r="B886" t="s">
        <v>29</v>
      </c>
      <c r="C886" s="4">
        <f>VLOOKUP($A886,_dh_JRC_IDEES!$A$1:$AH$30,MATCH($B886*1,_dh_JRC_IDEES!$A$1:$AH$1,0),FALSE)</f>
        <v>19.210431011306873</v>
      </c>
      <c r="D886" s="6">
        <v>350</v>
      </c>
      <c r="E886" s="6">
        <v>750</v>
      </c>
    </row>
    <row r="887" spans="1:5" x14ac:dyDescent="0.25">
      <c r="A887" t="s">
        <v>61</v>
      </c>
      <c r="B887" t="s">
        <v>30</v>
      </c>
      <c r="C887" s="4">
        <f>VLOOKUP($A887,_dh_JRC_IDEES!$A$1:$AH$30,MATCH($B887*1,_dh_JRC_IDEES!$A$1:$AH$1,0),FALSE)</f>
        <v>19.210431011306873</v>
      </c>
      <c r="D887" s="6">
        <v>350</v>
      </c>
      <c r="E887" s="6">
        <v>750</v>
      </c>
    </row>
    <row r="888" spans="1:5" x14ac:dyDescent="0.25">
      <c r="A888" t="s">
        <v>61</v>
      </c>
      <c r="B888" t="s">
        <v>31</v>
      </c>
      <c r="C888" s="4">
        <f>VLOOKUP($A888,_dh_JRC_IDEES!$A$1:$AH$30,MATCH($B888*1,_dh_JRC_IDEES!$A$1:$AH$1,0),FALSE)</f>
        <v>19.210431011306873</v>
      </c>
      <c r="D888" s="6">
        <v>350</v>
      </c>
      <c r="E888" s="6">
        <v>750</v>
      </c>
    </row>
    <row r="889" spans="1:5" x14ac:dyDescent="0.25">
      <c r="A889" t="s">
        <v>61</v>
      </c>
      <c r="B889" t="s">
        <v>32</v>
      </c>
      <c r="C889" s="4">
        <f>VLOOKUP($A889,_dh_JRC_IDEES!$A$1:$AH$30,MATCH($B889*1,_dh_JRC_IDEES!$A$1:$AH$1,0),FALSE)</f>
        <v>19.210431011306873</v>
      </c>
      <c r="D889" s="6">
        <v>350</v>
      </c>
      <c r="E889" s="6">
        <v>750</v>
      </c>
    </row>
    <row r="890" spans="1:5" x14ac:dyDescent="0.25">
      <c r="A890" t="s">
        <v>61</v>
      </c>
      <c r="B890" t="s">
        <v>33</v>
      </c>
      <c r="C890" s="4">
        <f>VLOOKUP($A890,_dh_JRC_IDEES!$A$1:$AH$30,MATCH($B890*1,_dh_JRC_IDEES!$A$1:$AH$1,0),FALSE)</f>
        <v>19.210431011306873</v>
      </c>
      <c r="D890" s="6">
        <v>350</v>
      </c>
      <c r="E890" s="6">
        <v>750</v>
      </c>
    </row>
    <row r="891" spans="1:5" x14ac:dyDescent="0.25">
      <c r="A891" t="s">
        <v>61</v>
      </c>
      <c r="B891" t="s">
        <v>34</v>
      </c>
      <c r="C891" s="4">
        <f>VLOOKUP($A891,_dh_JRC_IDEES!$A$1:$AH$30,MATCH($B891*1,_dh_JRC_IDEES!$A$1:$AH$1,0),FALSE)</f>
        <v>19.210431011306873</v>
      </c>
      <c r="D891" s="6">
        <v>350</v>
      </c>
      <c r="E891" s="6">
        <v>750</v>
      </c>
    </row>
    <row r="892" spans="1:5" x14ac:dyDescent="0.25">
      <c r="A892" t="s">
        <v>61</v>
      </c>
      <c r="B892" t="s">
        <v>35</v>
      </c>
      <c r="C892" s="4">
        <f>VLOOKUP($A892,_dh_JRC_IDEES!$A$1:$AH$30,MATCH($B892*1,_dh_JRC_IDEES!$A$1:$AH$1,0),FALSE)</f>
        <v>19.210431011306873</v>
      </c>
      <c r="D892" s="6">
        <v>350</v>
      </c>
      <c r="E892" s="6">
        <v>750</v>
      </c>
    </row>
    <row r="893" spans="1:5" x14ac:dyDescent="0.25">
      <c r="A893" t="s">
        <v>62</v>
      </c>
      <c r="B893" t="s">
        <v>3</v>
      </c>
      <c r="C893" s="4">
        <f>VLOOKUP($A893,_dh_JRC_IDEES!$A$1:$AH$30,MATCH($B893*1,_dh_JRC_IDEES!$A$1:$AH$1,0),FALSE)</f>
        <v>0.97239030108000024</v>
      </c>
      <c r="D893" s="6">
        <v>350</v>
      </c>
      <c r="E893" s="6">
        <v>750</v>
      </c>
    </row>
    <row r="894" spans="1:5" x14ac:dyDescent="0.25">
      <c r="A894" t="s">
        <v>62</v>
      </c>
      <c r="B894" t="s">
        <v>4</v>
      </c>
      <c r="C894" s="4">
        <f>VLOOKUP($A894,_dh_JRC_IDEES!$A$1:$AH$30,MATCH($B894*1,_dh_JRC_IDEES!$A$1:$AH$1,0),FALSE)</f>
        <v>0.97239030108000024</v>
      </c>
      <c r="D894" s="6">
        <v>350</v>
      </c>
      <c r="E894" s="6">
        <v>750</v>
      </c>
    </row>
    <row r="895" spans="1:5" x14ac:dyDescent="0.25">
      <c r="A895" t="s">
        <v>62</v>
      </c>
      <c r="B895" t="s">
        <v>5</v>
      </c>
      <c r="C895" s="4">
        <f>VLOOKUP($A895,_dh_JRC_IDEES!$A$1:$AH$30,MATCH($B895*1,_dh_JRC_IDEES!$A$1:$AH$1,0),FALSE)</f>
        <v>0.97239030108000024</v>
      </c>
      <c r="D895" s="6">
        <v>350</v>
      </c>
      <c r="E895" s="6">
        <v>750</v>
      </c>
    </row>
    <row r="896" spans="1:5" x14ac:dyDescent="0.25">
      <c r="A896" t="s">
        <v>62</v>
      </c>
      <c r="B896" t="s">
        <v>6</v>
      </c>
      <c r="C896" s="4">
        <f>VLOOKUP($A896,_dh_JRC_IDEES!$A$1:$AH$30,MATCH($B896*1,_dh_JRC_IDEES!$A$1:$AH$1,0),FALSE)</f>
        <v>0.97239030108000024</v>
      </c>
      <c r="D896" s="6">
        <v>350</v>
      </c>
      <c r="E896" s="6">
        <v>750</v>
      </c>
    </row>
    <row r="897" spans="1:5" x14ac:dyDescent="0.25">
      <c r="A897" t="s">
        <v>62</v>
      </c>
      <c r="B897" t="s">
        <v>7</v>
      </c>
      <c r="C897" s="4">
        <f>VLOOKUP($A897,_dh_JRC_IDEES!$A$1:$AH$30,MATCH($B897*1,_dh_JRC_IDEES!$A$1:$AH$1,0),FALSE)</f>
        <v>0.97239030108000024</v>
      </c>
      <c r="D897" s="6">
        <v>350</v>
      </c>
      <c r="E897" s="6">
        <v>750</v>
      </c>
    </row>
    <row r="898" spans="1:5" x14ac:dyDescent="0.25">
      <c r="A898" t="s">
        <v>62</v>
      </c>
      <c r="B898" t="s">
        <v>8</v>
      </c>
      <c r="C898" s="4">
        <f>VLOOKUP($A898,_dh_JRC_IDEES!$A$1:$AH$30,MATCH($B898*1,_dh_JRC_IDEES!$A$1:$AH$1,0),FALSE)</f>
        <v>0.97239030108000024</v>
      </c>
      <c r="D898" s="6">
        <v>350</v>
      </c>
      <c r="E898" s="6">
        <v>750</v>
      </c>
    </row>
    <row r="899" spans="1:5" x14ac:dyDescent="0.25">
      <c r="A899" t="s">
        <v>62</v>
      </c>
      <c r="B899" t="s">
        <v>9</v>
      </c>
      <c r="C899" s="4">
        <f>VLOOKUP($A899,_dh_JRC_IDEES!$A$1:$AH$30,MATCH($B899*1,_dh_JRC_IDEES!$A$1:$AH$1,0),FALSE)</f>
        <v>0.97239030108000024</v>
      </c>
      <c r="D899" s="6">
        <v>350</v>
      </c>
      <c r="E899" s="6">
        <v>750</v>
      </c>
    </row>
    <row r="900" spans="1:5" x14ac:dyDescent="0.25">
      <c r="A900" t="s">
        <v>62</v>
      </c>
      <c r="B900" t="s">
        <v>10</v>
      </c>
      <c r="C900" s="4">
        <f>VLOOKUP($A900,_dh_JRC_IDEES!$A$1:$AH$30,MATCH($B900*1,_dh_JRC_IDEES!$A$1:$AH$1,0),FALSE)</f>
        <v>0.97239030108000024</v>
      </c>
      <c r="D900" s="6">
        <v>350</v>
      </c>
      <c r="E900" s="6">
        <v>750</v>
      </c>
    </row>
    <row r="901" spans="1:5" x14ac:dyDescent="0.25">
      <c r="A901" t="s">
        <v>62</v>
      </c>
      <c r="B901" t="s">
        <v>11</v>
      </c>
      <c r="C901" s="4">
        <f>VLOOKUP($A901,_dh_JRC_IDEES!$A$1:$AH$30,MATCH($B901*1,_dh_JRC_IDEES!$A$1:$AH$1,0),FALSE)</f>
        <v>0.97239030108000024</v>
      </c>
      <c r="D901" s="6">
        <v>350</v>
      </c>
      <c r="E901" s="6">
        <v>750</v>
      </c>
    </row>
    <row r="902" spans="1:5" x14ac:dyDescent="0.25">
      <c r="A902" t="s">
        <v>62</v>
      </c>
      <c r="B902" t="s">
        <v>12</v>
      </c>
      <c r="C902" s="4">
        <f>VLOOKUP($A902,_dh_JRC_IDEES!$A$1:$AH$30,MATCH($B902*1,_dh_JRC_IDEES!$A$1:$AH$1,0),FALSE)</f>
        <v>0.97239030108000024</v>
      </c>
      <c r="D902" s="6">
        <v>350</v>
      </c>
      <c r="E902" s="6">
        <v>750</v>
      </c>
    </row>
    <row r="903" spans="1:5" x14ac:dyDescent="0.25">
      <c r="A903" t="s">
        <v>62</v>
      </c>
      <c r="B903" t="s">
        <v>13</v>
      </c>
      <c r="C903" s="4">
        <f>VLOOKUP($A903,_dh_JRC_IDEES!$A$1:$AH$30,MATCH($B903*1,_dh_JRC_IDEES!$A$1:$AH$1,0),FALSE)</f>
        <v>0.97239030108000024</v>
      </c>
      <c r="D903" s="6">
        <v>350</v>
      </c>
      <c r="E903" s="6">
        <v>750</v>
      </c>
    </row>
    <row r="904" spans="1:5" x14ac:dyDescent="0.25">
      <c r="A904" t="s">
        <v>62</v>
      </c>
      <c r="B904" t="s">
        <v>14</v>
      </c>
      <c r="C904" s="4">
        <f>VLOOKUP($A904,_dh_JRC_IDEES!$A$1:$AH$30,MATCH($B904*1,_dh_JRC_IDEES!$A$1:$AH$1,0),FALSE)</f>
        <v>0.97239030108000024</v>
      </c>
      <c r="D904" s="6">
        <v>350</v>
      </c>
      <c r="E904" s="6">
        <v>750</v>
      </c>
    </row>
    <row r="905" spans="1:5" x14ac:dyDescent="0.25">
      <c r="A905" t="s">
        <v>62</v>
      </c>
      <c r="B905" t="s">
        <v>15</v>
      </c>
      <c r="C905" s="4">
        <f>VLOOKUP($A905,_dh_JRC_IDEES!$A$1:$AH$30,MATCH($B905*1,_dh_JRC_IDEES!$A$1:$AH$1,0),FALSE)</f>
        <v>0.97239030108000024</v>
      </c>
      <c r="D905" s="6">
        <v>350</v>
      </c>
      <c r="E905" s="6">
        <v>750</v>
      </c>
    </row>
    <row r="906" spans="1:5" x14ac:dyDescent="0.25">
      <c r="A906" t="s">
        <v>62</v>
      </c>
      <c r="B906" t="s">
        <v>16</v>
      </c>
      <c r="C906" s="4">
        <f>VLOOKUP($A906,_dh_JRC_IDEES!$A$1:$AH$30,MATCH($B906*1,_dh_JRC_IDEES!$A$1:$AH$1,0),FALSE)</f>
        <v>0.97239030108000024</v>
      </c>
      <c r="D906" s="6">
        <v>350</v>
      </c>
      <c r="E906" s="6">
        <v>750</v>
      </c>
    </row>
    <row r="907" spans="1:5" x14ac:dyDescent="0.25">
      <c r="A907" t="s">
        <v>62</v>
      </c>
      <c r="B907" t="s">
        <v>17</v>
      </c>
      <c r="C907" s="4">
        <f>VLOOKUP($A907,_dh_JRC_IDEES!$A$1:$AH$30,MATCH($B907*1,_dh_JRC_IDEES!$A$1:$AH$1,0),FALSE)</f>
        <v>0.97239030108000024</v>
      </c>
      <c r="D907" s="6">
        <v>350</v>
      </c>
      <c r="E907" s="6">
        <v>750</v>
      </c>
    </row>
    <row r="908" spans="1:5" x14ac:dyDescent="0.25">
      <c r="A908" t="s">
        <v>62</v>
      </c>
      <c r="B908" t="s">
        <v>18</v>
      </c>
      <c r="C908" s="4">
        <f>VLOOKUP($A908,_dh_JRC_IDEES!$A$1:$AH$30,MATCH($B908*1,_dh_JRC_IDEES!$A$1:$AH$1,0),FALSE)</f>
        <v>0.97239030108000024</v>
      </c>
      <c r="D908" s="6">
        <v>350</v>
      </c>
      <c r="E908" s="6">
        <v>750</v>
      </c>
    </row>
    <row r="909" spans="1:5" x14ac:dyDescent="0.25">
      <c r="A909" t="s">
        <v>62</v>
      </c>
      <c r="B909" t="s">
        <v>19</v>
      </c>
      <c r="C909" s="4">
        <f>VLOOKUP($A909,_dh_JRC_IDEES!$A$1:$AH$30,MATCH($B909*1,_dh_JRC_IDEES!$A$1:$AH$1,0),FALSE)</f>
        <v>0.97239030108000024</v>
      </c>
      <c r="D909" s="6">
        <v>350</v>
      </c>
      <c r="E909" s="6">
        <v>750</v>
      </c>
    </row>
    <row r="910" spans="1:5" x14ac:dyDescent="0.25">
      <c r="A910" t="s">
        <v>62</v>
      </c>
      <c r="B910" t="s">
        <v>20</v>
      </c>
      <c r="C910" s="4">
        <f>VLOOKUP($A910,_dh_JRC_IDEES!$A$1:$AH$30,MATCH($B910*1,_dh_JRC_IDEES!$A$1:$AH$1,0),FALSE)</f>
        <v>0.97239030108000024</v>
      </c>
      <c r="D910" s="6">
        <v>350</v>
      </c>
      <c r="E910" s="6">
        <v>750</v>
      </c>
    </row>
    <row r="911" spans="1:5" x14ac:dyDescent="0.25">
      <c r="A911" t="s">
        <v>62</v>
      </c>
      <c r="B911" t="s">
        <v>21</v>
      </c>
      <c r="C911" s="4">
        <f>VLOOKUP($A911,_dh_JRC_IDEES!$A$1:$AH$30,MATCH($B911*1,_dh_JRC_IDEES!$A$1:$AH$1,0),FALSE)</f>
        <v>0.97239030108000024</v>
      </c>
      <c r="D911" s="6">
        <v>350</v>
      </c>
      <c r="E911" s="6">
        <v>750</v>
      </c>
    </row>
    <row r="912" spans="1:5" x14ac:dyDescent="0.25">
      <c r="A912" t="s">
        <v>62</v>
      </c>
      <c r="B912" t="s">
        <v>22</v>
      </c>
      <c r="C912" s="4">
        <f>VLOOKUP($A912,_dh_JRC_IDEES!$A$1:$AH$30,MATCH($B912*1,_dh_JRC_IDEES!$A$1:$AH$1,0),FALSE)</f>
        <v>0.97239030108000024</v>
      </c>
      <c r="D912" s="6">
        <v>350</v>
      </c>
      <c r="E912" s="6">
        <v>750</v>
      </c>
    </row>
    <row r="913" spans="1:5" x14ac:dyDescent="0.25">
      <c r="A913" t="s">
        <v>62</v>
      </c>
      <c r="B913" t="s">
        <v>23</v>
      </c>
      <c r="C913" s="4">
        <f>VLOOKUP($A913,_dh_JRC_IDEES!$A$1:$AH$30,MATCH($B913*1,_dh_JRC_IDEES!$A$1:$AH$1,0),FALSE)</f>
        <v>0.97239030108000024</v>
      </c>
      <c r="D913" s="6">
        <v>350</v>
      </c>
      <c r="E913" s="6">
        <v>750</v>
      </c>
    </row>
    <row r="914" spans="1:5" x14ac:dyDescent="0.25">
      <c r="A914" t="s">
        <v>62</v>
      </c>
      <c r="B914" t="s">
        <v>24</v>
      </c>
      <c r="C914" s="4">
        <f>VLOOKUP($A914,_dh_JRC_IDEES!$A$1:$AH$30,MATCH($B914*1,_dh_JRC_IDEES!$A$1:$AH$1,0),FALSE)</f>
        <v>0.97239030108000024</v>
      </c>
      <c r="D914" s="6">
        <v>350</v>
      </c>
      <c r="E914" s="6">
        <v>750</v>
      </c>
    </row>
    <row r="915" spans="1:5" x14ac:dyDescent="0.25">
      <c r="A915" t="s">
        <v>62</v>
      </c>
      <c r="B915" t="s">
        <v>25</v>
      </c>
      <c r="C915" s="4">
        <f>VLOOKUP($A915,_dh_JRC_IDEES!$A$1:$AH$30,MATCH($B915*1,_dh_JRC_IDEES!$A$1:$AH$1,0),FALSE)</f>
        <v>0.97239030108000024</v>
      </c>
      <c r="D915" s="6">
        <v>350</v>
      </c>
      <c r="E915" s="6">
        <v>750</v>
      </c>
    </row>
    <row r="916" spans="1:5" x14ac:dyDescent="0.25">
      <c r="A916" t="s">
        <v>62</v>
      </c>
      <c r="B916" t="s">
        <v>26</v>
      </c>
      <c r="C916" s="4">
        <f>VLOOKUP($A916,_dh_JRC_IDEES!$A$1:$AH$30,MATCH($B916*1,_dh_JRC_IDEES!$A$1:$AH$1,0),FALSE)</f>
        <v>0.97239030108000024</v>
      </c>
      <c r="D916" s="6">
        <v>350</v>
      </c>
      <c r="E916" s="6">
        <v>750</v>
      </c>
    </row>
    <row r="917" spans="1:5" x14ac:dyDescent="0.25">
      <c r="A917" t="s">
        <v>62</v>
      </c>
      <c r="B917" t="s">
        <v>27</v>
      </c>
      <c r="C917" s="4">
        <f>VLOOKUP($A917,_dh_JRC_IDEES!$A$1:$AH$30,MATCH($B917*1,_dh_JRC_IDEES!$A$1:$AH$1,0),FALSE)</f>
        <v>0.97239030108000024</v>
      </c>
      <c r="D917" s="6">
        <v>350</v>
      </c>
      <c r="E917" s="6">
        <v>750</v>
      </c>
    </row>
    <row r="918" spans="1:5" x14ac:dyDescent="0.25">
      <c r="A918" t="s">
        <v>62</v>
      </c>
      <c r="B918" t="s">
        <v>28</v>
      </c>
      <c r="C918" s="4">
        <f>VLOOKUP($A918,_dh_JRC_IDEES!$A$1:$AH$30,MATCH($B918*1,_dh_JRC_IDEES!$A$1:$AH$1,0),FALSE)</f>
        <v>0.97239030108000024</v>
      </c>
      <c r="D918" s="6">
        <v>350</v>
      </c>
      <c r="E918" s="6">
        <v>750</v>
      </c>
    </row>
    <row r="919" spans="1:5" x14ac:dyDescent="0.25">
      <c r="A919" t="s">
        <v>62</v>
      </c>
      <c r="B919" t="s">
        <v>29</v>
      </c>
      <c r="C919" s="4">
        <f>VLOOKUP($A919,_dh_JRC_IDEES!$A$1:$AH$30,MATCH($B919*1,_dh_JRC_IDEES!$A$1:$AH$1,0),FALSE)</f>
        <v>0.97239030108000024</v>
      </c>
      <c r="D919" s="6">
        <v>350</v>
      </c>
      <c r="E919" s="6">
        <v>750</v>
      </c>
    </row>
    <row r="920" spans="1:5" x14ac:dyDescent="0.25">
      <c r="A920" t="s">
        <v>62</v>
      </c>
      <c r="B920" t="s">
        <v>30</v>
      </c>
      <c r="C920" s="4">
        <f>VLOOKUP($A920,_dh_JRC_IDEES!$A$1:$AH$30,MATCH($B920*1,_dh_JRC_IDEES!$A$1:$AH$1,0),FALSE)</f>
        <v>0.97239030108000024</v>
      </c>
      <c r="D920" s="6">
        <v>350</v>
      </c>
      <c r="E920" s="6">
        <v>750</v>
      </c>
    </row>
    <row r="921" spans="1:5" x14ac:dyDescent="0.25">
      <c r="A921" t="s">
        <v>62</v>
      </c>
      <c r="B921" t="s">
        <v>31</v>
      </c>
      <c r="C921" s="4">
        <f>VLOOKUP($A921,_dh_JRC_IDEES!$A$1:$AH$30,MATCH($B921*1,_dh_JRC_IDEES!$A$1:$AH$1,0),FALSE)</f>
        <v>0.97239030108000024</v>
      </c>
      <c r="D921" s="6">
        <v>350</v>
      </c>
      <c r="E921" s="6">
        <v>750</v>
      </c>
    </row>
    <row r="922" spans="1:5" x14ac:dyDescent="0.25">
      <c r="A922" t="s">
        <v>62</v>
      </c>
      <c r="B922" t="s">
        <v>32</v>
      </c>
      <c r="C922" s="4">
        <f>VLOOKUP($A922,_dh_JRC_IDEES!$A$1:$AH$30,MATCH($B922*1,_dh_JRC_IDEES!$A$1:$AH$1,0),FALSE)</f>
        <v>0.97239030108000024</v>
      </c>
      <c r="D922" s="6">
        <v>350</v>
      </c>
      <c r="E922" s="6">
        <v>750</v>
      </c>
    </row>
    <row r="923" spans="1:5" x14ac:dyDescent="0.25">
      <c r="A923" t="s">
        <v>62</v>
      </c>
      <c r="B923" t="s">
        <v>33</v>
      </c>
      <c r="C923" s="4">
        <f>VLOOKUP($A923,_dh_JRC_IDEES!$A$1:$AH$30,MATCH($B923*1,_dh_JRC_IDEES!$A$1:$AH$1,0),FALSE)</f>
        <v>0.97239030108000024</v>
      </c>
      <c r="D923" s="6">
        <v>350</v>
      </c>
      <c r="E923" s="6">
        <v>750</v>
      </c>
    </row>
    <row r="924" spans="1:5" x14ac:dyDescent="0.25">
      <c r="A924" t="s">
        <v>62</v>
      </c>
      <c r="B924" t="s">
        <v>34</v>
      </c>
      <c r="C924" s="4">
        <f>VLOOKUP($A924,_dh_JRC_IDEES!$A$1:$AH$30,MATCH($B924*1,_dh_JRC_IDEES!$A$1:$AH$1,0),FALSE)</f>
        <v>0.97239030108000024</v>
      </c>
      <c r="D924" s="6">
        <v>350</v>
      </c>
      <c r="E924" s="6">
        <v>750</v>
      </c>
    </row>
    <row r="925" spans="1:5" x14ac:dyDescent="0.25">
      <c r="A925" t="s">
        <v>62</v>
      </c>
      <c r="B925" t="s">
        <v>35</v>
      </c>
      <c r="C925" s="4">
        <f>VLOOKUP($A925,_dh_JRC_IDEES!$A$1:$AH$30,MATCH($B925*1,_dh_JRC_IDEES!$A$1:$AH$1,0),FALSE)</f>
        <v>0.97239030108000024</v>
      </c>
      <c r="D925" s="6">
        <v>350</v>
      </c>
      <c r="E925" s="6">
        <v>750</v>
      </c>
    </row>
    <row r="926" spans="1:5" x14ac:dyDescent="0.25">
      <c r="A926" t="s">
        <v>63</v>
      </c>
      <c r="B926" t="s">
        <v>3</v>
      </c>
      <c r="C926" s="4">
        <f>VLOOKUP($A926,_dh_JRC_IDEES!$A$1:$AH$30,MATCH($B926*1,_dh_JRC_IDEES!$A$1:$AH$1,0),FALSE)</f>
        <v>28.358784307713488</v>
      </c>
      <c r="D926" s="6">
        <v>350</v>
      </c>
      <c r="E926" s="6">
        <v>750</v>
      </c>
    </row>
    <row r="927" spans="1:5" x14ac:dyDescent="0.25">
      <c r="A927" t="s">
        <v>63</v>
      </c>
      <c r="B927" t="s">
        <v>4</v>
      </c>
      <c r="C927" s="4">
        <f>VLOOKUP($A927,_dh_JRC_IDEES!$A$1:$AH$30,MATCH($B927*1,_dh_JRC_IDEES!$A$1:$AH$1,0),FALSE)</f>
        <v>28.358784307713488</v>
      </c>
      <c r="D927" s="6">
        <v>350</v>
      </c>
      <c r="E927" s="6">
        <v>750</v>
      </c>
    </row>
    <row r="928" spans="1:5" x14ac:dyDescent="0.25">
      <c r="A928" t="s">
        <v>63</v>
      </c>
      <c r="B928" t="s">
        <v>5</v>
      </c>
      <c r="C928" s="4">
        <f>VLOOKUP($A928,_dh_JRC_IDEES!$A$1:$AH$30,MATCH($B928*1,_dh_JRC_IDEES!$A$1:$AH$1,0),FALSE)</f>
        <v>28.358784307713488</v>
      </c>
      <c r="D928" s="6">
        <v>350</v>
      </c>
      <c r="E928" s="6">
        <v>750</v>
      </c>
    </row>
    <row r="929" spans="1:5" x14ac:dyDescent="0.25">
      <c r="A929" t="s">
        <v>63</v>
      </c>
      <c r="B929" t="s">
        <v>6</v>
      </c>
      <c r="C929" s="4">
        <f>VLOOKUP($A929,_dh_JRC_IDEES!$A$1:$AH$30,MATCH($B929*1,_dh_JRC_IDEES!$A$1:$AH$1,0),FALSE)</f>
        <v>28.358784307713488</v>
      </c>
      <c r="D929" s="6">
        <v>350</v>
      </c>
      <c r="E929" s="6">
        <v>750</v>
      </c>
    </row>
    <row r="930" spans="1:5" x14ac:dyDescent="0.25">
      <c r="A930" t="s">
        <v>63</v>
      </c>
      <c r="B930" t="s">
        <v>7</v>
      </c>
      <c r="C930" s="4">
        <f>VLOOKUP($A930,_dh_JRC_IDEES!$A$1:$AH$30,MATCH($B930*1,_dh_JRC_IDEES!$A$1:$AH$1,0),FALSE)</f>
        <v>28.358784307713488</v>
      </c>
      <c r="D930" s="6">
        <v>350</v>
      </c>
      <c r="E930" s="6">
        <v>750</v>
      </c>
    </row>
    <row r="931" spans="1:5" x14ac:dyDescent="0.25">
      <c r="A931" t="s">
        <v>63</v>
      </c>
      <c r="B931" t="s">
        <v>8</v>
      </c>
      <c r="C931" s="4">
        <f>VLOOKUP($A931,_dh_JRC_IDEES!$A$1:$AH$30,MATCH($B931*1,_dh_JRC_IDEES!$A$1:$AH$1,0),FALSE)</f>
        <v>28.358784307713488</v>
      </c>
      <c r="D931" s="6">
        <v>350</v>
      </c>
      <c r="E931" s="6">
        <v>750</v>
      </c>
    </row>
    <row r="932" spans="1:5" x14ac:dyDescent="0.25">
      <c r="A932" t="s">
        <v>63</v>
      </c>
      <c r="B932" t="s">
        <v>9</v>
      </c>
      <c r="C932" s="4">
        <f>VLOOKUP($A932,_dh_JRC_IDEES!$A$1:$AH$30,MATCH($B932*1,_dh_JRC_IDEES!$A$1:$AH$1,0),FALSE)</f>
        <v>28.358784307713488</v>
      </c>
      <c r="D932" s="6">
        <v>350</v>
      </c>
      <c r="E932" s="6">
        <v>750</v>
      </c>
    </row>
    <row r="933" spans="1:5" x14ac:dyDescent="0.25">
      <c r="A933" t="s">
        <v>63</v>
      </c>
      <c r="B933" t="s">
        <v>10</v>
      </c>
      <c r="C933" s="4">
        <f>VLOOKUP($A933,_dh_JRC_IDEES!$A$1:$AH$30,MATCH($B933*1,_dh_JRC_IDEES!$A$1:$AH$1,0),FALSE)</f>
        <v>28.358784307713488</v>
      </c>
      <c r="D933" s="6">
        <v>350</v>
      </c>
      <c r="E933" s="6">
        <v>750</v>
      </c>
    </row>
    <row r="934" spans="1:5" x14ac:dyDescent="0.25">
      <c r="A934" t="s">
        <v>63</v>
      </c>
      <c r="B934" t="s">
        <v>11</v>
      </c>
      <c r="C934" s="4">
        <f>VLOOKUP($A934,_dh_JRC_IDEES!$A$1:$AH$30,MATCH($B934*1,_dh_JRC_IDEES!$A$1:$AH$1,0),FALSE)</f>
        <v>28.358784307713488</v>
      </c>
      <c r="D934" s="6">
        <v>350</v>
      </c>
      <c r="E934" s="6">
        <v>750</v>
      </c>
    </row>
    <row r="935" spans="1:5" x14ac:dyDescent="0.25">
      <c r="A935" t="s">
        <v>63</v>
      </c>
      <c r="B935" t="s">
        <v>12</v>
      </c>
      <c r="C935" s="4">
        <f>VLOOKUP($A935,_dh_JRC_IDEES!$A$1:$AH$30,MATCH($B935*1,_dh_JRC_IDEES!$A$1:$AH$1,0),FALSE)</f>
        <v>28.358784307713488</v>
      </c>
      <c r="D935" s="6">
        <v>350</v>
      </c>
      <c r="E935" s="6">
        <v>750</v>
      </c>
    </row>
    <row r="936" spans="1:5" x14ac:dyDescent="0.25">
      <c r="A936" t="s">
        <v>63</v>
      </c>
      <c r="B936" t="s">
        <v>13</v>
      </c>
      <c r="C936" s="4">
        <f>VLOOKUP($A936,_dh_JRC_IDEES!$A$1:$AH$30,MATCH($B936*1,_dh_JRC_IDEES!$A$1:$AH$1,0),FALSE)</f>
        <v>28.358784307713488</v>
      </c>
      <c r="D936" s="6">
        <v>350</v>
      </c>
      <c r="E936" s="6">
        <v>750</v>
      </c>
    </row>
    <row r="937" spans="1:5" x14ac:dyDescent="0.25">
      <c r="A937" t="s">
        <v>63</v>
      </c>
      <c r="B937" t="s">
        <v>14</v>
      </c>
      <c r="C937" s="4">
        <f>VLOOKUP($A937,_dh_JRC_IDEES!$A$1:$AH$30,MATCH($B937*1,_dh_JRC_IDEES!$A$1:$AH$1,0),FALSE)</f>
        <v>28.358784307713488</v>
      </c>
      <c r="D937" s="6">
        <v>350</v>
      </c>
      <c r="E937" s="6">
        <v>750</v>
      </c>
    </row>
    <row r="938" spans="1:5" x14ac:dyDescent="0.25">
      <c r="A938" t="s">
        <v>63</v>
      </c>
      <c r="B938" t="s">
        <v>15</v>
      </c>
      <c r="C938" s="4">
        <f>VLOOKUP($A938,_dh_JRC_IDEES!$A$1:$AH$30,MATCH($B938*1,_dh_JRC_IDEES!$A$1:$AH$1,0),FALSE)</f>
        <v>28.358784307713488</v>
      </c>
      <c r="D938" s="6">
        <v>350</v>
      </c>
      <c r="E938" s="6">
        <v>750</v>
      </c>
    </row>
    <row r="939" spans="1:5" x14ac:dyDescent="0.25">
      <c r="A939" t="s">
        <v>63</v>
      </c>
      <c r="B939" t="s">
        <v>16</v>
      </c>
      <c r="C939" s="4">
        <f>VLOOKUP($A939,_dh_JRC_IDEES!$A$1:$AH$30,MATCH($B939*1,_dh_JRC_IDEES!$A$1:$AH$1,0),FALSE)</f>
        <v>28.358784307713488</v>
      </c>
      <c r="D939" s="6">
        <v>350</v>
      </c>
      <c r="E939" s="6">
        <v>750</v>
      </c>
    </row>
    <row r="940" spans="1:5" x14ac:dyDescent="0.25">
      <c r="A940" t="s">
        <v>63</v>
      </c>
      <c r="B940" t="s">
        <v>17</v>
      </c>
      <c r="C940" s="4">
        <f>VLOOKUP($A940,_dh_JRC_IDEES!$A$1:$AH$30,MATCH($B940*1,_dh_JRC_IDEES!$A$1:$AH$1,0),FALSE)</f>
        <v>28.358784307713488</v>
      </c>
      <c r="D940" s="6">
        <v>350</v>
      </c>
      <c r="E940" s="6">
        <v>750</v>
      </c>
    </row>
    <row r="941" spans="1:5" x14ac:dyDescent="0.25">
      <c r="A941" t="s">
        <v>63</v>
      </c>
      <c r="B941" t="s">
        <v>18</v>
      </c>
      <c r="C941" s="4">
        <f>VLOOKUP($A941,_dh_JRC_IDEES!$A$1:$AH$30,MATCH($B941*1,_dh_JRC_IDEES!$A$1:$AH$1,0),FALSE)</f>
        <v>28.358784307713488</v>
      </c>
      <c r="D941" s="6">
        <v>350</v>
      </c>
      <c r="E941" s="6">
        <v>750</v>
      </c>
    </row>
    <row r="942" spans="1:5" x14ac:dyDescent="0.25">
      <c r="A942" t="s">
        <v>63</v>
      </c>
      <c r="B942" t="s">
        <v>19</v>
      </c>
      <c r="C942" s="4">
        <f>VLOOKUP($A942,_dh_JRC_IDEES!$A$1:$AH$30,MATCH($B942*1,_dh_JRC_IDEES!$A$1:$AH$1,0),FALSE)</f>
        <v>28.358784307713488</v>
      </c>
      <c r="D942" s="6">
        <v>350</v>
      </c>
      <c r="E942" s="6">
        <v>750</v>
      </c>
    </row>
    <row r="943" spans="1:5" x14ac:dyDescent="0.25">
      <c r="A943" t="s">
        <v>63</v>
      </c>
      <c r="B943" t="s">
        <v>20</v>
      </c>
      <c r="C943" s="4">
        <f>VLOOKUP($A943,_dh_JRC_IDEES!$A$1:$AH$30,MATCH($B943*1,_dh_JRC_IDEES!$A$1:$AH$1,0),FALSE)</f>
        <v>28.358784307713488</v>
      </c>
      <c r="D943" s="6">
        <v>350</v>
      </c>
      <c r="E943" s="6">
        <v>750</v>
      </c>
    </row>
    <row r="944" spans="1:5" x14ac:dyDescent="0.25">
      <c r="A944" t="s">
        <v>63</v>
      </c>
      <c r="B944" t="s">
        <v>21</v>
      </c>
      <c r="C944" s="4">
        <f>VLOOKUP($A944,_dh_JRC_IDEES!$A$1:$AH$30,MATCH($B944*1,_dh_JRC_IDEES!$A$1:$AH$1,0),FALSE)</f>
        <v>28.358784307713488</v>
      </c>
      <c r="D944" s="6">
        <v>350</v>
      </c>
      <c r="E944" s="6">
        <v>750</v>
      </c>
    </row>
    <row r="945" spans="1:5" x14ac:dyDescent="0.25">
      <c r="A945" t="s">
        <v>63</v>
      </c>
      <c r="B945" t="s">
        <v>22</v>
      </c>
      <c r="C945" s="4">
        <f>VLOOKUP($A945,_dh_JRC_IDEES!$A$1:$AH$30,MATCH($B945*1,_dh_JRC_IDEES!$A$1:$AH$1,0),FALSE)</f>
        <v>28.358784307713488</v>
      </c>
      <c r="D945" s="6">
        <v>350</v>
      </c>
      <c r="E945" s="6">
        <v>750</v>
      </c>
    </row>
    <row r="946" spans="1:5" x14ac:dyDescent="0.25">
      <c r="A946" t="s">
        <v>63</v>
      </c>
      <c r="B946" t="s">
        <v>23</v>
      </c>
      <c r="C946" s="4">
        <f>VLOOKUP($A946,_dh_JRC_IDEES!$A$1:$AH$30,MATCH($B946*1,_dh_JRC_IDEES!$A$1:$AH$1,0),FALSE)</f>
        <v>28.358784307713488</v>
      </c>
      <c r="D946" s="6">
        <v>350</v>
      </c>
      <c r="E946" s="6">
        <v>750</v>
      </c>
    </row>
    <row r="947" spans="1:5" x14ac:dyDescent="0.25">
      <c r="A947" t="s">
        <v>63</v>
      </c>
      <c r="B947" t="s">
        <v>24</v>
      </c>
      <c r="C947" s="4">
        <f>VLOOKUP($A947,_dh_JRC_IDEES!$A$1:$AH$30,MATCH($B947*1,_dh_JRC_IDEES!$A$1:$AH$1,0),FALSE)</f>
        <v>28.358784307713488</v>
      </c>
      <c r="D947" s="6">
        <v>350</v>
      </c>
      <c r="E947" s="6">
        <v>750</v>
      </c>
    </row>
    <row r="948" spans="1:5" x14ac:dyDescent="0.25">
      <c r="A948" t="s">
        <v>63</v>
      </c>
      <c r="B948" t="s">
        <v>25</v>
      </c>
      <c r="C948" s="4">
        <f>VLOOKUP($A948,_dh_JRC_IDEES!$A$1:$AH$30,MATCH($B948*1,_dh_JRC_IDEES!$A$1:$AH$1,0),FALSE)</f>
        <v>28.358784307713488</v>
      </c>
      <c r="D948" s="6">
        <v>350</v>
      </c>
      <c r="E948" s="6">
        <v>750</v>
      </c>
    </row>
    <row r="949" spans="1:5" x14ac:dyDescent="0.25">
      <c r="A949" t="s">
        <v>63</v>
      </c>
      <c r="B949" t="s">
        <v>26</v>
      </c>
      <c r="C949" s="4">
        <f>VLOOKUP($A949,_dh_JRC_IDEES!$A$1:$AH$30,MATCH($B949*1,_dh_JRC_IDEES!$A$1:$AH$1,0),FALSE)</f>
        <v>28.358784307713488</v>
      </c>
      <c r="D949" s="6">
        <v>350</v>
      </c>
      <c r="E949" s="6">
        <v>750</v>
      </c>
    </row>
    <row r="950" spans="1:5" x14ac:dyDescent="0.25">
      <c r="A950" t="s">
        <v>63</v>
      </c>
      <c r="B950" t="s">
        <v>27</v>
      </c>
      <c r="C950" s="4">
        <f>VLOOKUP($A950,_dh_JRC_IDEES!$A$1:$AH$30,MATCH($B950*1,_dh_JRC_IDEES!$A$1:$AH$1,0),FALSE)</f>
        <v>28.358784307713488</v>
      </c>
      <c r="D950" s="6">
        <v>350</v>
      </c>
      <c r="E950" s="6">
        <v>750</v>
      </c>
    </row>
    <row r="951" spans="1:5" x14ac:dyDescent="0.25">
      <c r="A951" t="s">
        <v>63</v>
      </c>
      <c r="B951" t="s">
        <v>28</v>
      </c>
      <c r="C951" s="4">
        <f>VLOOKUP($A951,_dh_JRC_IDEES!$A$1:$AH$30,MATCH($B951*1,_dh_JRC_IDEES!$A$1:$AH$1,0),FALSE)</f>
        <v>28.358784307713488</v>
      </c>
      <c r="D951" s="6">
        <v>350</v>
      </c>
      <c r="E951" s="6">
        <v>750</v>
      </c>
    </row>
    <row r="952" spans="1:5" x14ac:dyDescent="0.25">
      <c r="A952" t="s">
        <v>63</v>
      </c>
      <c r="B952" t="s">
        <v>29</v>
      </c>
      <c r="C952" s="4">
        <f>VLOOKUP($A952,_dh_JRC_IDEES!$A$1:$AH$30,MATCH($B952*1,_dh_JRC_IDEES!$A$1:$AH$1,0),FALSE)</f>
        <v>28.358784307713488</v>
      </c>
      <c r="D952" s="6">
        <v>350</v>
      </c>
      <c r="E952" s="6">
        <v>750</v>
      </c>
    </row>
    <row r="953" spans="1:5" x14ac:dyDescent="0.25">
      <c r="A953" t="s">
        <v>63</v>
      </c>
      <c r="B953" t="s">
        <v>30</v>
      </c>
      <c r="C953" s="4">
        <f>VLOOKUP($A953,_dh_JRC_IDEES!$A$1:$AH$30,MATCH($B953*1,_dh_JRC_IDEES!$A$1:$AH$1,0),FALSE)</f>
        <v>28.358784307713488</v>
      </c>
      <c r="D953" s="6">
        <v>350</v>
      </c>
      <c r="E953" s="6">
        <v>750</v>
      </c>
    </row>
    <row r="954" spans="1:5" x14ac:dyDescent="0.25">
      <c r="A954" t="s">
        <v>63</v>
      </c>
      <c r="B954" t="s">
        <v>31</v>
      </c>
      <c r="C954" s="4">
        <f>VLOOKUP($A954,_dh_JRC_IDEES!$A$1:$AH$30,MATCH($B954*1,_dh_JRC_IDEES!$A$1:$AH$1,0),FALSE)</f>
        <v>28.358784307713488</v>
      </c>
      <c r="D954" s="6">
        <v>350</v>
      </c>
      <c r="E954" s="6">
        <v>750</v>
      </c>
    </row>
    <row r="955" spans="1:5" x14ac:dyDescent="0.25">
      <c r="A955" t="s">
        <v>63</v>
      </c>
      <c r="B955" t="s">
        <v>32</v>
      </c>
      <c r="C955" s="4">
        <f>VLOOKUP($A955,_dh_JRC_IDEES!$A$1:$AH$30,MATCH($B955*1,_dh_JRC_IDEES!$A$1:$AH$1,0),FALSE)</f>
        <v>28.358784307713488</v>
      </c>
      <c r="D955" s="6">
        <v>350</v>
      </c>
      <c r="E955" s="6">
        <v>750</v>
      </c>
    </row>
    <row r="956" spans="1:5" x14ac:dyDescent="0.25">
      <c r="A956" t="s">
        <v>63</v>
      </c>
      <c r="B956" t="s">
        <v>33</v>
      </c>
      <c r="C956" s="4">
        <f>VLOOKUP($A956,_dh_JRC_IDEES!$A$1:$AH$30,MATCH($B956*1,_dh_JRC_IDEES!$A$1:$AH$1,0),FALSE)</f>
        <v>28.358784307713488</v>
      </c>
      <c r="D956" s="6">
        <v>350</v>
      </c>
      <c r="E956" s="6">
        <v>750</v>
      </c>
    </row>
    <row r="957" spans="1:5" x14ac:dyDescent="0.25">
      <c r="A957" t="s">
        <v>63</v>
      </c>
      <c r="B957" t="s">
        <v>34</v>
      </c>
      <c r="C957" s="4">
        <f>VLOOKUP($A957,_dh_JRC_IDEES!$A$1:$AH$30,MATCH($B957*1,_dh_JRC_IDEES!$A$1:$AH$1,0),FALSE)</f>
        <v>28.358784307713488</v>
      </c>
      <c r="D957" s="6">
        <v>350</v>
      </c>
      <c r="E957" s="6">
        <v>750</v>
      </c>
    </row>
    <row r="958" spans="1:5" x14ac:dyDescent="0.25">
      <c r="A958" t="s">
        <v>63</v>
      </c>
      <c r="B958" t="s">
        <v>35</v>
      </c>
      <c r="C958" s="4">
        <f>VLOOKUP($A958,_dh_JRC_IDEES!$A$1:$AH$30,MATCH($B958*1,_dh_JRC_IDEES!$A$1:$AH$1,0),FALSE)</f>
        <v>28.358784307713488</v>
      </c>
      <c r="D958" s="6">
        <v>350</v>
      </c>
      <c r="E958" s="6">
        <v>750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1CD7-AAF6-49F4-AE1C-FBAEFCE7D982}">
  <dimension ref="B2:AJ38"/>
  <sheetViews>
    <sheetView zoomScale="85" zoomScaleNormal="85" workbookViewId="0">
      <selection activeCell="B40" sqref="B40"/>
    </sheetView>
  </sheetViews>
  <sheetFormatPr defaultRowHeight="15" x14ac:dyDescent="0.25"/>
  <cols>
    <col min="2" max="2" width="60.85546875" bestFit="1" customWidth="1"/>
  </cols>
  <sheetData>
    <row r="2" spans="2:36" x14ac:dyDescent="0.25">
      <c r="B2" s="22" t="s">
        <v>90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T2" s="23" t="s">
        <v>91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2:36" x14ac:dyDescent="0.25">
      <c r="B3" t="str">
        <f>B4&amp;"/ ("&amp;B30&amp;"/1000)"</f>
        <v>CO2 emissions (kt CO2)/ (Total gross heat production (GWh)/1000)</v>
      </c>
      <c r="C3" s="15">
        <f>C4/(C30/1000)</f>
        <v>457.56392578246516</v>
      </c>
      <c r="D3" s="15">
        <f t="shared" ref="D3:R3" si="0">D4/(D30/1000)</f>
        <v>442.67660032090407</v>
      </c>
      <c r="E3" s="15">
        <f t="shared" si="0"/>
        <v>531.77600757524294</v>
      </c>
      <c r="F3" s="15">
        <f t="shared" si="0"/>
        <v>453.55718514006219</v>
      </c>
      <c r="G3" s="15">
        <f t="shared" si="0"/>
        <v>401.9273564456978</v>
      </c>
      <c r="H3" s="15">
        <f t="shared" si="0"/>
        <v>417.40609617963753</v>
      </c>
      <c r="I3" s="15">
        <f t="shared" si="0"/>
        <v>391.40532634886017</v>
      </c>
      <c r="J3" s="15">
        <f t="shared" si="0"/>
        <v>372.26989025877265</v>
      </c>
      <c r="K3" s="15">
        <f t="shared" si="0"/>
        <v>355.34763179524629</v>
      </c>
      <c r="L3" s="15">
        <f t="shared" si="0"/>
        <v>359.47370083623747</v>
      </c>
      <c r="M3" s="15">
        <f t="shared" si="0"/>
        <v>358.97445187321472</v>
      </c>
      <c r="N3" s="15">
        <f t="shared" si="0"/>
        <v>345.15966026155445</v>
      </c>
      <c r="O3" s="15">
        <f t="shared" si="0"/>
        <v>343.66374590466307</v>
      </c>
      <c r="P3" s="15">
        <f t="shared" si="0"/>
        <v>335.442140099293</v>
      </c>
      <c r="Q3" s="15">
        <f t="shared" si="0"/>
        <v>325.56606130225782</v>
      </c>
      <c r="R3" s="15">
        <f t="shared" si="0"/>
        <v>329.87739788991973</v>
      </c>
      <c r="T3" t="str">
        <f>T4&amp;"/ ("&amp;T30&amp;"/1000)"</f>
        <v>CO2 emissions (kt CO2)/ (Total gross electricity production (GWh)/1000)</v>
      </c>
      <c r="U3" s="15">
        <f>U4/(U30/1000)</f>
        <v>666.69897414230934</v>
      </c>
      <c r="V3" s="15">
        <f t="shared" ref="V3" si="1">V4/(V30/1000)</f>
        <v>705.99639134272945</v>
      </c>
      <c r="W3" s="15">
        <f t="shared" ref="W3" si="2">W4/(W30/1000)</f>
        <v>756.08076981590284</v>
      </c>
      <c r="X3" s="15">
        <f t="shared" ref="X3" si="3">X4/(X30/1000)</f>
        <v>686.36689203824119</v>
      </c>
      <c r="Y3" s="15">
        <f t="shared" ref="Y3" si="4">Y4/(Y30/1000)</f>
        <v>707.44055509441284</v>
      </c>
      <c r="Z3" s="15">
        <f t="shared" ref="Z3" si="5">Z4/(Z30/1000)</f>
        <v>662.41862574755442</v>
      </c>
      <c r="AA3" s="15">
        <f t="shared" ref="AA3" si="6">AA4/(AA30/1000)</f>
        <v>687.96361661780816</v>
      </c>
      <c r="AB3" s="15">
        <f t="shared" ref="AB3" si="7">AB4/(AB30/1000)</f>
        <v>705.7933069283531</v>
      </c>
      <c r="AC3" s="15">
        <f t="shared" ref="AC3" si="8">AC4/(AC30/1000)</f>
        <v>635.38473397879511</v>
      </c>
      <c r="AD3" s="15">
        <f t="shared" ref="AD3" si="9">AD4/(AD30/1000)</f>
        <v>597.1351691060305</v>
      </c>
      <c r="AE3" s="15">
        <f t="shared" ref="AE3" si="10">AE4/(AE30/1000)</f>
        <v>668.2483397228724</v>
      </c>
      <c r="AF3" s="15">
        <f t="shared" ref="AF3" si="11">AF4/(AF30/1000)</f>
        <v>698.91773170883891</v>
      </c>
      <c r="AG3" s="15">
        <f t="shared" ref="AG3" si="12">AG4/(AG30/1000)</f>
        <v>741.41657863081753</v>
      </c>
      <c r="AH3" s="15">
        <f t="shared" ref="AH3" si="13">AH4/(AH30/1000)</f>
        <v>899.77352863345834</v>
      </c>
      <c r="AI3" s="15">
        <f t="shared" ref="AI3" si="14">AI4/(AI30/1000)</f>
        <v>915.00230251155847</v>
      </c>
      <c r="AJ3" s="15">
        <f t="shared" ref="AJ3" si="15">AJ4/(AJ30/1000)</f>
        <v>748.00342919215075</v>
      </c>
    </row>
    <row r="4" spans="2:36" x14ac:dyDescent="0.25">
      <c r="B4" s="9" t="s">
        <v>64</v>
      </c>
      <c r="C4" s="14">
        <v>3660.8692585171489</v>
      </c>
      <c r="D4" s="14">
        <v>3788.6198878738801</v>
      </c>
      <c r="E4" s="14">
        <v>4519.0553292752038</v>
      </c>
      <c r="F4" s="14">
        <v>4336.0343252837647</v>
      </c>
      <c r="G4" s="14">
        <v>4410.9190582959245</v>
      </c>
      <c r="H4" s="14">
        <v>4524.4474127421136</v>
      </c>
      <c r="I4" s="14">
        <v>4455.6953827419729</v>
      </c>
      <c r="J4" s="14">
        <v>4256.2384468152122</v>
      </c>
      <c r="K4" s="14">
        <v>4362.5119726676876</v>
      </c>
      <c r="L4" s="14">
        <v>4468.8922798815365</v>
      </c>
      <c r="M4" s="14">
        <v>5342.2733917967626</v>
      </c>
      <c r="N4" s="14">
        <v>4913.6138455319087</v>
      </c>
      <c r="O4" s="14">
        <v>4952.1623486282024</v>
      </c>
      <c r="P4" s="14">
        <v>4771.6441523152826</v>
      </c>
      <c r="Q4" s="14">
        <v>4082.2253482357505</v>
      </c>
      <c r="R4" s="14">
        <v>4564.3150796400441</v>
      </c>
      <c r="T4" s="9" t="s">
        <v>64</v>
      </c>
      <c r="U4" s="14">
        <v>8258.2052172985968</v>
      </c>
      <c r="V4" s="14">
        <v>9854.9499580099946</v>
      </c>
      <c r="W4" s="14">
        <v>9121.6310366338203</v>
      </c>
      <c r="X4" s="14">
        <v>11746.666675440862</v>
      </c>
      <c r="Y4" s="14">
        <v>12084.041929183128</v>
      </c>
      <c r="Z4" s="14">
        <v>12168.62363467748</v>
      </c>
      <c r="AA4" s="14">
        <v>11404.295224456579</v>
      </c>
      <c r="AB4" s="14">
        <v>10671.491995841892</v>
      </c>
      <c r="AC4" s="14">
        <v>9825.6204572360039</v>
      </c>
      <c r="AD4" s="14">
        <v>8469.964071080929</v>
      </c>
      <c r="AE4" s="14">
        <v>10377.713769432816</v>
      </c>
      <c r="AF4" s="14">
        <v>10534.731215800291</v>
      </c>
      <c r="AG4" s="14">
        <v>8589.5457351610567</v>
      </c>
      <c r="AH4" s="14">
        <v>8025.0460486119855</v>
      </c>
      <c r="AI4" s="14">
        <v>7118.5894015882395</v>
      </c>
      <c r="AJ4" s="14">
        <v>7694.532820704504</v>
      </c>
    </row>
    <row r="5" spans="2:36" x14ac:dyDescent="0.25">
      <c r="B5" s="8" t="s">
        <v>65</v>
      </c>
      <c r="C5" s="7">
        <v>532.94672524346686</v>
      </c>
      <c r="D5" s="7">
        <v>496.44164381407165</v>
      </c>
      <c r="E5" s="7">
        <v>619.49984190335954</v>
      </c>
      <c r="F5" s="7">
        <v>482.597724757104</v>
      </c>
      <c r="G5" s="7">
        <v>542.22324581937573</v>
      </c>
      <c r="H5" s="7">
        <v>492.09853352913598</v>
      </c>
      <c r="I5" s="7">
        <v>521.22247716132017</v>
      </c>
      <c r="J5" s="7">
        <v>447.97776788635139</v>
      </c>
      <c r="K5" s="7">
        <v>504.63437824087151</v>
      </c>
      <c r="L5" s="7">
        <v>478.377704090088</v>
      </c>
      <c r="M5" s="7">
        <v>459.95246791013824</v>
      </c>
      <c r="N5" s="7">
        <v>476.4069135372319</v>
      </c>
      <c r="O5" s="7">
        <v>449.91344523175667</v>
      </c>
      <c r="P5" s="7">
        <v>494.568800000002</v>
      </c>
      <c r="Q5" s="7">
        <v>564.5823378386475</v>
      </c>
      <c r="R5" s="7">
        <v>636.18012462695071</v>
      </c>
      <c r="T5" s="8" t="s">
        <v>65</v>
      </c>
      <c r="U5" s="7">
        <v>3069.448998074985</v>
      </c>
      <c r="V5" s="7">
        <v>3898.6307260377848</v>
      </c>
      <c r="W5" s="7">
        <v>3577.3691913685439</v>
      </c>
      <c r="X5" s="7">
        <v>5048.6859895301286</v>
      </c>
      <c r="Y5" s="7">
        <v>5233.253423689368</v>
      </c>
      <c r="Z5" s="7">
        <v>4497.7608227596329</v>
      </c>
      <c r="AA5" s="7">
        <v>4801.898441189167</v>
      </c>
      <c r="AB5" s="7">
        <v>4825.1757939865292</v>
      </c>
      <c r="AC5" s="7">
        <v>4096.9483687891443</v>
      </c>
      <c r="AD5" s="7">
        <v>2702.4513380971921</v>
      </c>
      <c r="AE5" s="7">
        <v>3558.7190328760985</v>
      </c>
      <c r="AF5" s="7">
        <v>3938.4804864627731</v>
      </c>
      <c r="AG5" s="7">
        <v>3160.9685547682393</v>
      </c>
      <c r="AH5" s="7">
        <v>2991.3466000000108</v>
      </c>
      <c r="AI5" s="7">
        <v>1891.4447514956694</v>
      </c>
      <c r="AJ5" s="7">
        <v>1837.984748741374</v>
      </c>
    </row>
    <row r="6" spans="2:36" x14ac:dyDescent="0.25">
      <c r="B6" s="13" t="s">
        <v>66</v>
      </c>
      <c r="C6" s="12">
        <v>532.94672524346686</v>
      </c>
      <c r="D6" s="12">
        <v>496.44164381407165</v>
      </c>
      <c r="E6" s="12">
        <v>619.49984190335954</v>
      </c>
      <c r="F6" s="12">
        <v>482.597724757104</v>
      </c>
      <c r="G6" s="12">
        <v>542.22324581937573</v>
      </c>
      <c r="H6" s="12">
        <v>492.09853352913598</v>
      </c>
      <c r="I6" s="12">
        <v>521.22247716132017</v>
      </c>
      <c r="J6" s="12">
        <v>447.97776788635139</v>
      </c>
      <c r="K6" s="12">
        <v>504.63437824087151</v>
      </c>
      <c r="L6" s="12">
        <v>478.377704090088</v>
      </c>
      <c r="M6" s="12">
        <v>459.95246791013824</v>
      </c>
      <c r="N6" s="12">
        <v>476.4069135372319</v>
      </c>
      <c r="O6" s="12">
        <v>449.91344523175667</v>
      </c>
      <c r="P6" s="12">
        <v>494.568800000002</v>
      </c>
      <c r="Q6" s="12">
        <v>564.5823378386475</v>
      </c>
      <c r="R6" s="12">
        <v>636.18012462695071</v>
      </c>
      <c r="T6" s="13" t="s">
        <v>66</v>
      </c>
      <c r="U6" s="12">
        <v>3069.448998074985</v>
      </c>
      <c r="V6" s="12">
        <v>3898.6307260377848</v>
      </c>
      <c r="W6" s="12">
        <v>3577.3691913685439</v>
      </c>
      <c r="X6" s="12">
        <v>5048.6859895301286</v>
      </c>
      <c r="Y6" s="12">
        <v>5233.253423689368</v>
      </c>
      <c r="Z6" s="12">
        <v>4497.7608227596329</v>
      </c>
      <c r="AA6" s="12">
        <v>4801.898441189167</v>
      </c>
      <c r="AB6" s="12">
        <v>4825.1757939865292</v>
      </c>
      <c r="AC6" s="12">
        <v>4096.9483687891443</v>
      </c>
      <c r="AD6" s="12">
        <v>2702.4513380971921</v>
      </c>
      <c r="AE6" s="12">
        <v>3558.7190328760985</v>
      </c>
      <c r="AF6" s="12">
        <v>3938.4804864627731</v>
      </c>
      <c r="AG6" s="12">
        <v>3160.9685547682393</v>
      </c>
      <c r="AH6" s="12">
        <v>2991.3466000000108</v>
      </c>
      <c r="AI6" s="12">
        <v>1891.4447514956694</v>
      </c>
      <c r="AJ6" s="12">
        <v>1837.984748741374</v>
      </c>
    </row>
    <row r="7" spans="2:36" x14ac:dyDescent="0.25">
      <c r="B7" s="13" t="s">
        <v>67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T7" s="13" t="s">
        <v>67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</row>
    <row r="8" spans="2:36" x14ac:dyDescent="0.25">
      <c r="B8" s="13" t="s">
        <v>68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T8" s="13" t="s">
        <v>68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</row>
    <row r="9" spans="2:36" x14ac:dyDescent="0.25">
      <c r="B9" s="8" t="s">
        <v>69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T9" s="8" t="s">
        <v>69</v>
      </c>
      <c r="U9" s="7">
        <v>1203.0202582037828</v>
      </c>
      <c r="V9" s="7">
        <v>1448.6986089597599</v>
      </c>
      <c r="W9" s="7">
        <v>1362.9314536966799</v>
      </c>
      <c r="X9" s="7">
        <v>1418.33326292532</v>
      </c>
      <c r="Y9" s="7">
        <v>1005.99407020476</v>
      </c>
      <c r="Z9" s="7">
        <v>1045.2475664180135</v>
      </c>
      <c r="AA9" s="7">
        <v>628.78161911328004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</row>
    <row r="10" spans="2:36" x14ac:dyDescent="0.25">
      <c r="B10" s="13" t="s">
        <v>67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T10" s="13" t="s">
        <v>67</v>
      </c>
      <c r="U10" s="12">
        <v>1203.0202582037828</v>
      </c>
      <c r="V10" s="12">
        <v>1448.6986089597599</v>
      </c>
      <c r="W10" s="12">
        <v>1362.9314536966799</v>
      </c>
      <c r="X10" s="12">
        <v>1418.33326292532</v>
      </c>
      <c r="Y10" s="12">
        <v>1005.99407020476</v>
      </c>
      <c r="Z10" s="12">
        <v>1045.2475664180135</v>
      </c>
      <c r="AA10" s="12">
        <v>628.78161911328004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</row>
    <row r="11" spans="2:36" x14ac:dyDescent="0.25">
      <c r="B11" s="13" t="s">
        <v>66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T11" s="13" t="s">
        <v>66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</row>
    <row r="12" spans="2:36" x14ac:dyDescent="0.25">
      <c r="B12" s="13" t="s">
        <v>68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T12" s="13" t="s">
        <v>68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</row>
    <row r="13" spans="2:36" x14ac:dyDescent="0.25">
      <c r="B13" s="8" t="s">
        <v>70</v>
      </c>
      <c r="C13" s="7">
        <v>2035.2261858566408</v>
      </c>
      <c r="D13" s="7">
        <v>2210.8979498340245</v>
      </c>
      <c r="E13" s="7">
        <v>2782.470024077832</v>
      </c>
      <c r="F13" s="7">
        <v>2625.3688404283566</v>
      </c>
      <c r="G13" s="7">
        <v>2609.3463018206762</v>
      </c>
      <c r="H13" s="7">
        <v>2797.2226747315244</v>
      </c>
      <c r="I13" s="7">
        <v>2794.6848609713884</v>
      </c>
      <c r="J13" s="7">
        <v>2859.6533237296203</v>
      </c>
      <c r="K13" s="7">
        <v>2720.7214771350241</v>
      </c>
      <c r="L13" s="7">
        <v>2783.7563650380002</v>
      </c>
      <c r="M13" s="7">
        <v>3414.1652995175045</v>
      </c>
      <c r="N13" s="7">
        <v>3142.8016606377605</v>
      </c>
      <c r="O13" s="7">
        <v>3249.5433394503539</v>
      </c>
      <c r="P13" s="7">
        <v>2942.7940332724202</v>
      </c>
      <c r="Q13" s="7">
        <v>2464.5274521196666</v>
      </c>
      <c r="R13" s="7">
        <v>2644.9151775052069</v>
      </c>
      <c r="T13" s="8" t="s">
        <v>70</v>
      </c>
      <c r="U13" s="7">
        <v>2096.4331084368646</v>
      </c>
      <c r="V13" s="7">
        <v>1980.0661479128644</v>
      </c>
      <c r="W13" s="7">
        <v>1557.4475465247601</v>
      </c>
      <c r="X13" s="7">
        <v>2486.5824781836714</v>
      </c>
      <c r="Y13" s="7">
        <v>2462.6815181060397</v>
      </c>
      <c r="Z13" s="7">
        <v>3120.3084238919114</v>
      </c>
      <c r="AA13" s="7">
        <v>2156.3064155262969</v>
      </c>
      <c r="AB13" s="7">
        <v>1754.9356695615361</v>
      </c>
      <c r="AC13" s="7">
        <v>2247.9478390092231</v>
      </c>
      <c r="AD13" s="7">
        <v>2410.2339402038051</v>
      </c>
      <c r="AE13" s="7">
        <v>2395.8358810707673</v>
      </c>
      <c r="AF13" s="7">
        <v>2003.3625771402117</v>
      </c>
      <c r="AG13" s="7">
        <v>1068.9255828093317</v>
      </c>
      <c r="AH13" s="7">
        <v>304.52207124304914</v>
      </c>
      <c r="AI13" s="7">
        <v>245.05580313438108</v>
      </c>
      <c r="AJ13" s="7">
        <v>990.00767189293492</v>
      </c>
    </row>
    <row r="14" spans="2:36" x14ac:dyDescent="0.25">
      <c r="B14" s="8" t="s">
        <v>71</v>
      </c>
      <c r="C14" s="7">
        <v>272.21754741704217</v>
      </c>
      <c r="D14" s="7">
        <v>133.37223494227186</v>
      </c>
      <c r="E14" s="7">
        <v>220.9583810531521</v>
      </c>
      <c r="F14" s="7">
        <v>235.65221255519998</v>
      </c>
      <c r="G14" s="7">
        <v>135.27016949505585</v>
      </c>
      <c r="H14" s="7">
        <v>215.90117925294749</v>
      </c>
      <c r="I14" s="7">
        <v>157.3368427535043</v>
      </c>
      <c r="J14" s="7">
        <v>161.80941161519996</v>
      </c>
      <c r="K14" s="7">
        <v>282.23808820603222</v>
      </c>
      <c r="L14" s="7">
        <v>259.63396179551978</v>
      </c>
      <c r="M14" s="7">
        <v>260.6701509199724</v>
      </c>
      <c r="N14" s="7">
        <v>336.55707621038698</v>
      </c>
      <c r="O14" s="7">
        <v>358.14403844509678</v>
      </c>
      <c r="P14" s="7">
        <v>299.34634140969149</v>
      </c>
      <c r="Q14" s="7">
        <v>214.3006403747205</v>
      </c>
      <c r="R14" s="7">
        <v>259.71719999999891</v>
      </c>
      <c r="T14" s="8" t="s">
        <v>71</v>
      </c>
      <c r="U14" s="7">
        <v>1432.9696525829661</v>
      </c>
      <c r="V14" s="7">
        <v>2050.328667457728</v>
      </c>
      <c r="W14" s="7">
        <v>2293.6085781468487</v>
      </c>
      <c r="X14" s="7">
        <v>2197.3512939120001</v>
      </c>
      <c r="Y14" s="7">
        <v>2855.3264645932804</v>
      </c>
      <c r="Z14" s="7">
        <v>3012.4104207470632</v>
      </c>
      <c r="AA14" s="7">
        <v>3150.8380564464956</v>
      </c>
      <c r="AB14" s="7">
        <v>3487.4430574752005</v>
      </c>
      <c r="AC14" s="7">
        <v>2902.4781273139683</v>
      </c>
      <c r="AD14" s="7">
        <v>2526.1019278090562</v>
      </c>
      <c r="AE14" s="7">
        <v>3604.2788950233112</v>
      </c>
      <c r="AF14" s="7">
        <v>3657.7549551251473</v>
      </c>
      <c r="AG14" s="7">
        <v>3446.0157813440269</v>
      </c>
      <c r="AH14" s="7">
        <v>4017.6796585903066</v>
      </c>
      <c r="AI14" s="7">
        <v>4102.3386101182068</v>
      </c>
      <c r="AJ14" s="7">
        <v>3952.7139999999931</v>
      </c>
    </row>
    <row r="15" spans="2:36" x14ac:dyDescent="0.25">
      <c r="B15" s="8" t="s">
        <v>72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T15" s="8" t="s">
        <v>72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</row>
    <row r="16" spans="2:36" x14ac:dyDescent="0.25">
      <c r="B16" s="8" t="s">
        <v>73</v>
      </c>
      <c r="C16" s="7">
        <v>0</v>
      </c>
      <c r="D16" s="7">
        <v>9.6114795875280006</v>
      </c>
      <c r="E16" s="7">
        <v>2.9060578800000005</v>
      </c>
      <c r="F16" s="7">
        <v>3.1083444199080006</v>
      </c>
      <c r="G16" s="7">
        <v>0</v>
      </c>
      <c r="H16" s="7">
        <v>9.4848074714629611</v>
      </c>
      <c r="I16" s="7">
        <v>3.2064429023639995</v>
      </c>
      <c r="J16" s="7">
        <v>6.4127306837879994</v>
      </c>
      <c r="K16" s="7">
        <v>6.4117068855839996</v>
      </c>
      <c r="L16" s="7">
        <v>3.1905585181080003</v>
      </c>
      <c r="M16" s="7">
        <v>3.1616138741506914</v>
      </c>
      <c r="N16" s="7">
        <v>6.2985174836440496</v>
      </c>
      <c r="O16" s="7">
        <v>3.1308095713963193</v>
      </c>
      <c r="P16" s="7">
        <v>3.1492822521292445</v>
      </c>
      <c r="Q16" s="7">
        <v>3.1492575719240929</v>
      </c>
      <c r="R16" s="7">
        <v>6.2984490152427011</v>
      </c>
      <c r="T16" s="8" t="s">
        <v>73</v>
      </c>
      <c r="U16" s="7">
        <v>0</v>
      </c>
      <c r="V16" s="7">
        <v>50.576065616232007</v>
      </c>
      <c r="W16" s="7">
        <v>3.1024188000000001</v>
      </c>
      <c r="X16" s="7">
        <v>3.1083754440959992</v>
      </c>
      <c r="Y16" s="7">
        <v>0</v>
      </c>
      <c r="Z16" s="7">
        <v>3.1862751498447208</v>
      </c>
      <c r="AA16" s="7">
        <v>6.4095972408000002</v>
      </c>
      <c r="AB16" s="7">
        <v>6.3068451301439987</v>
      </c>
      <c r="AC16" s="7">
        <v>6.308272242792003</v>
      </c>
      <c r="AD16" s="7">
        <v>6.4180978683120005</v>
      </c>
      <c r="AE16" s="7">
        <v>3.1616138741506914</v>
      </c>
      <c r="AF16" s="7">
        <v>6.2985160691662907</v>
      </c>
      <c r="AG16" s="7">
        <v>6.2985126134493221</v>
      </c>
      <c r="AH16" s="7">
        <v>3.1492822521292445</v>
      </c>
      <c r="AI16" s="7">
        <v>6.2614703289093141</v>
      </c>
      <c r="AJ16" s="7">
        <v>3.1678641160400689</v>
      </c>
    </row>
    <row r="17" spans="2:36" x14ac:dyDescent="0.25">
      <c r="B17" s="13" t="s">
        <v>74</v>
      </c>
      <c r="C17" s="12">
        <v>0</v>
      </c>
      <c r="D17" s="12">
        <v>9.6114795875280006</v>
      </c>
      <c r="E17" s="12">
        <v>2.9060578800000005</v>
      </c>
      <c r="F17" s="12">
        <v>3.1083444199080006</v>
      </c>
      <c r="G17" s="12">
        <v>0</v>
      </c>
      <c r="H17" s="12">
        <v>9.4848074714629611</v>
      </c>
      <c r="I17" s="12">
        <v>3.2064429023639995</v>
      </c>
      <c r="J17" s="12">
        <v>6.4127306837879994</v>
      </c>
      <c r="K17" s="12">
        <v>6.4117068855839996</v>
      </c>
      <c r="L17" s="12">
        <v>3.1905585181080003</v>
      </c>
      <c r="M17" s="12">
        <v>3.1616138741506914</v>
      </c>
      <c r="N17" s="12">
        <v>6.2985174836440496</v>
      </c>
      <c r="O17" s="12">
        <v>3.1308095713963193</v>
      </c>
      <c r="P17" s="12">
        <v>3.1492822521292445</v>
      </c>
      <c r="Q17" s="12">
        <v>3.1492575719240929</v>
      </c>
      <c r="R17" s="12">
        <v>6.2984490152427011</v>
      </c>
      <c r="T17" s="13" t="s">
        <v>74</v>
      </c>
      <c r="U17" s="12">
        <v>0</v>
      </c>
      <c r="V17" s="12">
        <v>50.576065616232007</v>
      </c>
      <c r="W17" s="12">
        <v>3.1024188000000001</v>
      </c>
      <c r="X17" s="12">
        <v>3.1083754440959992</v>
      </c>
      <c r="Y17" s="12">
        <v>0</v>
      </c>
      <c r="Z17" s="12">
        <v>3.1862751498447208</v>
      </c>
      <c r="AA17" s="12">
        <v>6.4095972408000002</v>
      </c>
      <c r="AB17" s="12">
        <v>6.3068451301439987</v>
      </c>
      <c r="AC17" s="12">
        <v>6.308272242792003</v>
      </c>
      <c r="AD17" s="12">
        <v>6.4180978683120005</v>
      </c>
      <c r="AE17" s="12">
        <v>3.1616138741506914</v>
      </c>
      <c r="AF17" s="12">
        <v>6.2985160691662907</v>
      </c>
      <c r="AG17" s="12">
        <v>6.2985126134493221</v>
      </c>
      <c r="AH17" s="12">
        <v>3.1492822521292445</v>
      </c>
      <c r="AI17" s="12">
        <v>6.2614703289093141</v>
      </c>
      <c r="AJ17" s="12">
        <v>3.1678641160400689</v>
      </c>
    </row>
    <row r="18" spans="2:36" x14ac:dyDescent="0.25">
      <c r="B18" s="13" t="s">
        <v>75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T18" s="13" t="s">
        <v>75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</row>
    <row r="19" spans="2:36" x14ac:dyDescent="0.25">
      <c r="B19" s="8" t="s">
        <v>76</v>
      </c>
      <c r="C19" s="7">
        <v>547.99199999999905</v>
      </c>
      <c r="D19" s="7">
        <v>612.86090951059214</v>
      </c>
      <c r="E19" s="7">
        <v>544.76215994167205</v>
      </c>
      <c r="F19" s="7">
        <v>628.7036346879122</v>
      </c>
      <c r="G19" s="7">
        <v>628.33492113141608</v>
      </c>
      <c r="H19" s="7">
        <v>566.56818584275288</v>
      </c>
      <c r="I19" s="7">
        <v>504.48103024320005</v>
      </c>
      <c r="J19" s="7">
        <v>312.8094779728321</v>
      </c>
      <c r="K19" s="7">
        <v>300.21660406346399</v>
      </c>
      <c r="L19" s="7">
        <v>346.80886676143206</v>
      </c>
      <c r="M19" s="7">
        <v>458.21061439406179</v>
      </c>
      <c r="N19" s="7">
        <v>226.008632051311</v>
      </c>
      <c r="O19" s="7">
        <v>95.97569687162121</v>
      </c>
      <c r="P19" s="7">
        <v>71.209104317470675</v>
      </c>
      <c r="Q19" s="7">
        <v>27.864185711772244</v>
      </c>
      <c r="R19" s="7">
        <v>30.959620102471746</v>
      </c>
      <c r="T19" s="8" t="s">
        <v>76</v>
      </c>
      <c r="U19" s="7">
        <v>352.94399999999928</v>
      </c>
      <c r="V19" s="7">
        <v>371.64576579868793</v>
      </c>
      <c r="W19" s="7">
        <v>124.11660496823997</v>
      </c>
      <c r="X19" s="7">
        <v>371.60798059857598</v>
      </c>
      <c r="Y19" s="7">
        <v>309.81517909603207</v>
      </c>
      <c r="Z19" s="7">
        <v>269.35066767458312</v>
      </c>
      <c r="AA19" s="7">
        <v>303.40089833328017</v>
      </c>
      <c r="AB19" s="7">
        <v>232.17984685116002</v>
      </c>
      <c r="AC19" s="7">
        <v>213.74287279308018</v>
      </c>
      <c r="AD19" s="7">
        <v>129.87226960142402</v>
      </c>
      <c r="AE19" s="7">
        <v>105.26425411981864</v>
      </c>
      <c r="AF19" s="7">
        <v>58.824126614567611</v>
      </c>
      <c r="AG19" s="7">
        <v>9.2880520779744167</v>
      </c>
      <c r="AH19" s="7">
        <v>6.1920960276061185</v>
      </c>
      <c r="AI19" s="7">
        <v>3.0959551756968615</v>
      </c>
      <c r="AJ19" s="7">
        <v>120.74277334971805</v>
      </c>
    </row>
    <row r="20" spans="2:36" x14ac:dyDescent="0.25">
      <c r="B20" s="13" t="s">
        <v>77</v>
      </c>
      <c r="C20" s="12">
        <v>547.99199999999905</v>
      </c>
      <c r="D20" s="12">
        <v>612.86090951059214</v>
      </c>
      <c r="E20" s="12">
        <v>544.76215994167205</v>
      </c>
      <c r="F20" s="12">
        <v>628.7036346879122</v>
      </c>
      <c r="G20" s="12">
        <v>628.33492113141608</v>
      </c>
      <c r="H20" s="12">
        <v>566.56818584275288</v>
      </c>
      <c r="I20" s="12">
        <v>504.48103024320005</v>
      </c>
      <c r="J20" s="12">
        <v>312.8094779728321</v>
      </c>
      <c r="K20" s="12">
        <v>300.21660406346399</v>
      </c>
      <c r="L20" s="12">
        <v>346.80886676143206</v>
      </c>
      <c r="M20" s="12">
        <v>458.21061439406179</v>
      </c>
      <c r="N20" s="12">
        <v>226.008632051311</v>
      </c>
      <c r="O20" s="12">
        <v>95.97569687162121</v>
      </c>
      <c r="P20" s="12">
        <v>71.209104317470675</v>
      </c>
      <c r="Q20" s="12">
        <v>27.864185711772244</v>
      </c>
      <c r="R20" s="12">
        <v>30.959620102471746</v>
      </c>
      <c r="T20" s="13" t="s">
        <v>77</v>
      </c>
      <c r="U20" s="12">
        <v>352.94399999999928</v>
      </c>
      <c r="V20" s="12">
        <v>371.64576579868793</v>
      </c>
      <c r="W20" s="12">
        <v>124.11660496823997</v>
      </c>
      <c r="X20" s="12">
        <v>371.60798059857598</v>
      </c>
      <c r="Y20" s="12">
        <v>309.81517909603207</v>
      </c>
      <c r="Z20" s="12">
        <v>269.35066767458312</v>
      </c>
      <c r="AA20" s="12">
        <v>303.40089833328017</v>
      </c>
      <c r="AB20" s="12">
        <v>232.17984685116002</v>
      </c>
      <c r="AC20" s="12">
        <v>213.74287279308018</v>
      </c>
      <c r="AD20" s="12">
        <v>129.87226960142402</v>
      </c>
      <c r="AE20" s="12">
        <v>105.26425411981864</v>
      </c>
      <c r="AF20" s="12">
        <v>58.824126614567611</v>
      </c>
      <c r="AG20" s="12">
        <v>9.2880520779744167</v>
      </c>
      <c r="AH20" s="12">
        <v>6.1920960276061185</v>
      </c>
      <c r="AI20" s="12">
        <v>3.0959551756968615</v>
      </c>
      <c r="AJ20" s="12">
        <v>120.74277334971805</v>
      </c>
    </row>
    <row r="21" spans="2:36" x14ac:dyDescent="0.25">
      <c r="B21" s="13" t="s">
        <v>75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T21" s="13" t="s">
        <v>75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</row>
    <row r="22" spans="2:36" x14ac:dyDescent="0.25">
      <c r="B22" s="8" t="s">
        <v>78</v>
      </c>
      <c r="C22" s="7">
        <v>272.48679999999996</v>
      </c>
      <c r="D22" s="7">
        <v>325.43567018539204</v>
      </c>
      <c r="E22" s="7">
        <v>348.45886441918805</v>
      </c>
      <c r="F22" s="7">
        <v>360.60356843528405</v>
      </c>
      <c r="G22" s="7">
        <v>495.74442002940003</v>
      </c>
      <c r="H22" s="7">
        <v>443.17203191428979</v>
      </c>
      <c r="I22" s="7">
        <v>474.76372871019606</v>
      </c>
      <c r="J22" s="7">
        <v>467.57573492742011</v>
      </c>
      <c r="K22" s="7">
        <v>548.28971813671205</v>
      </c>
      <c r="L22" s="7">
        <v>597.124823678388</v>
      </c>
      <c r="M22" s="7">
        <v>746.1132451809342</v>
      </c>
      <c r="N22" s="7">
        <v>725.54104561157408</v>
      </c>
      <c r="O22" s="7">
        <v>795.45501905797755</v>
      </c>
      <c r="P22" s="7">
        <v>960.57659106356914</v>
      </c>
      <c r="Q22" s="7">
        <v>807.80147461901959</v>
      </c>
      <c r="R22" s="7">
        <v>986.24450839017322</v>
      </c>
      <c r="T22" s="8" t="s">
        <v>78</v>
      </c>
      <c r="U22" s="7">
        <v>103.38920000000009</v>
      </c>
      <c r="V22" s="7">
        <v>55.003976226936004</v>
      </c>
      <c r="W22" s="7">
        <v>203.05524312874797</v>
      </c>
      <c r="X22" s="7">
        <v>220.997294847072</v>
      </c>
      <c r="Y22" s="7">
        <v>216.971273493648</v>
      </c>
      <c r="Z22" s="7">
        <v>220.35945803643239</v>
      </c>
      <c r="AA22" s="7">
        <v>356.66019660725999</v>
      </c>
      <c r="AB22" s="7">
        <v>365.45078283732011</v>
      </c>
      <c r="AC22" s="7">
        <v>358.19497708779613</v>
      </c>
      <c r="AD22" s="7">
        <v>694.8864975011403</v>
      </c>
      <c r="AE22" s="7">
        <v>710.45409246866973</v>
      </c>
      <c r="AF22" s="7">
        <v>870.01055438842661</v>
      </c>
      <c r="AG22" s="7">
        <v>898.04925154803618</v>
      </c>
      <c r="AH22" s="7">
        <v>702.15634049888263</v>
      </c>
      <c r="AI22" s="7">
        <v>870.39281133537679</v>
      </c>
      <c r="AJ22" s="7">
        <v>789.91576260444413</v>
      </c>
    </row>
    <row r="23" spans="2:36" x14ac:dyDescent="0.25">
      <c r="B23" s="13" t="s">
        <v>68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T23" s="13" t="s">
        <v>68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</row>
    <row r="24" spans="2:36" x14ac:dyDescent="0.25">
      <c r="B24" s="13" t="s">
        <v>79</v>
      </c>
      <c r="C24" s="12">
        <v>272.48679999999996</v>
      </c>
      <c r="D24" s="12">
        <v>325.43567018539204</v>
      </c>
      <c r="E24" s="12">
        <v>348.45886441918805</v>
      </c>
      <c r="F24" s="12">
        <v>360.60356843528405</v>
      </c>
      <c r="G24" s="12">
        <v>495.74442002940003</v>
      </c>
      <c r="H24" s="12">
        <v>443.17203191428979</v>
      </c>
      <c r="I24" s="12">
        <v>474.76372871019606</v>
      </c>
      <c r="J24" s="12">
        <v>467.57573492742011</v>
      </c>
      <c r="K24" s="12">
        <v>548.28971813671205</v>
      </c>
      <c r="L24" s="12">
        <v>597.124823678388</v>
      </c>
      <c r="M24" s="12">
        <v>746.1132451809342</v>
      </c>
      <c r="N24" s="12">
        <v>725.54104561157408</v>
      </c>
      <c r="O24" s="12">
        <v>795.45501905797755</v>
      </c>
      <c r="P24" s="12">
        <v>960.57659106356914</v>
      </c>
      <c r="Q24" s="12">
        <v>807.80147461901959</v>
      </c>
      <c r="R24" s="12">
        <v>986.24450839017322</v>
      </c>
      <c r="T24" s="13" t="s">
        <v>79</v>
      </c>
      <c r="U24" s="12">
        <v>103.38920000000009</v>
      </c>
      <c r="V24" s="12">
        <v>55.003976226936004</v>
      </c>
      <c r="W24" s="12">
        <v>203.05524312874797</v>
      </c>
      <c r="X24" s="12">
        <v>220.997294847072</v>
      </c>
      <c r="Y24" s="12">
        <v>216.971273493648</v>
      </c>
      <c r="Z24" s="12">
        <v>220.35945803643239</v>
      </c>
      <c r="AA24" s="12">
        <v>356.66019660725999</v>
      </c>
      <c r="AB24" s="12">
        <v>365.45078283732011</v>
      </c>
      <c r="AC24" s="12">
        <v>358.19497708779613</v>
      </c>
      <c r="AD24" s="12">
        <v>694.8864975011403</v>
      </c>
      <c r="AE24" s="12">
        <v>710.45409246866973</v>
      </c>
      <c r="AF24" s="12">
        <v>870.01055438842661</v>
      </c>
      <c r="AG24" s="12">
        <v>898.04925154803618</v>
      </c>
      <c r="AH24" s="12">
        <v>702.15634049888263</v>
      </c>
      <c r="AI24" s="12">
        <v>870.39281133537679</v>
      </c>
      <c r="AJ24" s="12">
        <v>789.91576260444413</v>
      </c>
    </row>
    <row r="25" spans="2:36" x14ac:dyDescent="0.25">
      <c r="B25" s="11" t="s">
        <v>67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T25" s="11" t="s">
        <v>67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</row>
    <row r="30" spans="2:36" x14ac:dyDescent="0.25">
      <c r="B30" s="21" t="s">
        <v>80</v>
      </c>
      <c r="C30" s="20">
        <v>8000.7820814475599</v>
      </c>
      <c r="D30" s="20">
        <v>8558.4372093023285</v>
      </c>
      <c r="E30" s="20">
        <v>8498.0429069767433</v>
      </c>
      <c r="F30" s="20">
        <v>9560.0609302325611</v>
      </c>
      <c r="G30" s="20">
        <v>10974.41860465116</v>
      </c>
      <c r="H30" s="20">
        <v>10839.437790086668</v>
      </c>
      <c r="I30" s="20">
        <v>11383.839418604653</v>
      </c>
      <c r="J30" s="20">
        <v>11433.206279069767</v>
      </c>
      <c r="K30" s="20">
        <v>12276.744186046513</v>
      </c>
      <c r="L30" s="20">
        <v>12431.764186046516</v>
      </c>
      <c r="M30" s="20">
        <v>14882.043454400444</v>
      </c>
      <c r="N30" s="20">
        <v>14235.770894572326</v>
      </c>
      <c r="O30" s="20">
        <v>14409.906216880958</v>
      </c>
      <c r="P30" s="20">
        <v>14224.939510888064</v>
      </c>
      <c r="Q30" s="20">
        <v>12538.854117370003</v>
      </c>
      <c r="R30" s="20">
        <v>13836.398337188166</v>
      </c>
      <c r="T30" s="29" t="s">
        <v>89</v>
      </c>
      <c r="U30" s="28">
        <v>12386.707551069147</v>
      </c>
      <c r="V30" s="28">
        <v>13958.923981561629</v>
      </c>
      <c r="W30" s="28">
        <v>12064.360582606583</v>
      </c>
      <c r="X30" s="28">
        <v>17114.267619403752</v>
      </c>
      <c r="Y30" s="28">
        <v>17081.353114637921</v>
      </c>
      <c r="Z30" s="28">
        <v>18369.990156821019</v>
      </c>
      <c r="AA30" s="28">
        <v>16576.887133251017</v>
      </c>
      <c r="AB30" s="28">
        <v>15119.854341329399</v>
      </c>
      <c r="AC30" s="28">
        <v>15464.048680722501</v>
      </c>
      <c r="AD30" s="28">
        <v>14184.332977341277</v>
      </c>
      <c r="AE30" s="28">
        <v>15529.726229827271</v>
      </c>
      <c r="AF30" s="28">
        <v>15072.920227739965</v>
      </c>
      <c r="AG30" s="28">
        <v>11585.316518041003</v>
      </c>
      <c r="AH30" s="28">
        <v>8918.9621535100268</v>
      </c>
      <c r="AI30" s="28">
        <v>7779.8595501330074</v>
      </c>
      <c r="AJ30" s="28">
        <v>10286.761424362261</v>
      </c>
    </row>
    <row r="31" spans="2:36" x14ac:dyDescent="0.25">
      <c r="B31" s="19" t="s">
        <v>81</v>
      </c>
      <c r="C31" s="18">
        <v>911.64239092293678</v>
      </c>
      <c r="D31" s="18">
        <v>988.8959907449829</v>
      </c>
      <c r="E31" s="18">
        <v>1063.3156826724221</v>
      </c>
      <c r="F31" s="18">
        <v>970.75422692764164</v>
      </c>
      <c r="G31" s="18">
        <v>1067.9016719616827</v>
      </c>
      <c r="H31" s="18">
        <v>949.23824961619596</v>
      </c>
      <c r="I31" s="18">
        <v>978.01713273134828</v>
      </c>
      <c r="J31" s="18">
        <v>866.0621776861982</v>
      </c>
      <c r="K31" s="18">
        <v>979.51983558326231</v>
      </c>
      <c r="L31" s="18">
        <v>979.97807897148971</v>
      </c>
      <c r="M31" s="18">
        <v>960.55598908606578</v>
      </c>
      <c r="N31" s="18">
        <v>944.06028238345823</v>
      </c>
      <c r="O31" s="18">
        <v>889.39554938592403</v>
      </c>
      <c r="P31" s="18">
        <v>964.82976576837143</v>
      </c>
      <c r="Q31" s="18">
        <v>1047.7746340604324</v>
      </c>
      <c r="R31" s="18">
        <v>1199.2989234158051</v>
      </c>
      <c r="T31" s="27" t="s">
        <v>81</v>
      </c>
      <c r="U31" s="25">
        <v>4088.5259830097143</v>
      </c>
      <c r="V31" s="25">
        <v>5184.511194477238</v>
      </c>
      <c r="W31" s="25">
        <v>4748.0818273340956</v>
      </c>
      <c r="X31" s="25">
        <v>6707.392760722656</v>
      </c>
      <c r="Y31" s="25">
        <v>6880.6899030419681</v>
      </c>
      <c r="Z31" s="25">
        <v>5871.5047869847112</v>
      </c>
      <c r="AA31" s="25">
        <v>6426.1151368936153</v>
      </c>
      <c r="AB31" s="25">
        <v>6462.2471708252151</v>
      </c>
      <c r="AC31" s="25">
        <v>5489.2232750098265</v>
      </c>
      <c r="AD31" s="25">
        <v>3625.9067880939137</v>
      </c>
      <c r="AE31" s="25">
        <v>4801.1819477758618</v>
      </c>
      <c r="AF31" s="25">
        <v>5325.2594874242395</v>
      </c>
      <c r="AG31" s="25">
        <v>4269.3778535638257</v>
      </c>
      <c r="AH31" s="25">
        <v>4039.4231877670677</v>
      </c>
      <c r="AI31" s="25">
        <v>2541.8480508264465</v>
      </c>
      <c r="AJ31" s="25">
        <v>2464.0275016613168</v>
      </c>
    </row>
    <row r="32" spans="2:36" x14ac:dyDescent="0.25">
      <c r="B32" s="19" t="s">
        <v>82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T32" s="27" t="s">
        <v>82</v>
      </c>
      <c r="U32" s="25">
        <v>1309.2420255419565</v>
      </c>
      <c r="V32" s="25">
        <v>1567.8039214821579</v>
      </c>
      <c r="W32" s="25">
        <v>1460.3672234615403</v>
      </c>
      <c r="X32" s="25">
        <v>1516.0426117732807</v>
      </c>
      <c r="Y32" s="25">
        <v>1058.7756048743008</v>
      </c>
      <c r="Z32" s="25">
        <v>1092.8603239164963</v>
      </c>
      <c r="AA32" s="25">
        <v>664.35372009810192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</row>
    <row r="33" spans="2:36" x14ac:dyDescent="0.25">
      <c r="B33" s="19" t="s">
        <v>83</v>
      </c>
      <c r="C33" s="18">
        <v>5264.4225275332101</v>
      </c>
      <c r="D33" s="18">
        <v>5761.8022416805625</v>
      </c>
      <c r="E33" s="18">
        <v>5757.5192159169001</v>
      </c>
      <c r="F33" s="18">
        <v>6451.137278101829</v>
      </c>
      <c r="G33" s="18">
        <v>7139.4710294143561</v>
      </c>
      <c r="H33" s="18">
        <v>7128.7500565852115</v>
      </c>
      <c r="I33" s="18">
        <v>7055.1266558696225</v>
      </c>
      <c r="J33" s="18">
        <v>6589.7754984730509</v>
      </c>
      <c r="K33" s="18">
        <v>6268.9087622969173</v>
      </c>
      <c r="L33" s="18">
        <v>6280.7286193735372</v>
      </c>
      <c r="M33" s="18">
        <v>7111.5224228140414</v>
      </c>
      <c r="N33" s="18">
        <v>6878.4344770460712</v>
      </c>
      <c r="O33" s="18">
        <v>7206.2214856714836</v>
      </c>
      <c r="P33" s="18">
        <v>6928.8442638666093</v>
      </c>
      <c r="Q33" s="18">
        <v>5886.6144020467927</v>
      </c>
      <c r="R33" s="18">
        <v>6563.1526247642068</v>
      </c>
      <c r="T33" s="27" t="s">
        <v>83</v>
      </c>
      <c r="U33" s="25">
        <v>5246.6687785364938</v>
      </c>
      <c r="V33" s="25">
        <v>5100.8582802033761</v>
      </c>
      <c r="W33" s="25">
        <v>4089.5673905986555</v>
      </c>
      <c r="X33" s="25">
        <v>6769.9188506456258</v>
      </c>
      <c r="Y33" s="25">
        <v>6649.4142841105186</v>
      </c>
      <c r="Z33" s="25">
        <v>8721.8220954434964</v>
      </c>
      <c r="AA33" s="25">
        <v>6413.1486421652162</v>
      </c>
      <c r="AB33" s="25">
        <v>5316.0686004722738</v>
      </c>
      <c r="AC33" s="25">
        <v>6860.5514183698015</v>
      </c>
      <c r="AD33" s="25">
        <v>7347.4199215835743</v>
      </c>
      <c r="AE33" s="25">
        <v>7270.5537518373003</v>
      </c>
      <c r="AF33" s="25">
        <v>6155.5862260111762</v>
      </c>
      <c r="AG33" s="25">
        <v>3623.6128767470477</v>
      </c>
      <c r="AH33" s="25">
        <v>1434.8359356118228</v>
      </c>
      <c r="AI33" s="25">
        <v>1640.4792766452449</v>
      </c>
      <c r="AJ33" s="25">
        <v>3811.5593019623493</v>
      </c>
    </row>
    <row r="34" spans="2:36" x14ac:dyDescent="0.25">
      <c r="B34" s="19" t="s">
        <v>84</v>
      </c>
      <c r="C34" s="18">
        <v>99.538077345138703</v>
      </c>
      <c r="D34" s="18">
        <v>121.89102702005469</v>
      </c>
      <c r="E34" s="18">
        <v>136.47634291000057</v>
      </c>
      <c r="F34" s="18">
        <v>100.24144807660589</v>
      </c>
      <c r="G34" s="18">
        <v>99.935368851737124</v>
      </c>
      <c r="H34" s="18">
        <v>124.35845081098878</v>
      </c>
      <c r="I34" s="18">
        <v>72.262100743685252</v>
      </c>
      <c r="J34" s="18">
        <v>111.75522989646988</v>
      </c>
      <c r="K34" s="18">
        <v>155.77903956563364</v>
      </c>
      <c r="L34" s="18">
        <v>197.06271297505754</v>
      </c>
      <c r="M34" s="18">
        <v>195.6358413631925</v>
      </c>
      <c r="N34" s="18">
        <v>191.35933965851524</v>
      </c>
      <c r="O34" s="18">
        <v>211.13766545203219</v>
      </c>
      <c r="P34" s="18">
        <v>216.0946828070345</v>
      </c>
      <c r="Q34" s="18">
        <v>148.7834942041392</v>
      </c>
      <c r="R34" s="18">
        <v>193.99193103902022</v>
      </c>
      <c r="T34" s="27" t="s">
        <v>84</v>
      </c>
      <c r="U34" s="25">
        <v>778.28518267535435</v>
      </c>
      <c r="V34" s="25">
        <v>1028.9498647950563</v>
      </c>
      <c r="W34" s="25">
        <v>1059.3879022259132</v>
      </c>
      <c r="X34" s="25">
        <v>921.6149652233571</v>
      </c>
      <c r="Y34" s="25">
        <v>1233.4119752056322</v>
      </c>
      <c r="Z34" s="25">
        <v>1272.0888594425116</v>
      </c>
      <c r="AA34" s="25">
        <v>1311.9967528844297</v>
      </c>
      <c r="AB34" s="25">
        <v>1439.1164232337176</v>
      </c>
      <c r="AC34" s="25">
        <v>1238.6208957033828</v>
      </c>
      <c r="AD34" s="25">
        <v>1154.3042055916924</v>
      </c>
      <c r="AE34" s="25">
        <v>1563.7403871158051</v>
      </c>
      <c r="AF34" s="25">
        <v>1578.3012406815799</v>
      </c>
      <c r="AG34" s="25">
        <v>1506.4783714419773</v>
      </c>
      <c r="AH34" s="25">
        <v>1695.1927304014064</v>
      </c>
      <c r="AI34" s="25">
        <v>1782.4694633592167</v>
      </c>
      <c r="AJ34" s="25">
        <v>1817.4496594249576</v>
      </c>
    </row>
    <row r="35" spans="2:36" x14ac:dyDescent="0.25">
      <c r="B35" s="19" t="s">
        <v>85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T35" s="27" t="s">
        <v>85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</row>
    <row r="36" spans="2:36" x14ac:dyDescent="0.25">
      <c r="B36" s="19" t="s">
        <v>86</v>
      </c>
      <c r="C36" s="18">
        <v>0</v>
      </c>
      <c r="D36" s="18">
        <v>12.895268054466499</v>
      </c>
      <c r="E36" s="18">
        <v>4.3147625899367581</v>
      </c>
      <c r="F36" s="18">
        <v>4.0227034853995258</v>
      </c>
      <c r="G36" s="18">
        <v>0</v>
      </c>
      <c r="H36" s="18">
        <v>11.353072995311601</v>
      </c>
      <c r="I36" s="18">
        <v>3.9619790013631686</v>
      </c>
      <c r="J36" s="18">
        <v>7.9144167808692583</v>
      </c>
      <c r="K36" s="18">
        <v>7.745857405792588</v>
      </c>
      <c r="L36" s="18">
        <v>4.2018579484756051</v>
      </c>
      <c r="M36" s="18">
        <v>4.4512500260517189</v>
      </c>
      <c r="N36" s="18">
        <v>8.6132423562019493</v>
      </c>
      <c r="O36" s="18">
        <v>0.71082165840618672</v>
      </c>
      <c r="P36" s="18">
        <v>1.0310206660447105</v>
      </c>
      <c r="Q36" s="18">
        <v>4.0094790299358483</v>
      </c>
      <c r="R36" s="18">
        <v>8.3878772929045198</v>
      </c>
      <c r="T36" s="27" t="s">
        <v>86</v>
      </c>
      <c r="U36" s="25">
        <v>0</v>
      </c>
      <c r="V36" s="25">
        <v>59.406712327681888</v>
      </c>
      <c r="W36" s="25">
        <v>3.6570130804546088</v>
      </c>
      <c r="X36" s="25">
        <v>3.6648894724575674</v>
      </c>
      <c r="Y36" s="25">
        <v>0</v>
      </c>
      <c r="Z36" s="25">
        <v>3.5261448399943696</v>
      </c>
      <c r="AA36" s="25">
        <v>7.2191030197765649</v>
      </c>
      <c r="AB36" s="25">
        <v>7.1788598614893493</v>
      </c>
      <c r="AC36" s="25">
        <v>7.0781443989081154</v>
      </c>
      <c r="AD36" s="25">
        <v>7.231553384145232</v>
      </c>
      <c r="AE36" s="25">
        <v>3.4915901593582599</v>
      </c>
      <c r="AF36" s="25">
        <v>7.1757916890206914</v>
      </c>
      <c r="AG36" s="25">
        <v>7.1242782351691183</v>
      </c>
      <c r="AH36" s="25">
        <v>3.5276496531295041</v>
      </c>
      <c r="AI36" s="25">
        <v>7.0204740679259716</v>
      </c>
      <c r="AJ36" s="25">
        <v>3.5647481967996137</v>
      </c>
    </row>
    <row r="37" spans="2:36" x14ac:dyDescent="0.25">
      <c r="B37" s="19" t="s">
        <v>87</v>
      </c>
      <c r="C37" s="18">
        <v>1073.7726954280861</v>
      </c>
      <c r="D37" s="18">
        <v>1008.6819518126777</v>
      </c>
      <c r="E37" s="18">
        <v>808.93458895753474</v>
      </c>
      <c r="F37" s="18">
        <v>1118.6816914787757</v>
      </c>
      <c r="G37" s="18">
        <v>1236.4701370896491</v>
      </c>
      <c r="H37" s="18">
        <v>1014.2470718194752</v>
      </c>
      <c r="I37" s="18">
        <v>847.59842650841051</v>
      </c>
      <c r="J37" s="18">
        <v>579.82754069304576</v>
      </c>
      <c r="K37" s="18">
        <v>533.41424602594418</v>
      </c>
      <c r="L37" s="18">
        <v>678.57791907585283</v>
      </c>
      <c r="M37" s="18">
        <v>838.29713013626292</v>
      </c>
      <c r="N37" s="18">
        <v>362.57984819197554</v>
      </c>
      <c r="O37" s="18">
        <v>154.31065063982763</v>
      </c>
      <c r="P37" s="18">
        <v>116.90335205383013</v>
      </c>
      <c r="Q37" s="18">
        <v>46.10979807261441</v>
      </c>
      <c r="R37" s="18">
        <v>52.246963073765031</v>
      </c>
      <c r="T37" s="27" t="s">
        <v>87</v>
      </c>
      <c r="U37" s="25">
        <v>590.37404426698163</v>
      </c>
      <c r="V37" s="25">
        <v>616.41178847703668</v>
      </c>
      <c r="W37" s="25">
        <v>206.21105404416215</v>
      </c>
      <c r="X37" s="25">
        <v>612.8041160886537</v>
      </c>
      <c r="Y37" s="25">
        <v>521.79093280651284</v>
      </c>
      <c r="Z37" s="25">
        <v>486.20992615280755</v>
      </c>
      <c r="AA37" s="25">
        <v>543.60390766844046</v>
      </c>
      <c r="AB37" s="25">
        <v>423.09097099192428</v>
      </c>
      <c r="AC37" s="25">
        <v>373.85548596681014</v>
      </c>
      <c r="AD37" s="25">
        <v>239.42982464415607</v>
      </c>
      <c r="AE37" s="25">
        <v>178.03531386395525</v>
      </c>
      <c r="AF37" s="25">
        <v>99.652894939941405</v>
      </c>
      <c r="AG37" s="25">
        <v>15.55480260833742</v>
      </c>
      <c r="AH37" s="25">
        <v>10.282634073805518</v>
      </c>
      <c r="AI37" s="25">
        <v>5.1518294797712141</v>
      </c>
      <c r="AJ37" s="25">
        <v>197.52028282751516</v>
      </c>
    </row>
    <row r="38" spans="2:36" x14ac:dyDescent="0.25">
      <c r="B38" s="17" t="s">
        <v>88</v>
      </c>
      <c r="C38" s="16">
        <v>651.40639021818788</v>
      </c>
      <c r="D38" s="16">
        <v>664.27072998958454</v>
      </c>
      <c r="E38" s="16">
        <v>727.4823139299491</v>
      </c>
      <c r="F38" s="16">
        <v>915.22358216230987</v>
      </c>
      <c r="G38" s="16">
        <v>1430.640397333736</v>
      </c>
      <c r="H38" s="16">
        <v>1611.4908882594868</v>
      </c>
      <c r="I38" s="16">
        <v>2426.8731237502225</v>
      </c>
      <c r="J38" s="16">
        <v>3277.8714155401331</v>
      </c>
      <c r="K38" s="16">
        <v>4331.3764451689622</v>
      </c>
      <c r="L38" s="16">
        <v>4291.2149977021018</v>
      </c>
      <c r="M38" s="16">
        <v>5771.5808209748284</v>
      </c>
      <c r="N38" s="16">
        <v>5850.7237049361047</v>
      </c>
      <c r="O38" s="16">
        <v>5948.1300440732839</v>
      </c>
      <c r="P38" s="16">
        <v>5997.2364257261725</v>
      </c>
      <c r="Q38" s="16">
        <v>5405.5623099560871</v>
      </c>
      <c r="R38" s="16">
        <v>5819.3200176024638</v>
      </c>
      <c r="T38" s="26" t="s">
        <v>88</v>
      </c>
      <c r="U38" s="24">
        <v>373.61153703864511</v>
      </c>
      <c r="V38" s="24">
        <v>400.98221979908226</v>
      </c>
      <c r="W38" s="24">
        <v>497.08817186176236</v>
      </c>
      <c r="X38" s="24">
        <v>582.82942547772075</v>
      </c>
      <c r="Y38" s="24">
        <v>737.27041459898737</v>
      </c>
      <c r="Z38" s="24">
        <v>921.9780200409997</v>
      </c>
      <c r="AA38" s="24">
        <v>1210.449870521436</v>
      </c>
      <c r="AB38" s="24">
        <v>1472.1523159447763</v>
      </c>
      <c r="AC38" s="24">
        <v>1494.7194612737719</v>
      </c>
      <c r="AD38" s="24">
        <v>1810.0406840437975</v>
      </c>
      <c r="AE38" s="24">
        <v>1712.7232390749912</v>
      </c>
      <c r="AF38" s="24">
        <v>1906.944586994008</v>
      </c>
      <c r="AG38" s="24">
        <v>2163.1683354446459</v>
      </c>
      <c r="AH38" s="24">
        <v>1735.700016002794</v>
      </c>
      <c r="AI38" s="24">
        <v>1802.8904557544026</v>
      </c>
      <c r="AJ38" s="24">
        <v>1992.6399302893226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C6B2-762E-4F5B-A0F8-090986B6F303}">
  <dimension ref="A1:BD31"/>
  <sheetViews>
    <sheetView zoomScale="85" zoomScaleNormal="85" workbookViewId="0">
      <selection activeCell="AH2" sqref="AH2"/>
    </sheetView>
  </sheetViews>
  <sheetFormatPr defaultRowHeight="15" outlineLevelCol="1" x14ac:dyDescent="0.25"/>
  <cols>
    <col min="35" max="35" width="12.7109375" customWidth="1" outlineLevel="1"/>
    <col min="36" max="39" width="9.140625" customWidth="1" outlineLevel="1"/>
  </cols>
  <sheetData>
    <row r="1" spans="1:56" x14ac:dyDescent="0.25">
      <c r="A1" s="30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2020</v>
      </c>
      <c r="AC1">
        <v>2025</v>
      </c>
      <c r="AD1">
        <v>2030</v>
      </c>
      <c r="AE1">
        <v>2035</v>
      </c>
      <c r="AF1">
        <v>2040</v>
      </c>
      <c r="AG1">
        <v>2045</v>
      </c>
      <c r="AH1">
        <v>2050</v>
      </c>
      <c r="AK1" t="s">
        <v>92</v>
      </c>
      <c r="AM1" t="s">
        <v>93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</row>
    <row r="2" spans="1:56" x14ac:dyDescent="0.25">
      <c r="A2" s="31" t="s">
        <v>2</v>
      </c>
      <c r="B2" s="39">
        <f t="shared" ref="B2:J2" si="0">C2</f>
        <v>5.2976575327552107</v>
      </c>
      <c r="C2" s="39">
        <f t="shared" si="0"/>
        <v>5.2976575327552107</v>
      </c>
      <c r="D2" s="39">
        <f t="shared" si="0"/>
        <v>5.2976575327552107</v>
      </c>
      <c r="E2" s="39">
        <f t="shared" si="0"/>
        <v>5.2976575327552107</v>
      </c>
      <c r="F2" s="39">
        <f t="shared" si="0"/>
        <v>5.2976575327552107</v>
      </c>
      <c r="G2" s="39">
        <f t="shared" si="0"/>
        <v>5.2976575327552107</v>
      </c>
      <c r="H2" s="39">
        <f t="shared" si="0"/>
        <v>5.2976575327552107</v>
      </c>
      <c r="I2" s="39">
        <f t="shared" si="0"/>
        <v>5.2976575327552107</v>
      </c>
      <c r="J2" s="39">
        <f t="shared" si="0"/>
        <v>5.2976575327552107</v>
      </c>
      <c r="K2" s="39">
        <f>L2</f>
        <v>5.2976575327552107</v>
      </c>
      <c r="L2" s="32">
        <f>[1]DistHeat!B$2/1000</f>
        <v>5.2976575327552107</v>
      </c>
      <c r="M2" s="32">
        <f>[1]DistHeat!C$2/1000</f>
        <v>4.8764465116279077</v>
      </c>
      <c r="N2" s="32">
        <f>[1]DistHeat!D$2/1000</f>
        <v>4.9118408139534884</v>
      </c>
      <c r="O2" s="32">
        <f>[1]DistHeat!E$2/1000</f>
        <v>5.0934274418604648</v>
      </c>
      <c r="P2" s="32">
        <f>[1]DistHeat!F$2/1000</f>
        <v>4.6837209302325586</v>
      </c>
      <c r="Q2" s="32">
        <f>[1]DistHeat!G$2/1000</f>
        <v>5.5070642839844428</v>
      </c>
      <c r="R2" s="32">
        <f>[1]DistHeat!H$2/1000</f>
        <v>5.46616058139535</v>
      </c>
      <c r="S2" s="32">
        <f>[1]DistHeat!I$2/1000</f>
        <v>5.5127239534883739</v>
      </c>
      <c r="T2" s="32">
        <f>[1]DistHeat!J$2/1000</f>
        <v>6.4348837209302348</v>
      </c>
      <c r="U2" s="32">
        <f>[1]DistHeat!K$2/1000</f>
        <v>7.1653288372093034</v>
      </c>
      <c r="V2" s="32">
        <f>[1]DistHeat!L$2/1000</f>
        <v>8.4245946840679622</v>
      </c>
      <c r="W2" s="32">
        <f>[1]DistHeat!M$2/1000</f>
        <v>7.9324610459006308</v>
      </c>
      <c r="X2" s="32">
        <f>[1]DistHeat!N$2/1000</f>
        <v>9.0864199999555755</v>
      </c>
      <c r="Y2" s="32">
        <f>[1]DistHeat!O$2/1000</f>
        <v>10.328974117992081</v>
      </c>
      <c r="Z2" s="32">
        <f>[1]DistHeat!P$2/1000</f>
        <v>9.650485134897945</v>
      </c>
      <c r="AA2" s="32">
        <f>[1]DistHeat!Q$2/1000</f>
        <v>9.4641297899711603</v>
      </c>
      <c r="AB2" s="39">
        <f>AA2</f>
        <v>9.4641297899711603</v>
      </c>
      <c r="AC2" s="39">
        <f t="shared" ref="AC2:AH2" si="1">AB2</f>
        <v>9.4641297899711603</v>
      </c>
      <c r="AD2" s="39">
        <f t="shared" si="1"/>
        <v>9.4641297899711603</v>
      </c>
      <c r="AE2" s="39">
        <f t="shared" si="1"/>
        <v>9.4641297899711603</v>
      </c>
      <c r="AF2" s="39">
        <f t="shared" si="1"/>
        <v>9.4641297899711603</v>
      </c>
      <c r="AG2" s="39">
        <f t="shared" si="1"/>
        <v>9.4641297899711603</v>
      </c>
      <c r="AH2" s="39">
        <f t="shared" si="1"/>
        <v>9.4641297899711603</v>
      </c>
      <c r="AI2" s="32"/>
      <c r="AJ2" s="33" t="s">
        <v>94</v>
      </c>
      <c r="AK2" s="34" t="s">
        <v>95</v>
      </c>
      <c r="AL2" s="35" t="str">
        <f>VLOOKUP(AK2,'[2]_ctry-key'!$B$3:$E$33,3,FALSE)</f>
        <v>Austria</v>
      </c>
      <c r="AM2" t="b">
        <f>AL2=A2</f>
        <v>1</v>
      </c>
      <c r="AO2" s="36">
        <f>L2/'[3]heat-district'!B2</f>
        <v>0.6986826946252388</v>
      </c>
      <c r="AP2" s="36">
        <f>M2/'[3]heat-district'!C2</f>
        <v>0.5789659165176182</v>
      </c>
      <c r="AQ2" s="36">
        <f>N2/'[3]heat-district'!D2</f>
        <v>0.61792340855158367</v>
      </c>
      <c r="AR2" s="36">
        <f>O2/'[3]heat-district'!E2</f>
        <v>0.62932159082705419</v>
      </c>
      <c r="AS2" s="36">
        <f>P2/'[3]heat-district'!F2</f>
        <v>0.61353556020812661</v>
      </c>
      <c r="AT2" s="36">
        <f>Q2/'[3]heat-district'!G2</f>
        <v>0.67483205446810679</v>
      </c>
      <c r="AU2" s="36">
        <f>R2/'[3]heat-district'!H2</f>
        <v>0.60807013294760248</v>
      </c>
      <c r="AV2" s="36">
        <f>S2/'[3]heat-district'!I2</f>
        <v>0.68069377731987646</v>
      </c>
      <c r="AW2" s="36">
        <f>T2/'[3]heat-district'!J2</f>
        <v>0.78123556835399921</v>
      </c>
      <c r="AX2" s="36">
        <f>U2/'[3]heat-district'!K2</f>
        <v>0.84876688433470471</v>
      </c>
      <c r="AY2" s="36">
        <f>V2/'[3]heat-district'!L2</f>
        <v>1.0294133749343064</v>
      </c>
      <c r="AZ2" s="36">
        <f>W2/'[3]heat-district'!M2</f>
        <v>0.91966895336825127</v>
      </c>
      <c r="BA2" s="36">
        <f>X2/'[3]heat-district'!N2</f>
        <v>1.0949125414358483</v>
      </c>
      <c r="BB2" s="36">
        <f>Y2/'[3]heat-district'!O2</f>
        <v>1.2207157331283676</v>
      </c>
      <c r="BC2" s="36">
        <f>Z2/'[3]heat-district'!P2</f>
        <v>1.1636062972938026</v>
      </c>
      <c r="BD2" s="36">
        <f>AA2/'[3]heat-district'!Q2</f>
        <v>1.1840765730371092</v>
      </c>
    </row>
    <row r="3" spans="1:56" x14ac:dyDescent="0.25">
      <c r="A3" s="31" t="s">
        <v>36</v>
      </c>
      <c r="B3" s="39">
        <f t="shared" ref="B3:K3" si="2">C3</f>
        <v>0.4388099031063315</v>
      </c>
      <c r="C3" s="39">
        <f t="shared" si="2"/>
        <v>0.4388099031063315</v>
      </c>
      <c r="D3" s="39">
        <f t="shared" si="2"/>
        <v>0.4388099031063315</v>
      </c>
      <c r="E3" s="39">
        <f t="shared" si="2"/>
        <v>0.4388099031063315</v>
      </c>
      <c r="F3" s="39">
        <f t="shared" si="2"/>
        <v>0.4388099031063315</v>
      </c>
      <c r="G3" s="39">
        <f t="shared" si="2"/>
        <v>0.4388099031063315</v>
      </c>
      <c r="H3" s="39">
        <f t="shared" si="2"/>
        <v>0.4388099031063315</v>
      </c>
      <c r="I3" s="39">
        <f t="shared" si="2"/>
        <v>0.4388099031063315</v>
      </c>
      <c r="J3" s="39">
        <f t="shared" si="2"/>
        <v>0.4388099031063315</v>
      </c>
      <c r="K3" s="39">
        <f t="shared" si="2"/>
        <v>0.4388099031063315</v>
      </c>
      <c r="L3" s="32">
        <f>[4]DistHeat!B$2/1000</f>
        <v>0.4388099031063315</v>
      </c>
      <c r="M3" s="32">
        <f>[4]DistHeat!C$2/1000</f>
        <v>0.44414674418604655</v>
      </c>
      <c r="N3" s="32">
        <f>[4]DistHeat!D$2/1000</f>
        <v>0.21044581395348838</v>
      </c>
      <c r="O3" s="32">
        <f>[4]DistHeat!E$2/1000</f>
        <v>7.3255813953488375E-2</v>
      </c>
      <c r="P3" s="32">
        <f>[4]DistHeat!F$2/1000</f>
        <v>4.3023255813953491E-2</v>
      </c>
      <c r="Q3" s="32">
        <f>[4]DistHeat!G$2/1000</f>
        <v>8.1096513738638118E-2</v>
      </c>
      <c r="R3" s="32">
        <f>[4]DistHeat!H$2/1000</f>
        <v>7.6753488372093032E-2</v>
      </c>
      <c r="S3" s="32">
        <f>[4]DistHeat!I$2/1000</f>
        <v>4.0700581395348837E-2</v>
      </c>
      <c r="T3" s="32">
        <f>[4]DistHeat!J$2/1000</f>
        <v>3.2558953488372094E-2</v>
      </c>
      <c r="U3" s="32">
        <f>[4]DistHeat!K$2/1000</f>
        <v>4.3023255813953491E-2</v>
      </c>
      <c r="V3" s="32">
        <f>[4]DistHeat!L$2/1000</f>
        <v>4.5269629244513637E-2</v>
      </c>
      <c r="W3" s="32">
        <f>[4]DistHeat!M$2/1000</f>
        <v>0.22468177950191218</v>
      </c>
      <c r="X3" s="32">
        <f>[4]DistHeat!N$2/1000</f>
        <v>0.12636614298315232</v>
      </c>
      <c r="Y3" s="32">
        <f>[4]DistHeat!O$2/1000</f>
        <v>0.11359066479144848</v>
      </c>
      <c r="Z3" s="32">
        <f>[4]DistHeat!P$2/1000</f>
        <v>0.13747525445419767</v>
      </c>
      <c r="AA3" s="32">
        <f>[4]DistHeat!Q$2/1000</f>
        <v>3.1105512118929656E-2</v>
      </c>
      <c r="AB3" s="39">
        <f t="shared" ref="AB3:AH30" si="3">AA3</f>
        <v>3.1105512118929656E-2</v>
      </c>
      <c r="AC3" s="39">
        <f t="shared" si="3"/>
        <v>3.1105512118929656E-2</v>
      </c>
      <c r="AD3" s="39">
        <f t="shared" si="3"/>
        <v>3.1105512118929656E-2</v>
      </c>
      <c r="AE3" s="39">
        <f t="shared" si="3"/>
        <v>3.1105512118929656E-2</v>
      </c>
      <c r="AF3" s="39">
        <f t="shared" si="3"/>
        <v>3.1105512118929656E-2</v>
      </c>
      <c r="AG3" s="39">
        <f t="shared" si="3"/>
        <v>3.1105512118929656E-2</v>
      </c>
      <c r="AH3" s="39">
        <f t="shared" si="3"/>
        <v>3.1105512118929656E-2</v>
      </c>
      <c r="AI3" s="32"/>
      <c r="AJ3" s="33" t="s">
        <v>96</v>
      </c>
      <c r="AK3" s="34" t="s">
        <v>97</v>
      </c>
      <c r="AL3" s="35" t="str">
        <f>VLOOKUP(AK3,'[2]_ctry-key'!$B$3:$E$33,3,FALSE)</f>
        <v>Belgium</v>
      </c>
      <c r="AM3" t="b">
        <f t="shared" ref="AM3:AM30" si="4">AL3=A3</f>
        <v>1</v>
      </c>
      <c r="AO3" s="36">
        <f>L3/'[3]heat-district'!B3</f>
        <v>0.83042487288909361</v>
      </c>
      <c r="AP3" s="36">
        <f>M3/'[3]heat-district'!C3</f>
        <v>0.7611759544843838</v>
      </c>
      <c r="AQ3" s="36">
        <f>N3/'[3]heat-district'!D3</f>
        <v>0.36077927414573202</v>
      </c>
      <c r="AR3" s="36">
        <f>O3/'[3]heat-district'!E3</f>
        <v>0.12637578074714453</v>
      </c>
      <c r="AS3" s="36">
        <f>P3/'[3]heat-district'!F3</f>
        <v>7.5494050137268121E-2</v>
      </c>
      <c r="AT3" s="36">
        <f>Q3/'[3]heat-district'!G3</f>
        <v>0.13644243479907608</v>
      </c>
      <c r="AU3" s="36">
        <f>R3/'[3]heat-district'!H3</f>
        <v>0.11331024484882039</v>
      </c>
      <c r="AV3" s="36">
        <f>S3/'[3]heat-district'!I3</f>
        <v>6.4575607468790819E-2</v>
      </c>
      <c r="AW3" s="36">
        <f>T3/'[3]heat-district'!J3</f>
        <v>5.1511850999226116E-2</v>
      </c>
      <c r="AX3" s="36">
        <f>U3/'[3]heat-district'!K3</f>
        <v>7.0951200244931706E-2</v>
      </c>
      <c r="AY3" s="36">
        <f>V3/'[3]heat-district'!L3</f>
        <v>7.4773976589422503E-2</v>
      </c>
      <c r="AZ3" s="36">
        <f>W3/'[3]heat-district'!M3</f>
        <v>0.35608333794424918</v>
      </c>
      <c r="BA3" s="36">
        <f>X3/'[3]heat-district'!N3</f>
        <v>0.21226489268724821</v>
      </c>
      <c r="BB3" s="36">
        <f>Y3/'[3]heat-district'!O3</f>
        <v>0.18046098817922185</v>
      </c>
      <c r="BC3" s="36">
        <f>Z3/'[3]heat-district'!P3</f>
        <v>0.21465798790700522</v>
      </c>
      <c r="BD3" s="36">
        <f>AA3/'[3]heat-district'!Q3</f>
        <v>4.9043760270320196E-2</v>
      </c>
    </row>
    <row r="4" spans="1:56" x14ac:dyDescent="0.25">
      <c r="A4" s="31" t="s">
        <v>37</v>
      </c>
      <c r="B4" s="39">
        <f t="shared" ref="B4:K4" si="5">C4</f>
        <v>3.5768561658901392</v>
      </c>
      <c r="C4" s="39">
        <f t="shared" si="5"/>
        <v>3.5768561658901392</v>
      </c>
      <c r="D4" s="39">
        <f t="shared" si="5"/>
        <v>3.5768561658901392</v>
      </c>
      <c r="E4" s="39">
        <f t="shared" si="5"/>
        <v>3.5768561658901392</v>
      </c>
      <c r="F4" s="39">
        <f t="shared" si="5"/>
        <v>3.5768561658901392</v>
      </c>
      <c r="G4" s="39">
        <f t="shared" si="5"/>
        <v>3.5768561658901392</v>
      </c>
      <c r="H4" s="39">
        <f t="shared" si="5"/>
        <v>3.5768561658901392</v>
      </c>
      <c r="I4" s="39">
        <f t="shared" si="5"/>
        <v>3.5768561658901392</v>
      </c>
      <c r="J4" s="39">
        <f t="shared" si="5"/>
        <v>3.5768561658901392</v>
      </c>
      <c r="K4" s="39">
        <f t="shared" si="5"/>
        <v>3.5768561658901392</v>
      </c>
      <c r="L4" s="32">
        <f>[5]DistHeat!B$2/1000</f>
        <v>3.5768561658901392</v>
      </c>
      <c r="M4" s="32">
        <f>[5]DistHeat!C$2/1000</f>
        <v>3.4337209302325586</v>
      </c>
      <c r="N4" s="32">
        <f>[5]DistHeat!D$2/1000</f>
        <v>3.1805002325581397</v>
      </c>
      <c r="O4" s="32">
        <f>[5]DistHeat!E$2/1000</f>
        <v>3.3431502325581399</v>
      </c>
      <c r="P4" s="32">
        <f>[5]DistHeat!F$2/1000</f>
        <v>3.0083853488372099</v>
      </c>
      <c r="Q4" s="32">
        <f>[5]DistHeat!G$2/1000</f>
        <v>3.6346235455395712</v>
      </c>
      <c r="R4" s="32">
        <f>[5]DistHeat!H$2/1000</f>
        <v>3.3044245348837227</v>
      </c>
      <c r="S4" s="32">
        <f>[5]DistHeat!I$2/1000</f>
        <v>2.5289683720930234</v>
      </c>
      <c r="T4" s="32">
        <f>[5]DistHeat!J$2/1000</f>
        <v>2.6302296511627912</v>
      </c>
      <c r="U4" s="32">
        <f>[5]DistHeat!K$2/1000</f>
        <v>3.3847658139534889</v>
      </c>
      <c r="V4" s="32">
        <f>[5]DistHeat!L$2/1000</f>
        <v>3.9209608937057965</v>
      </c>
      <c r="W4" s="32">
        <f>[5]DistHeat!M$2/1000</f>
        <v>3.7970943008036175</v>
      </c>
      <c r="X4" s="32">
        <f>[5]DistHeat!N$2/1000</f>
        <v>2.8761489598538992</v>
      </c>
      <c r="Y4" s="32">
        <f>[5]DistHeat!O$2/1000</f>
        <v>2.240985511496814</v>
      </c>
      <c r="Z4" s="32">
        <f>[5]DistHeat!P$2/1000</f>
        <v>2.4634454687045237</v>
      </c>
      <c r="AA4" s="32">
        <f>[5]DistHeat!Q$2/1000</f>
        <v>2.8303238750358286</v>
      </c>
      <c r="AB4" s="39">
        <f t="shared" si="3"/>
        <v>2.8303238750358286</v>
      </c>
      <c r="AC4" s="39">
        <f t="shared" si="3"/>
        <v>2.8303238750358286</v>
      </c>
      <c r="AD4" s="39">
        <f t="shared" si="3"/>
        <v>2.8303238750358286</v>
      </c>
      <c r="AE4" s="39">
        <f t="shared" si="3"/>
        <v>2.8303238750358286</v>
      </c>
      <c r="AF4" s="39">
        <f t="shared" si="3"/>
        <v>2.8303238750358286</v>
      </c>
      <c r="AG4" s="39">
        <f t="shared" si="3"/>
        <v>2.8303238750358286</v>
      </c>
      <c r="AH4" s="39">
        <f t="shared" si="3"/>
        <v>2.8303238750358286</v>
      </c>
      <c r="AI4" s="32"/>
      <c r="AJ4" s="33" t="s">
        <v>98</v>
      </c>
      <c r="AK4" s="34" t="s">
        <v>99</v>
      </c>
      <c r="AL4" s="35" t="str">
        <f>VLOOKUP(AK4,'[2]_ctry-key'!$B$3:$E$33,3,FALSE)</f>
        <v>Bulgaria</v>
      </c>
      <c r="AM4" t="b">
        <f t="shared" si="4"/>
        <v>1</v>
      </c>
      <c r="AO4" s="36">
        <f>L4/'[3]heat-district'!B4</f>
        <v>0.7787510086608449</v>
      </c>
      <c r="AP4" s="36">
        <f>M4/'[3]heat-district'!C4</f>
        <v>0.71688532456881893</v>
      </c>
      <c r="AQ4" s="36">
        <f>N4/'[3]heat-district'!D4</f>
        <v>0.62326279696294429</v>
      </c>
      <c r="AR4" s="36">
        <f>O4/'[3]heat-district'!E4</f>
        <v>0.60866627332710566</v>
      </c>
      <c r="AS4" s="36">
        <f>P4/'[3]heat-district'!F4</f>
        <v>0.63671634119346554</v>
      </c>
      <c r="AT4" s="36">
        <f>Q4/'[3]heat-district'!G4</f>
        <v>0.76925790322242549</v>
      </c>
      <c r="AU4" s="36">
        <f>R4/'[3]heat-district'!H4</f>
        <v>0.63705700995254344</v>
      </c>
      <c r="AV4" s="36">
        <f>S4/'[3]heat-district'!I4</f>
        <v>0.59089969780774765</v>
      </c>
      <c r="AW4" s="36">
        <f>T4/'[3]heat-district'!J4</f>
        <v>0.56259320481651032</v>
      </c>
      <c r="AX4" s="36">
        <f>U4/'[3]heat-district'!K4</f>
        <v>0.79690411516348814</v>
      </c>
      <c r="AY4" s="36">
        <f>V4/'[3]heat-district'!L4</f>
        <v>0.9527028463702939</v>
      </c>
      <c r="AZ4" s="36">
        <f>W4/'[3]heat-district'!M4</f>
        <v>0.99261917419462553</v>
      </c>
      <c r="BA4" s="36">
        <f>X4/'[3]heat-district'!N4</f>
        <v>0.69593126055299448</v>
      </c>
      <c r="BB4" s="36">
        <f>Y4/'[3]heat-district'!O4</f>
        <v>0.51510712298003702</v>
      </c>
      <c r="BC4" s="36">
        <f>Z4/'[3]heat-district'!P4</f>
        <v>0.60930441006413227</v>
      </c>
      <c r="BD4" s="36">
        <f>AA4/'[3]heat-district'!Q4</f>
        <v>0.70004749075124828</v>
      </c>
    </row>
    <row r="5" spans="1:56" x14ac:dyDescent="0.25">
      <c r="A5" s="31" t="s">
        <v>38</v>
      </c>
      <c r="B5" s="39">
        <f t="shared" ref="B5:K5" si="6">C5</f>
        <v>0.75208684658983604</v>
      </c>
      <c r="C5" s="39">
        <f t="shared" si="6"/>
        <v>0.75208684658983604</v>
      </c>
      <c r="D5" s="39">
        <f t="shared" si="6"/>
        <v>0.75208684658983604</v>
      </c>
      <c r="E5" s="39">
        <f t="shared" si="6"/>
        <v>0.75208684658983604</v>
      </c>
      <c r="F5" s="39">
        <f t="shared" si="6"/>
        <v>0.75208684658983604</v>
      </c>
      <c r="G5" s="39">
        <f t="shared" si="6"/>
        <v>0.75208684658983604</v>
      </c>
      <c r="H5" s="39">
        <f t="shared" si="6"/>
        <v>0.75208684658983604</v>
      </c>
      <c r="I5" s="39">
        <f t="shared" si="6"/>
        <v>0.75208684658983604</v>
      </c>
      <c r="J5" s="39">
        <f t="shared" si="6"/>
        <v>0.75208684658983604</v>
      </c>
      <c r="K5" s="39">
        <f t="shared" si="6"/>
        <v>0.75208684658983604</v>
      </c>
      <c r="L5" s="32">
        <f>[6]DistHeat!B$2/1000</f>
        <v>0.75208684658983604</v>
      </c>
      <c r="M5" s="32">
        <f>[6]DistHeat!C$2/1000</f>
        <v>0.92684116279069795</v>
      </c>
      <c r="N5" s="32">
        <f>[6]DistHeat!D$2/1000</f>
        <v>0.88038476744186067</v>
      </c>
      <c r="O5" s="32">
        <f>[6]DistHeat!E$2/1000</f>
        <v>0.96379976744186047</v>
      </c>
      <c r="P5" s="32">
        <f>[6]DistHeat!F$2/1000</f>
        <v>0.91141918604651184</v>
      </c>
      <c r="Q5" s="32">
        <f>[6]DistHeat!G$2/1000</f>
        <v>0.96593724240747803</v>
      </c>
      <c r="R5" s="32">
        <f>[6]DistHeat!H$2/1000</f>
        <v>0.82892360465116277</v>
      </c>
      <c r="S5" s="32">
        <f>[6]DistHeat!I$2/1000</f>
        <v>0.83016232558139569</v>
      </c>
      <c r="T5" s="32">
        <f>[6]DistHeat!J$2/1000</f>
        <v>0.82325581395348846</v>
      </c>
      <c r="U5" s="32">
        <f>[6]DistHeat!K$2/1000</f>
        <v>0.80581395348837226</v>
      </c>
      <c r="V5" s="32">
        <f>[6]DistHeat!L$2/1000</f>
        <v>0.85873431671188039</v>
      </c>
      <c r="W5" s="32">
        <f>[6]DistHeat!M$2/1000</f>
        <v>0.83929337163755013</v>
      </c>
      <c r="X5" s="32">
        <f>[6]DistHeat!N$2/1000</f>
        <v>0.73903364061135701</v>
      </c>
      <c r="Y5" s="32">
        <f>[6]DistHeat!O$2/1000</f>
        <v>0.72792452914031058</v>
      </c>
      <c r="Z5" s="32">
        <f>[6]DistHeat!P$2/1000</f>
        <v>0.58683881345802213</v>
      </c>
      <c r="AA5" s="32">
        <f>[6]DistHeat!Q$2/1000</f>
        <v>0.6312752593422073</v>
      </c>
      <c r="AB5" s="39">
        <f t="shared" si="3"/>
        <v>0.6312752593422073</v>
      </c>
      <c r="AC5" s="39">
        <f t="shared" si="3"/>
        <v>0.6312752593422073</v>
      </c>
      <c r="AD5" s="39">
        <f t="shared" si="3"/>
        <v>0.6312752593422073</v>
      </c>
      <c r="AE5" s="39">
        <f t="shared" si="3"/>
        <v>0.6312752593422073</v>
      </c>
      <c r="AF5" s="39">
        <f t="shared" si="3"/>
        <v>0.6312752593422073</v>
      </c>
      <c r="AG5" s="39">
        <f t="shared" si="3"/>
        <v>0.6312752593422073</v>
      </c>
      <c r="AH5" s="39">
        <f t="shared" si="3"/>
        <v>0.6312752593422073</v>
      </c>
      <c r="AI5" s="32"/>
      <c r="AJ5" s="33" t="s">
        <v>100</v>
      </c>
      <c r="AK5" s="34" t="s">
        <v>101</v>
      </c>
      <c r="AL5" s="35" t="str">
        <f>VLOOKUP(AK5,'[2]_ctry-key'!$B$3:$E$33,3,FALSE)</f>
        <v>Croatia</v>
      </c>
      <c r="AM5" t="b">
        <f t="shared" si="4"/>
        <v>1</v>
      </c>
      <c r="AO5" s="36">
        <f>L5/'[3]heat-district'!B5</f>
        <v>0.28648704985197659</v>
      </c>
      <c r="AP5" s="36">
        <f>M5/'[3]heat-district'!C5</f>
        <v>0.30334187438050308</v>
      </c>
      <c r="AQ5" s="36">
        <f>N5/'[3]heat-district'!D5</f>
        <v>0.33001695606244469</v>
      </c>
      <c r="AR5" s="36">
        <f>O5/'[3]heat-district'!E5</f>
        <v>0.34828339867230662</v>
      </c>
      <c r="AS5" s="36">
        <f>P5/'[3]heat-district'!F5</f>
        <v>0.34508577290814668</v>
      </c>
      <c r="AT5" s="36">
        <f>Q5/'[3]heat-district'!G5</f>
        <v>0.33185780198851389</v>
      </c>
      <c r="AU5" s="36">
        <f>R5/'[3]heat-district'!H5</f>
        <v>0.26130157557581335</v>
      </c>
      <c r="AV5" s="36">
        <f>S5/'[3]heat-district'!I5</f>
        <v>0.26169205755624247</v>
      </c>
      <c r="AW5" s="36">
        <f>T5/'[3]heat-district'!J5</f>
        <v>0.25908112791400256</v>
      </c>
      <c r="AX5" s="36">
        <f>U5/'[3]heat-district'!K5</f>
        <v>0.24361539360628101</v>
      </c>
      <c r="AY5" s="36">
        <f>V5/'[3]heat-district'!L5</f>
        <v>0.28178625154023573</v>
      </c>
      <c r="AZ5" s="36">
        <f>W5/'[3]heat-district'!M5</f>
        <v>0.25599788341734953</v>
      </c>
      <c r="BA5" s="36">
        <f>X5/'[3]heat-district'!N5</f>
        <v>0.2240558499656487</v>
      </c>
      <c r="BB5" s="36">
        <f>Y5/'[3]heat-district'!O5</f>
        <v>0.20265753507753234</v>
      </c>
      <c r="BC5" s="36">
        <f>Z5/'[3]heat-district'!P5</f>
        <v>0.16368117628681783</v>
      </c>
      <c r="BD5" s="36">
        <f>AA5/'[3]heat-district'!Q5</f>
        <v>0.16882229108458555</v>
      </c>
    </row>
    <row r="6" spans="1:56" x14ac:dyDescent="0.25">
      <c r="A6" s="31" t="s">
        <v>39</v>
      </c>
      <c r="B6" s="39">
        <f t="shared" ref="B6:K6" si="7">C6</f>
        <v>0</v>
      </c>
      <c r="C6" s="39">
        <f t="shared" si="7"/>
        <v>0</v>
      </c>
      <c r="D6" s="39">
        <f t="shared" si="7"/>
        <v>0</v>
      </c>
      <c r="E6" s="39">
        <f t="shared" si="7"/>
        <v>0</v>
      </c>
      <c r="F6" s="39">
        <f t="shared" si="7"/>
        <v>0</v>
      </c>
      <c r="G6" s="39">
        <f t="shared" si="7"/>
        <v>0</v>
      </c>
      <c r="H6" s="39">
        <f t="shared" si="7"/>
        <v>0</v>
      </c>
      <c r="I6" s="39">
        <f t="shared" si="7"/>
        <v>0</v>
      </c>
      <c r="J6" s="39">
        <f t="shared" si="7"/>
        <v>0</v>
      </c>
      <c r="K6" s="39">
        <f t="shared" si="7"/>
        <v>0</v>
      </c>
      <c r="L6" s="32">
        <f>[7]DistHeat!B$2/1000</f>
        <v>0</v>
      </c>
      <c r="M6" s="32">
        <f>[7]DistHeat!C$2/1000</f>
        <v>0</v>
      </c>
      <c r="N6" s="32">
        <f>[7]DistHeat!D$2/1000</f>
        <v>0</v>
      </c>
      <c r="O6" s="32">
        <f>[7]DistHeat!E$2/1000</f>
        <v>0</v>
      </c>
      <c r="P6" s="32">
        <f>[7]DistHeat!F$2/1000</f>
        <v>0</v>
      </c>
      <c r="Q6" s="32">
        <f>[7]DistHeat!G$2/1000</f>
        <v>0</v>
      </c>
      <c r="R6" s="32">
        <f>[7]DistHeat!H$2/1000</f>
        <v>0</v>
      </c>
      <c r="S6" s="32">
        <f>[7]DistHeat!I$2/1000</f>
        <v>0</v>
      </c>
      <c r="T6" s="32">
        <f>[7]DistHeat!J$2/1000</f>
        <v>0</v>
      </c>
      <c r="U6" s="32">
        <f>[7]DistHeat!K$2/1000</f>
        <v>0</v>
      </c>
      <c r="V6" s="32">
        <f>[7]DistHeat!L$2/1000</f>
        <v>0</v>
      </c>
      <c r="W6" s="32">
        <f>[7]DistHeat!M$2/1000</f>
        <v>0</v>
      </c>
      <c r="X6" s="32">
        <f>[7]DistHeat!N$2/1000</f>
        <v>0</v>
      </c>
      <c r="Y6" s="32">
        <f>[7]DistHeat!O$2/1000</f>
        <v>0</v>
      </c>
      <c r="Z6" s="32">
        <f>[7]DistHeat!P$2/1000</f>
        <v>0</v>
      </c>
      <c r="AA6" s="32">
        <f>[7]DistHeat!Q$2/1000</f>
        <v>0</v>
      </c>
      <c r="AB6" s="39">
        <f t="shared" si="3"/>
        <v>0</v>
      </c>
      <c r="AC6" s="39">
        <f t="shared" si="3"/>
        <v>0</v>
      </c>
      <c r="AD6" s="39">
        <f t="shared" si="3"/>
        <v>0</v>
      </c>
      <c r="AE6" s="39">
        <f t="shared" si="3"/>
        <v>0</v>
      </c>
      <c r="AF6" s="39">
        <f t="shared" si="3"/>
        <v>0</v>
      </c>
      <c r="AG6" s="39">
        <f t="shared" si="3"/>
        <v>0</v>
      </c>
      <c r="AH6" s="39">
        <f t="shared" si="3"/>
        <v>0</v>
      </c>
      <c r="AI6" s="32"/>
      <c r="AJ6" s="33" t="s">
        <v>102</v>
      </c>
      <c r="AK6" s="34" t="s">
        <v>103</v>
      </c>
      <c r="AL6" s="35" t="str">
        <f>VLOOKUP(AK6,'[2]_ctry-key'!$B$3:$E$33,3,FALSE)</f>
        <v>Cyprus</v>
      </c>
      <c r="AM6" t="b">
        <f t="shared" si="4"/>
        <v>1</v>
      </c>
      <c r="AO6" s="36" t="e">
        <f>L6/'[3]heat-district'!B6</f>
        <v>#DIV/0!</v>
      </c>
      <c r="AP6" s="36" t="e">
        <f>M6/'[3]heat-district'!C6</f>
        <v>#DIV/0!</v>
      </c>
      <c r="AQ6" s="36" t="e">
        <f>N6/'[3]heat-district'!D6</f>
        <v>#DIV/0!</v>
      </c>
      <c r="AR6" s="36" t="e">
        <f>O6/'[3]heat-district'!E6</f>
        <v>#DIV/0!</v>
      </c>
      <c r="AS6" s="36" t="e">
        <f>P6/'[3]heat-district'!F6</f>
        <v>#DIV/0!</v>
      </c>
      <c r="AT6" s="36" t="e">
        <f>Q6/'[3]heat-district'!G6</f>
        <v>#DIV/0!</v>
      </c>
      <c r="AU6" s="36" t="e">
        <f>R6/'[3]heat-district'!H6</f>
        <v>#DIV/0!</v>
      </c>
      <c r="AV6" s="36" t="e">
        <f>S6/'[3]heat-district'!I6</f>
        <v>#DIV/0!</v>
      </c>
      <c r="AW6" s="36" t="e">
        <f>T6/'[3]heat-district'!J6</f>
        <v>#DIV/0!</v>
      </c>
      <c r="AX6" s="36" t="e">
        <f>U6/'[3]heat-district'!K6</f>
        <v>#DIV/0!</v>
      </c>
      <c r="AY6" s="36" t="e">
        <f>V6/'[3]heat-district'!L6</f>
        <v>#DIV/0!</v>
      </c>
      <c r="AZ6" s="36" t="e">
        <f>W6/'[3]heat-district'!M6</f>
        <v>#DIV/0!</v>
      </c>
      <c r="BA6" s="36" t="e">
        <f>X6/'[3]heat-district'!N6</f>
        <v>#DIV/0!</v>
      </c>
      <c r="BB6" s="36" t="e">
        <f>Y6/'[3]heat-district'!O6</f>
        <v>#DIV/0!</v>
      </c>
      <c r="BC6" s="36" t="e">
        <f>Z6/'[3]heat-district'!P6</f>
        <v>#DIV/0!</v>
      </c>
      <c r="BD6" s="36" t="e">
        <f>AA6/'[3]heat-district'!Q6</f>
        <v>#DIV/0!</v>
      </c>
    </row>
    <row r="7" spans="1:56" x14ac:dyDescent="0.25">
      <c r="A7" s="31" t="s">
        <v>40</v>
      </c>
      <c r="B7" s="39">
        <f t="shared" ref="B7:K7" si="8">C7</f>
        <v>9.8523867124995181</v>
      </c>
      <c r="C7" s="39">
        <f t="shared" si="8"/>
        <v>9.8523867124995181</v>
      </c>
      <c r="D7" s="39">
        <f t="shared" si="8"/>
        <v>9.8523867124995181</v>
      </c>
      <c r="E7" s="39">
        <f t="shared" si="8"/>
        <v>9.8523867124995181</v>
      </c>
      <c r="F7" s="39">
        <f t="shared" si="8"/>
        <v>9.8523867124995181</v>
      </c>
      <c r="G7" s="39">
        <f t="shared" si="8"/>
        <v>9.8523867124995181</v>
      </c>
      <c r="H7" s="39">
        <f t="shared" si="8"/>
        <v>9.8523867124995181</v>
      </c>
      <c r="I7" s="39">
        <f t="shared" si="8"/>
        <v>9.8523867124995181</v>
      </c>
      <c r="J7" s="39">
        <f t="shared" si="8"/>
        <v>9.8523867124995181</v>
      </c>
      <c r="K7" s="39">
        <f t="shared" si="8"/>
        <v>9.8523867124995181</v>
      </c>
      <c r="L7" s="32">
        <f>[8]DistHeat!B$2/1000</f>
        <v>9.8523867124995181</v>
      </c>
      <c r="M7" s="32">
        <f>[8]DistHeat!C$2/1000</f>
        <v>10.355730581395351</v>
      </c>
      <c r="N7" s="32">
        <f>[8]DistHeat!D$2/1000</f>
        <v>10.068545465116278</v>
      </c>
      <c r="O7" s="32">
        <f>[8]DistHeat!E$2/1000</f>
        <v>9.7650113953488376</v>
      </c>
      <c r="P7" s="32">
        <f>[8]DistHeat!F$2/1000</f>
        <v>9.2560752325581408</v>
      </c>
      <c r="Q7" s="32">
        <f>[8]DistHeat!G$2/1000</f>
        <v>8.937002450669965</v>
      </c>
      <c r="R7" s="32">
        <f>[8]DistHeat!H$2/1000</f>
        <v>8.4906101162790701</v>
      </c>
      <c r="S7" s="32">
        <f>[8]DistHeat!I$2/1000</f>
        <v>7.9116496511627901</v>
      </c>
      <c r="T7" s="32">
        <f>[8]DistHeat!J$2/1000</f>
        <v>7.972926627906979</v>
      </c>
      <c r="U7" s="32">
        <f>[8]DistHeat!K$2/1000</f>
        <v>7.7683572093023256</v>
      </c>
      <c r="V7" s="32">
        <f>[8]DistHeat!L$2/1000</f>
        <v>10.227048020245258</v>
      </c>
      <c r="W7" s="32">
        <f>[8]DistHeat!M$2/1000</f>
        <v>8.9181115917771514</v>
      </c>
      <c r="X7" s="32">
        <f>[8]DistHeat!N$2/1000</f>
        <v>8.3382113433143541</v>
      </c>
      <c r="Y7" s="32">
        <f>[8]DistHeat!O$2/1000</f>
        <v>8.4151571569417847</v>
      </c>
      <c r="Z7" s="32">
        <f>[8]DistHeat!P$2/1000</f>
        <v>7.0451250417306168</v>
      </c>
      <c r="AA7" s="32">
        <f>[8]DistHeat!Q$2/1000</f>
        <v>7.0856734723714876</v>
      </c>
      <c r="AB7" s="39">
        <f t="shared" si="3"/>
        <v>7.0856734723714876</v>
      </c>
      <c r="AC7" s="39">
        <f t="shared" si="3"/>
        <v>7.0856734723714876</v>
      </c>
      <c r="AD7" s="39">
        <f t="shared" si="3"/>
        <v>7.0856734723714876</v>
      </c>
      <c r="AE7" s="39">
        <f t="shared" si="3"/>
        <v>7.0856734723714876</v>
      </c>
      <c r="AF7" s="39">
        <f t="shared" si="3"/>
        <v>7.0856734723714876</v>
      </c>
      <c r="AG7" s="39">
        <f t="shared" si="3"/>
        <v>7.0856734723714876</v>
      </c>
      <c r="AH7" s="39">
        <f t="shared" si="3"/>
        <v>7.0856734723714876</v>
      </c>
      <c r="AI7" s="32"/>
      <c r="AJ7" s="33" t="s">
        <v>104</v>
      </c>
      <c r="AK7" s="34" t="s">
        <v>105</v>
      </c>
      <c r="AL7" s="35" t="str">
        <f>VLOOKUP(AK7,'[2]_ctry-key'!$B$3:$E$33,3,FALSE)</f>
        <v>Czech Republic</v>
      </c>
      <c r="AM7" t="b">
        <f t="shared" si="4"/>
        <v>1</v>
      </c>
      <c r="AO7" s="36">
        <f>L7/'[3]heat-district'!B7</f>
        <v>0.55926279766937204</v>
      </c>
      <c r="AP7" s="36">
        <f>M7/'[3]heat-district'!C7</f>
        <v>0.61481425250970967</v>
      </c>
      <c r="AQ7" s="36">
        <f>N7/'[3]heat-district'!D7</f>
        <v>0.64448327146870987</v>
      </c>
      <c r="AR7" s="36">
        <f>O7/'[3]heat-district'!E7</f>
        <v>0.63474115601868075</v>
      </c>
      <c r="AS7" s="36">
        <f>P7/'[3]heat-district'!F7</f>
        <v>0.59978166337088323</v>
      </c>
      <c r="AT7" s="36">
        <f>Q7/'[3]heat-district'!G7</f>
        <v>0.56388273526318133</v>
      </c>
      <c r="AU7" s="36">
        <f>R7/'[3]heat-district'!H7</f>
        <v>0.48038653142630883</v>
      </c>
      <c r="AV7" s="36">
        <f>S7/'[3]heat-district'!I7</f>
        <v>0.47045037253543526</v>
      </c>
      <c r="AW7" s="36">
        <f>T7/'[3]heat-district'!J7</f>
        <v>0.50443379485488582</v>
      </c>
      <c r="AX7" s="36">
        <f>U7/'[3]heat-district'!K7</f>
        <v>0.49496019927959206</v>
      </c>
      <c r="AY7" s="36">
        <f>V7/'[3]heat-district'!L7</f>
        <v>0.66115179999092266</v>
      </c>
      <c r="AZ7" s="36">
        <f>W7/'[3]heat-district'!M7</f>
        <v>0.52923656250348539</v>
      </c>
      <c r="BA7" s="36">
        <f>X7/'[3]heat-district'!N7</f>
        <v>0.51621830904964594</v>
      </c>
      <c r="BB7" s="36">
        <f>Y7/'[3]heat-district'!O7</f>
        <v>0.50545731454841336</v>
      </c>
      <c r="BC7" s="36">
        <f>Z7/'[3]heat-district'!P7</f>
        <v>0.42950343045267175</v>
      </c>
      <c r="BD7" s="36">
        <f>AA7/'[3]heat-district'!Q7</f>
        <v>0.44250034487673612</v>
      </c>
    </row>
    <row r="8" spans="1:56" x14ac:dyDescent="0.25">
      <c r="A8" s="31" t="s">
        <v>41</v>
      </c>
      <c r="B8" s="39">
        <f t="shared" ref="B8:K8" si="9">C8</f>
        <v>6.1277858874291367</v>
      </c>
      <c r="C8" s="39">
        <f t="shared" si="9"/>
        <v>6.1277858874291367</v>
      </c>
      <c r="D8" s="39">
        <f t="shared" si="9"/>
        <v>6.1277858874291367</v>
      </c>
      <c r="E8" s="39">
        <f t="shared" si="9"/>
        <v>6.1277858874291367</v>
      </c>
      <c r="F8" s="39">
        <f t="shared" si="9"/>
        <v>6.1277858874291367</v>
      </c>
      <c r="G8" s="39">
        <f t="shared" si="9"/>
        <v>6.1277858874291367</v>
      </c>
      <c r="H8" s="39">
        <f t="shared" si="9"/>
        <v>6.1277858874291367</v>
      </c>
      <c r="I8" s="39">
        <f t="shared" si="9"/>
        <v>6.1277858874291367</v>
      </c>
      <c r="J8" s="39">
        <f t="shared" si="9"/>
        <v>6.1277858874291367</v>
      </c>
      <c r="K8" s="39">
        <f t="shared" si="9"/>
        <v>6.1277858874291367</v>
      </c>
      <c r="L8" s="32">
        <f>[9]DistHeat!B$2/1000</f>
        <v>6.1277858874291367</v>
      </c>
      <c r="M8" s="32">
        <f>[9]DistHeat!C$2/1000</f>
        <v>6.5988372093023253</v>
      </c>
      <c r="N8" s="32">
        <f>[9]DistHeat!D$2/1000</f>
        <v>6.1616279069767446</v>
      </c>
      <c r="O8" s="32">
        <f>[9]DistHeat!E$2/1000</f>
        <v>6.9160574418604668</v>
      </c>
      <c r="P8" s="32">
        <f>[9]DistHeat!F$2/1000</f>
        <v>6.8232558139534882</v>
      </c>
      <c r="Q8" s="32">
        <f>[9]DistHeat!G$2/1000</f>
        <v>6.4357860029638925</v>
      </c>
      <c r="R8" s="32">
        <f>[9]DistHeat!H$2/1000</f>
        <v>6.5838119767441849</v>
      </c>
      <c r="S8" s="32">
        <f>[9]DistHeat!I$2/1000</f>
        <v>7.6081395348837217</v>
      </c>
      <c r="T8" s="32">
        <f>[9]DistHeat!J$2/1000</f>
        <v>8.0932865116279089</v>
      </c>
      <c r="U8" s="32">
        <f>[9]DistHeat!K$2/1000</f>
        <v>8.582558139534882</v>
      </c>
      <c r="V8" s="32">
        <f>[9]DistHeat!L$2/1000</f>
        <v>10.00958716319948</v>
      </c>
      <c r="W8" s="32">
        <f>[9]DistHeat!M$2/1000</f>
        <v>8.8581277592255923</v>
      </c>
      <c r="X8" s="32">
        <f>[9]DistHeat!N$2/1000</f>
        <v>10.510588228440151</v>
      </c>
      <c r="Y8" s="32">
        <f>[9]DistHeat!O$2/1000</f>
        <v>10.418124737547235</v>
      </c>
      <c r="Z8" s="32">
        <f>[9]DistHeat!P$2/1000</f>
        <v>10.706706391641468</v>
      </c>
      <c r="AA8" s="32">
        <f>[9]DistHeat!Q$2/1000</f>
        <v>11.681230711805265</v>
      </c>
      <c r="AB8" s="39">
        <f t="shared" si="3"/>
        <v>11.681230711805265</v>
      </c>
      <c r="AC8" s="39">
        <f t="shared" si="3"/>
        <v>11.681230711805265</v>
      </c>
      <c r="AD8" s="39">
        <f t="shared" si="3"/>
        <v>11.681230711805265</v>
      </c>
      <c r="AE8" s="39">
        <f t="shared" si="3"/>
        <v>11.681230711805265</v>
      </c>
      <c r="AF8" s="39">
        <f t="shared" si="3"/>
        <v>11.681230711805265</v>
      </c>
      <c r="AG8" s="39">
        <f t="shared" si="3"/>
        <v>11.681230711805265</v>
      </c>
      <c r="AH8" s="39">
        <f t="shared" si="3"/>
        <v>11.681230711805265</v>
      </c>
      <c r="AI8" s="32"/>
      <c r="AJ8" s="33" t="s">
        <v>106</v>
      </c>
      <c r="AK8" s="34" t="s">
        <v>107</v>
      </c>
      <c r="AL8" s="35" t="str">
        <f>VLOOKUP(AK8,'[2]_ctry-key'!$B$3:$E$33,3,FALSE)</f>
        <v>Denmark</v>
      </c>
      <c r="AM8" t="b">
        <f t="shared" si="4"/>
        <v>1</v>
      </c>
      <c r="AO8" s="36">
        <f>L8/'[3]heat-district'!B8</f>
        <v>0.40340910354142739</v>
      </c>
      <c r="AP8" s="36">
        <f>M8/'[3]heat-district'!C8</f>
        <v>0.39960628726760444</v>
      </c>
      <c r="AQ8" s="36">
        <f>N8/'[3]heat-district'!D8</f>
        <v>0.38800904763289124</v>
      </c>
      <c r="AR8" s="36">
        <f>O8/'[3]heat-district'!E8</f>
        <v>0.4013079483421006</v>
      </c>
      <c r="AS8" s="36">
        <f>P8/'[3]heat-district'!F8</f>
        <v>0.41083799472990362</v>
      </c>
      <c r="AT8" s="36">
        <f>Q8/'[3]heat-district'!G8</f>
        <v>0.37894273894968244</v>
      </c>
      <c r="AU8" s="36">
        <f>R8/'[3]heat-district'!H8</f>
        <v>0.36286788622126959</v>
      </c>
      <c r="AV8" s="36">
        <f>S8/'[3]heat-district'!I8</f>
        <v>0.44867278920873815</v>
      </c>
      <c r="AW8" s="36">
        <f>T8/'[3]heat-district'!J8</f>
        <v>0.47931969845488231</v>
      </c>
      <c r="AX8" s="36">
        <f>U8/'[3]heat-district'!K8</f>
        <v>0.52213247961355946</v>
      </c>
      <c r="AY8" s="36">
        <f>V8/'[3]heat-district'!L8</f>
        <v>0.63425974300735366</v>
      </c>
      <c r="AZ8" s="36">
        <f>W8/'[3]heat-district'!M8</f>
        <v>0.5297322428544331</v>
      </c>
      <c r="BA8" s="36">
        <f>X8/'[3]heat-district'!N8</f>
        <v>0.64403254894812323</v>
      </c>
      <c r="BB8" s="36">
        <f>Y8/'[3]heat-district'!O8</f>
        <v>0.62259937863574177</v>
      </c>
      <c r="BC8" s="36">
        <f>Z8/'[3]heat-district'!P8</f>
        <v>0.64158999373640679</v>
      </c>
      <c r="BD8" s="36">
        <f>AA8/'[3]heat-district'!Q8</f>
        <v>0.69196878440106713</v>
      </c>
    </row>
    <row r="9" spans="1:56" x14ac:dyDescent="0.25">
      <c r="A9" s="31" t="s">
        <v>42</v>
      </c>
      <c r="B9" s="39">
        <f t="shared" ref="B9:K9" si="10">C9</f>
        <v>4.4389232160433316</v>
      </c>
      <c r="C9" s="39">
        <f t="shared" si="10"/>
        <v>4.4389232160433316</v>
      </c>
      <c r="D9" s="39">
        <f t="shared" si="10"/>
        <v>4.4389232160433316</v>
      </c>
      <c r="E9" s="39">
        <f t="shared" si="10"/>
        <v>4.4389232160433316</v>
      </c>
      <c r="F9" s="39">
        <f t="shared" si="10"/>
        <v>4.4389232160433316</v>
      </c>
      <c r="G9" s="39">
        <f t="shared" si="10"/>
        <v>4.4389232160433316</v>
      </c>
      <c r="H9" s="39">
        <f t="shared" si="10"/>
        <v>4.4389232160433316</v>
      </c>
      <c r="I9" s="39">
        <f t="shared" si="10"/>
        <v>4.4389232160433316</v>
      </c>
      <c r="J9" s="39">
        <f t="shared" si="10"/>
        <v>4.4389232160433316</v>
      </c>
      <c r="K9" s="39">
        <f t="shared" si="10"/>
        <v>4.4389232160433316</v>
      </c>
      <c r="L9" s="32">
        <f>[10]DistHeat!B$2/1000</f>
        <v>4.4389232160433316</v>
      </c>
      <c r="M9" s="32">
        <f>[10]DistHeat!C$2/1000</f>
        <v>4.4004980232558157</v>
      </c>
      <c r="N9" s="32">
        <f>[10]DistHeat!D$2/1000</f>
        <v>4.655454302325583</v>
      </c>
      <c r="O9" s="32">
        <f>[10]DistHeat!E$2/1000</f>
        <v>4.3453488372093023</v>
      </c>
      <c r="P9" s="32">
        <f>[10]DistHeat!F$2/1000</f>
        <v>4.7558139534883734</v>
      </c>
      <c r="Q9" s="32">
        <f>[10]DistHeat!G$2/1000</f>
        <v>4.7921929608226055</v>
      </c>
      <c r="R9" s="32">
        <f>[10]DistHeat!H$2/1000</f>
        <v>4.9187655813953501</v>
      </c>
      <c r="S9" s="32">
        <f>[10]DistHeat!I$2/1000</f>
        <v>5.0411029069767448</v>
      </c>
      <c r="T9" s="32">
        <f>[10]DistHeat!J$2/1000</f>
        <v>4.9745525581395338</v>
      </c>
      <c r="U9" s="32">
        <f>[10]DistHeat!K$2/1000</f>
        <v>4.1430232558139544</v>
      </c>
      <c r="V9" s="32">
        <f>[10]DistHeat!L$2/1000</f>
        <v>4.1864686578638208</v>
      </c>
      <c r="W9" s="32">
        <f>[10]DistHeat!M$2/1000</f>
        <v>3.8559725916001679</v>
      </c>
      <c r="X9" s="32">
        <f>[10]DistHeat!N$2/1000</f>
        <v>4.1267571837069301</v>
      </c>
      <c r="Y9" s="32">
        <f>[10]DistHeat!O$2/1000</f>
        <v>3.4588218565102768</v>
      </c>
      <c r="Z9" s="32">
        <f>[10]DistHeat!P$2/1000</f>
        <v>2.8894798936191517</v>
      </c>
      <c r="AA9" s="32">
        <f>[10]DistHeat!Q$2/1000</f>
        <v>2.7703346730921745</v>
      </c>
      <c r="AB9" s="39">
        <f t="shared" si="3"/>
        <v>2.7703346730921745</v>
      </c>
      <c r="AC9" s="39">
        <f t="shared" si="3"/>
        <v>2.7703346730921745</v>
      </c>
      <c r="AD9" s="39">
        <f t="shared" si="3"/>
        <v>2.7703346730921745</v>
      </c>
      <c r="AE9" s="39">
        <f t="shared" si="3"/>
        <v>2.7703346730921745</v>
      </c>
      <c r="AF9" s="39">
        <f t="shared" si="3"/>
        <v>2.7703346730921745</v>
      </c>
      <c r="AG9" s="39">
        <f t="shared" si="3"/>
        <v>2.7703346730921745</v>
      </c>
      <c r="AH9" s="39">
        <f t="shared" si="3"/>
        <v>2.7703346730921745</v>
      </c>
      <c r="AI9" s="32"/>
      <c r="AJ9" s="33" t="s">
        <v>108</v>
      </c>
      <c r="AK9" s="34" t="s">
        <v>109</v>
      </c>
      <c r="AL9" s="35" t="str">
        <f>VLOOKUP(AK9,'[2]_ctry-key'!$B$3:$E$33,3,FALSE)</f>
        <v>Estonia</v>
      </c>
      <c r="AM9" t="b">
        <f t="shared" si="4"/>
        <v>1</v>
      </c>
      <c r="AO9" s="36">
        <f>L9/'[3]heat-district'!B9</f>
        <v>1.1833217628082306</v>
      </c>
      <c r="AP9" s="36">
        <f>M9/'[3]heat-district'!C9</f>
        <v>1.3067040126252598</v>
      </c>
      <c r="AQ9" s="36">
        <f>N9/'[3]heat-district'!D9</f>
        <v>1.5796521419462264</v>
      </c>
      <c r="AR9" s="36">
        <f>O9/'[3]heat-district'!E9</f>
        <v>1.5103451869687112</v>
      </c>
      <c r="AS9" s="36">
        <f>P9/'[3]heat-district'!F9</f>
        <v>1.4390073730203945</v>
      </c>
      <c r="AT9" s="36">
        <f>Q9/'[3]heat-district'!G9</f>
        <v>1.3491311872544078</v>
      </c>
      <c r="AU9" s="36">
        <f>R9/'[3]heat-district'!H9</f>
        <v>1.1149903734659621</v>
      </c>
      <c r="AV9" s="36">
        <f>S9/'[3]heat-district'!I9</f>
        <v>1.1351290759971173</v>
      </c>
      <c r="AW9" s="36">
        <f>T9/'[3]heat-district'!J9</f>
        <v>1.2918131379745554</v>
      </c>
      <c r="AX9" s="36">
        <f>U9/'[3]heat-district'!K9</f>
        <v>1.1724599971375298</v>
      </c>
      <c r="AY9" s="36">
        <f>V9/'[3]heat-district'!L9</f>
        <v>1.2217386194080573</v>
      </c>
      <c r="AZ9" s="36">
        <f>W9/'[3]heat-district'!M9</f>
        <v>1.101574560474557</v>
      </c>
      <c r="BA9" s="36">
        <f>X9/'[3]heat-district'!N9</f>
        <v>1.2187437647065738</v>
      </c>
      <c r="BB9" s="36">
        <f>Y9/'[3]heat-district'!O9</f>
        <v>1.01265935708634</v>
      </c>
      <c r="BC9" s="36">
        <f>Z9/'[3]heat-district'!P9</f>
        <v>0.84871943597447819</v>
      </c>
      <c r="BD9" s="36">
        <f>AA9/'[3]heat-district'!Q9</f>
        <v>0.84389497914148259</v>
      </c>
    </row>
    <row r="10" spans="1:56" x14ac:dyDescent="0.25">
      <c r="A10" s="31" t="s">
        <v>43</v>
      </c>
      <c r="B10" s="39">
        <f t="shared" ref="B10:K10" si="11">C10</f>
        <v>11.619852870927669</v>
      </c>
      <c r="C10" s="39">
        <f t="shared" si="11"/>
        <v>11.619852870927669</v>
      </c>
      <c r="D10" s="39">
        <f t="shared" si="11"/>
        <v>11.619852870927669</v>
      </c>
      <c r="E10" s="39">
        <f t="shared" si="11"/>
        <v>11.619852870927669</v>
      </c>
      <c r="F10" s="39">
        <f t="shared" si="11"/>
        <v>11.619852870927669</v>
      </c>
      <c r="G10" s="39">
        <f t="shared" si="11"/>
        <v>11.619852870927669</v>
      </c>
      <c r="H10" s="39">
        <f t="shared" si="11"/>
        <v>11.619852870927669</v>
      </c>
      <c r="I10" s="39">
        <f t="shared" si="11"/>
        <v>11.619852870927669</v>
      </c>
      <c r="J10" s="39">
        <f t="shared" si="11"/>
        <v>11.619852870927669</v>
      </c>
      <c r="K10" s="39">
        <f t="shared" si="11"/>
        <v>11.619852870927669</v>
      </c>
      <c r="L10" s="32">
        <f>[11]DistHeat!B$2/1000</f>
        <v>11.619852870927669</v>
      </c>
      <c r="M10" s="32">
        <f>[11]DistHeat!C$2/1000</f>
        <v>11.67441860465116</v>
      </c>
      <c r="N10" s="32">
        <f>[11]DistHeat!D$2/1000</f>
        <v>13.803648023255816</v>
      </c>
      <c r="O10" s="32">
        <f>[11]DistHeat!E$2/1000</f>
        <v>13.981216744186046</v>
      </c>
      <c r="P10" s="32">
        <f>[11]DistHeat!F$2/1000</f>
        <v>13.735873372093025</v>
      </c>
      <c r="Q10" s="32">
        <f>[11]DistHeat!G$2/1000</f>
        <v>13.991092714422555</v>
      </c>
      <c r="R10" s="32">
        <f>[11]DistHeat!H$2/1000</f>
        <v>14.400141162790696</v>
      </c>
      <c r="S10" s="32">
        <f>[11]DistHeat!I$2/1000</f>
        <v>15.154651162790696</v>
      </c>
      <c r="T10" s="32">
        <f>[11]DistHeat!J$2/1000</f>
        <v>15.965292093023255</v>
      </c>
      <c r="U10" s="32">
        <f>[11]DistHeat!K$2/1000</f>
        <v>16.167441860465122</v>
      </c>
      <c r="V10" s="32">
        <f>[11]DistHeat!L$2/1000</f>
        <v>17.409366314063487</v>
      </c>
      <c r="W10" s="32">
        <f>[11]DistHeat!M$2/1000</f>
        <v>15.088117472188371</v>
      </c>
      <c r="X10" s="32">
        <f>[11]DistHeat!N$2/1000</f>
        <v>18.012035611367718</v>
      </c>
      <c r="Y10" s="32">
        <f>[11]DistHeat!O$2/1000</f>
        <v>15.946851788900236</v>
      </c>
      <c r="Z10" s="32">
        <f>[11]DistHeat!P$2/1000</f>
        <v>17.447415020851782</v>
      </c>
      <c r="AA10" s="32">
        <f>[11]DistHeat!Q$2/1000</f>
        <v>16.698938635490009</v>
      </c>
      <c r="AB10" s="39">
        <f t="shared" si="3"/>
        <v>16.698938635490009</v>
      </c>
      <c r="AC10" s="39">
        <f t="shared" si="3"/>
        <v>16.698938635490009</v>
      </c>
      <c r="AD10" s="39">
        <f t="shared" si="3"/>
        <v>16.698938635490009</v>
      </c>
      <c r="AE10" s="39">
        <f t="shared" si="3"/>
        <v>16.698938635490009</v>
      </c>
      <c r="AF10" s="39">
        <f t="shared" si="3"/>
        <v>16.698938635490009</v>
      </c>
      <c r="AG10" s="39">
        <f t="shared" si="3"/>
        <v>16.698938635490009</v>
      </c>
      <c r="AH10" s="39">
        <f t="shared" si="3"/>
        <v>16.698938635490009</v>
      </c>
      <c r="AI10" s="32"/>
      <c r="AJ10" s="33" t="s">
        <v>110</v>
      </c>
      <c r="AK10" s="34" t="s">
        <v>111</v>
      </c>
      <c r="AL10" s="35" t="str">
        <f>VLOOKUP(AK10,'[2]_ctry-key'!$B$3:$E$33,3,FALSE)</f>
        <v>Finland</v>
      </c>
      <c r="AM10" t="b">
        <f t="shared" si="4"/>
        <v>1</v>
      </c>
      <c r="AO10" s="36">
        <f>L10/'[3]heat-district'!B10</f>
        <v>0.59553349841491121</v>
      </c>
      <c r="AP10" s="36">
        <f>M10/'[3]heat-district'!C10</f>
        <v>0.57405747823388287</v>
      </c>
      <c r="AQ10" s="36">
        <f>N10/'[3]heat-district'!D10</f>
        <v>0.67997705379221596</v>
      </c>
      <c r="AR10" s="36">
        <f>O10/'[3]heat-district'!E10</f>
        <v>0.71736192692728751</v>
      </c>
      <c r="AS10" s="36">
        <f>P10/'[3]heat-district'!F10</f>
        <v>0.67981685658701119</v>
      </c>
      <c r="AT10" s="36">
        <f>Q10/'[3]heat-district'!G10</f>
        <v>0.70415225750471244</v>
      </c>
      <c r="AU10" s="36">
        <f>R10/'[3]heat-district'!H10</f>
        <v>0.73541292098974176</v>
      </c>
      <c r="AV10" s="36">
        <f>S10/'[3]heat-district'!I10</f>
        <v>0.79407887187103632</v>
      </c>
      <c r="AW10" s="36">
        <f>T10/'[3]heat-district'!J10</f>
        <v>0.81020937497064616</v>
      </c>
      <c r="AX10" s="36">
        <f>U10/'[3]heat-district'!K10</f>
        <v>0.85631996055018811</v>
      </c>
      <c r="AY10" s="36">
        <f>V10/'[3]heat-district'!L10</f>
        <v>1.0621598923021955</v>
      </c>
      <c r="AZ10" s="36">
        <f>W10/'[3]heat-district'!M10</f>
        <v>0.84662396440911125</v>
      </c>
      <c r="BA10" s="36">
        <f>X10/'[3]heat-district'!N10</f>
        <v>0.99319491076305255</v>
      </c>
      <c r="BB10" s="36">
        <f>Y10/'[3]heat-district'!O10</f>
        <v>0.85388168383239393</v>
      </c>
      <c r="BC10" s="36">
        <f>Z10/'[3]heat-district'!P10</f>
        <v>0.94907087509105104</v>
      </c>
      <c r="BD10" s="36">
        <f>AA10/'[3]heat-district'!Q10</f>
        <v>0.91125185918715779</v>
      </c>
    </row>
    <row r="11" spans="1:56" x14ac:dyDescent="0.25">
      <c r="A11" s="31" t="s">
        <v>44</v>
      </c>
      <c r="B11" s="39">
        <f t="shared" ref="B11:K11" si="12">C11</f>
        <v>1.7158022667031061</v>
      </c>
      <c r="C11" s="39">
        <f t="shared" si="12"/>
        <v>1.7158022667031061</v>
      </c>
      <c r="D11" s="39">
        <f t="shared" si="12"/>
        <v>1.7158022667031061</v>
      </c>
      <c r="E11" s="39">
        <f t="shared" si="12"/>
        <v>1.7158022667031061</v>
      </c>
      <c r="F11" s="39">
        <f t="shared" si="12"/>
        <v>1.7158022667031061</v>
      </c>
      <c r="G11" s="39">
        <f t="shared" si="12"/>
        <v>1.7158022667031061</v>
      </c>
      <c r="H11" s="39">
        <f t="shared" si="12"/>
        <v>1.7158022667031061</v>
      </c>
      <c r="I11" s="39">
        <f t="shared" si="12"/>
        <v>1.7158022667031061</v>
      </c>
      <c r="J11" s="39">
        <f t="shared" si="12"/>
        <v>1.7158022667031061</v>
      </c>
      <c r="K11" s="39">
        <f t="shared" si="12"/>
        <v>1.7158022667031061</v>
      </c>
      <c r="L11" s="32">
        <f>[12]DistHeat!B$2/1000</f>
        <v>1.7158022667031061</v>
      </c>
      <c r="M11" s="32">
        <f>[12]DistHeat!C$2/1000</f>
        <v>1.7744186046511627</v>
      </c>
      <c r="N11" s="32">
        <f>[12]DistHeat!D$2/1000</f>
        <v>1.8302325581395351</v>
      </c>
      <c r="O11" s="32">
        <f>[12]DistHeat!E$2/1000</f>
        <v>1.7976744186046509</v>
      </c>
      <c r="P11" s="32">
        <f>[12]DistHeat!F$2/1000</f>
        <v>1.7372093023255817</v>
      </c>
      <c r="Q11" s="32">
        <f>[12]DistHeat!G$2/1000</f>
        <v>2.5123255591771314</v>
      </c>
      <c r="R11" s="32">
        <f>[12]DistHeat!H$2/1000</f>
        <v>2.2860708139534887</v>
      </c>
      <c r="S11" s="32">
        <f>[12]DistHeat!I$2/1000</f>
        <v>2.4802325581395355</v>
      </c>
      <c r="T11" s="32">
        <f>[12]DistHeat!J$2/1000</f>
        <v>2.6871708139534887</v>
      </c>
      <c r="U11" s="32">
        <f>[12]DistHeat!K$2/1000</f>
        <v>3.0604651162790697</v>
      </c>
      <c r="V11" s="32">
        <f>[12]DistHeat!L$2/1000</f>
        <v>3.8768021756083937</v>
      </c>
      <c r="W11" s="32">
        <f>[12]DistHeat!M$2/1000</f>
        <v>5.1599045505142378</v>
      </c>
      <c r="X11" s="32">
        <f>[12]DistHeat!N$2/1000</f>
        <v>14.460452674074217</v>
      </c>
      <c r="Y11" s="32">
        <f>[12]DistHeat!O$2/1000</f>
        <v>16.628951233222462</v>
      </c>
      <c r="Z11" s="32">
        <f>[12]DistHeat!P$2/1000</f>
        <v>13.962764480171355</v>
      </c>
      <c r="AA11" s="32">
        <f>[12]DistHeat!Q$2/1000</f>
        <v>15.66495808532245</v>
      </c>
      <c r="AB11" s="39">
        <f t="shared" si="3"/>
        <v>15.66495808532245</v>
      </c>
      <c r="AC11" s="39">
        <f t="shared" si="3"/>
        <v>15.66495808532245</v>
      </c>
      <c r="AD11" s="39">
        <f t="shared" si="3"/>
        <v>15.66495808532245</v>
      </c>
      <c r="AE11" s="39">
        <f t="shared" si="3"/>
        <v>15.66495808532245</v>
      </c>
      <c r="AF11" s="39">
        <f t="shared" si="3"/>
        <v>15.66495808532245</v>
      </c>
      <c r="AG11" s="39">
        <f t="shared" si="3"/>
        <v>15.66495808532245</v>
      </c>
      <c r="AH11" s="39">
        <f t="shared" si="3"/>
        <v>15.66495808532245</v>
      </c>
      <c r="AI11" s="32"/>
      <c r="AJ11" s="33" t="s">
        <v>112</v>
      </c>
      <c r="AK11" s="34" t="s">
        <v>113</v>
      </c>
      <c r="AL11" s="35" t="str">
        <f>VLOOKUP(AK11,'[2]_ctry-key'!$B$3:$E$33,3,FALSE)</f>
        <v>France</v>
      </c>
      <c r="AM11" t="b">
        <f t="shared" si="4"/>
        <v>1</v>
      </c>
      <c r="AO11" s="36">
        <f>L11/'[3]heat-district'!B11</f>
        <v>0.12083130711087595</v>
      </c>
      <c r="AP11" s="36">
        <f>M11/'[3]heat-district'!C11</f>
        <v>0.11069380850968784</v>
      </c>
      <c r="AQ11" s="36">
        <f>N11/'[3]heat-district'!D11</f>
        <v>0.11615039906698506</v>
      </c>
      <c r="AR11" s="36">
        <f>O11/'[3]heat-district'!E11</f>
        <v>0.11727583226905372</v>
      </c>
      <c r="AS11" s="36">
        <f>P11/'[3]heat-district'!F11</f>
        <v>0.12031207821508427</v>
      </c>
      <c r="AT11" s="36">
        <f>Q11/'[3]heat-district'!G11</f>
        <v>0.17696412230537206</v>
      </c>
      <c r="AU11" s="36">
        <f>R11/'[3]heat-district'!H11</f>
        <v>0.14576877688504561</v>
      </c>
      <c r="AV11" s="36">
        <f>S11/'[3]heat-district'!I11</f>
        <v>0.16759907016347855</v>
      </c>
      <c r="AW11" s="36">
        <f>T11/'[3]heat-district'!J11</f>
        <v>0.17672217896752693</v>
      </c>
      <c r="AX11" s="36">
        <f>U11/'[3]heat-district'!K11</f>
        <v>0.19882359650447884</v>
      </c>
      <c r="AY11" s="36">
        <f>V11/'[3]heat-district'!L11</f>
        <v>0.23959394200324288</v>
      </c>
      <c r="AZ11" s="36">
        <f>W11/'[3]heat-district'!M11</f>
        <v>0.3049557809388328</v>
      </c>
      <c r="BA11" s="36">
        <f>X11/'[3]heat-district'!N11</f>
        <v>0.89099731707047991</v>
      </c>
      <c r="BB11" s="36">
        <f>Y11/'[3]heat-district'!O11</f>
        <v>0.98507495922181532</v>
      </c>
      <c r="BC11" s="36">
        <f>Z11/'[3]heat-district'!P11</f>
        <v>0.79649309299394933</v>
      </c>
      <c r="BD11" s="36">
        <f>AA11/'[3]heat-district'!Q11</f>
        <v>0.91683032278928789</v>
      </c>
    </row>
    <row r="12" spans="1:56" x14ac:dyDescent="0.25">
      <c r="A12" s="31" t="s">
        <v>45</v>
      </c>
      <c r="B12" s="39">
        <f t="shared" ref="B12:K12" si="13">C12</f>
        <v>12.387216369159088</v>
      </c>
      <c r="C12" s="39">
        <f t="shared" si="13"/>
        <v>12.387216369159088</v>
      </c>
      <c r="D12" s="39">
        <f t="shared" si="13"/>
        <v>12.387216369159088</v>
      </c>
      <c r="E12" s="39">
        <f t="shared" si="13"/>
        <v>12.387216369159088</v>
      </c>
      <c r="F12" s="39">
        <f t="shared" si="13"/>
        <v>12.387216369159088</v>
      </c>
      <c r="G12" s="39">
        <f t="shared" si="13"/>
        <v>12.387216369159088</v>
      </c>
      <c r="H12" s="39">
        <f t="shared" si="13"/>
        <v>12.387216369159088</v>
      </c>
      <c r="I12" s="39">
        <f t="shared" si="13"/>
        <v>12.387216369159088</v>
      </c>
      <c r="J12" s="39">
        <f t="shared" si="13"/>
        <v>12.387216369159088</v>
      </c>
      <c r="K12" s="39">
        <f t="shared" si="13"/>
        <v>12.387216369159088</v>
      </c>
      <c r="L12" s="32">
        <f>[13]DistHeat!B$2/1000</f>
        <v>12.387216369159088</v>
      </c>
      <c r="M12" s="32">
        <f>[13]DistHeat!C$2/1000</f>
        <v>12.429069767441865</v>
      </c>
      <c r="N12" s="32">
        <f>[13]DistHeat!D$2/1000</f>
        <v>12.435885348837211</v>
      </c>
      <c r="O12" s="32">
        <f>[13]DistHeat!E$2/1000</f>
        <v>35.556916279069767</v>
      </c>
      <c r="P12" s="32">
        <f>[13]DistHeat!F$2/1000</f>
        <v>36.394157441860465</v>
      </c>
      <c r="Q12" s="32">
        <f>[13]DistHeat!G$2/1000</f>
        <v>35.816050904325465</v>
      </c>
      <c r="R12" s="32">
        <f>[13]DistHeat!H$2/1000</f>
        <v>34.429105465116272</v>
      </c>
      <c r="S12" s="32">
        <f>[13]DistHeat!I$2/1000</f>
        <v>33.34411360465117</v>
      </c>
      <c r="T12" s="32">
        <f>[13]DistHeat!J$2/1000</f>
        <v>34.24185127906977</v>
      </c>
      <c r="U12" s="32">
        <f>[13]DistHeat!K$2/1000</f>
        <v>35.045369069767446</v>
      </c>
      <c r="V12" s="32">
        <f>[13]DistHeat!L$2/1000</f>
        <v>42.232120440542879</v>
      </c>
      <c r="W12" s="32">
        <f>[13]DistHeat!M$2/1000</f>
        <v>36.727833434426117</v>
      </c>
      <c r="X12" s="32">
        <f>[13]DistHeat!N$2/1000</f>
        <v>37.603789552438869</v>
      </c>
      <c r="Y12" s="32">
        <f>[13]DistHeat!O$2/1000</f>
        <v>38.723868628970095</v>
      </c>
      <c r="Z12" s="32">
        <f>[13]DistHeat!P$2/1000</f>
        <v>33.301781007780043</v>
      </c>
      <c r="AA12" s="32">
        <f>[13]DistHeat!Q$2/1000</f>
        <v>36.111002658172417</v>
      </c>
      <c r="AB12" s="39">
        <f t="shared" si="3"/>
        <v>36.111002658172417</v>
      </c>
      <c r="AC12" s="39">
        <f t="shared" si="3"/>
        <v>36.111002658172417</v>
      </c>
      <c r="AD12" s="39">
        <f t="shared" si="3"/>
        <v>36.111002658172417</v>
      </c>
      <c r="AE12" s="39">
        <f t="shared" si="3"/>
        <v>36.111002658172417</v>
      </c>
      <c r="AF12" s="39">
        <f t="shared" si="3"/>
        <v>36.111002658172417</v>
      </c>
      <c r="AG12" s="39">
        <f t="shared" si="3"/>
        <v>36.111002658172417</v>
      </c>
      <c r="AH12" s="39">
        <f t="shared" si="3"/>
        <v>36.111002658172417</v>
      </c>
      <c r="AI12" s="32"/>
      <c r="AJ12" s="33" t="s">
        <v>114</v>
      </c>
      <c r="AK12" s="34" t="s">
        <v>115</v>
      </c>
      <c r="AL12" s="35" t="str">
        <f>VLOOKUP(AK12,'[2]_ctry-key'!$B$3:$E$33,3,FALSE)</f>
        <v>Germany</v>
      </c>
      <c r="AM12" t="b">
        <f t="shared" si="4"/>
        <v>1</v>
      </c>
      <c r="AO12" s="36">
        <f>L12/'[3]heat-district'!B12</f>
        <v>0.27412480183615995</v>
      </c>
      <c r="AP12" s="36">
        <f>M12/'[3]heat-district'!C12</f>
        <v>0.26606202072009694</v>
      </c>
      <c r="AQ12" s="36">
        <f>N12/'[3]heat-district'!D12</f>
        <v>0.27810959232901866</v>
      </c>
      <c r="AR12" s="36">
        <f>O12/'[3]heat-district'!E12</f>
        <v>0.74612335284603726</v>
      </c>
      <c r="AS12" s="36">
        <f>P12/'[3]heat-district'!F12</f>
        <v>0.79394298944407171</v>
      </c>
      <c r="AT12" s="36">
        <f>Q12/'[3]heat-district'!G12</f>
        <v>0.75177655414262579</v>
      </c>
      <c r="AU12" s="36">
        <f>R12/'[3]heat-district'!H12</f>
        <v>0.66196382662976538</v>
      </c>
      <c r="AV12" s="36">
        <f>S12/'[3]heat-district'!I12</f>
        <v>0.65067515706001455</v>
      </c>
      <c r="AW12" s="36">
        <f>T12/'[3]heat-district'!J12</f>
        <v>0.6777712478439698</v>
      </c>
      <c r="AX12" s="36">
        <f>U12/'[3]heat-district'!K12</f>
        <v>0.73841992124748534</v>
      </c>
      <c r="AY12" s="36">
        <f>V12/'[3]heat-district'!L12</f>
        <v>0.90021421688405712</v>
      </c>
      <c r="AZ12" s="36">
        <f>W12/'[3]heat-district'!M12</f>
        <v>0.73237791284720188</v>
      </c>
      <c r="BA12" s="36">
        <f>X12/'[3]heat-district'!N12</f>
        <v>0.77830494364714076</v>
      </c>
      <c r="BB12" s="36">
        <f>Y12/'[3]heat-district'!O12</f>
        <v>0.81001156799728113</v>
      </c>
      <c r="BC12" s="36">
        <f>Z12/'[3]heat-district'!P12</f>
        <v>0.71808983503474966</v>
      </c>
      <c r="BD12" s="36">
        <f>AA12/'[3]heat-district'!Q12</f>
        <v>0.79081784701044289</v>
      </c>
    </row>
    <row r="13" spans="1:56" x14ac:dyDescent="0.25">
      <c r="A13" s="31" t="s">
        <v>46</v>
      </c>
      <c r="B13" s="39">
        <f t="shared" ref="B13:K13" si="14">C13</f>
        <v>0</v>
      </c>
      <c r="C13" s="39">
        <f t="shared" si="14"/>
        <v>0</v>
      </c>
      <c r="D13" s="39">
        <f t="shared" si="14"/>
        <v>0</v>
      </c>
      <c r="E13" s="39">
        <f t="shared" si="14"/>
        <v>0</v>
      </c>
      <c r="F13" s="39">
        <f t="shared" si="14"/>
        <v>0</v>
      </c>
      <c r="G13" s="39">
        <f t="shared" si="14"/>
        <v>0</v>
      </c>
      <c r="H13" s="39">
        <f t="shared" si="14"/>
        <v>0</v>
      </c>
      <c r="I13" s="39">
        <f t="shared" si="14"/>
        <v>0</v>
      </c>
      <c r="J13" s="39">
        <f t="shared" si="14"/>
        <v>0</v>
      </c>
      <c r="K13" s="39">
        <f t="shared" si="14"/>
        <v>0</v>
      </c>
      <c r="L13" s="32">
        <f>[14]DistHeat!$B$2/1000</f>
        <v>0</v>
      </c>
      <c r="M13" s="32">
        <f>[14]DistHeat!$B$2/1000</f>
        <v>0</v>
      </c>
      <c r="N13" s="32">
        <f>[14]DistHeat!$B$2/1000</f>
        <v>0</v>
      </c>
      <c r="O13" s="32">
        <f>[14]DistHeat!$B$2/1000</f>
        <v>0</v>
      </c>
      <c r="P13" s="32">
        <f>[14]DistHeat!$B$2/1000</f>
        <v>0</v>
      </c>
      <c r="Q13" s="32">
        <f>[14]DistHeat!$B$2/1000</f>
        <v>0</v>
      </c>
      <c r="R13" s="32">
        <f>[14]DistHeat!$B$2/1000</f>
        <v>0</v>
      </c>
      <c r="S13" s="32">
        <f>[14]DistHeat!$B$2/1000</f>
        <v>0</v>
      </c>
      <c r="T13" s="32">
        <f>[14]DistHeat!$B$2/1000</f>
        <v>0</v>
      </c>
      <c r="U13" s="32">
        <f>[14]DistHeat!$B$2/1000</f>
        <v>0</v>
      </c>
      <c r="V13" s="32">
        <f>[14]DistHeat!$B$2/1000</f>
        <v>0</v>
      </c>
      <c r="W13" s="32">
        <f>[14]DistHeat!$B$2/1000</f>
        <v>0</v>
      </c>
      <c r="X13" s="32">
        <f>[14]DistHeat!$B$2/1000</f>
        <v>0</v>
      </c>
      <c r="Y13" s="32">
        <f>[14]DistHeat!$B$2/1000</f>
        <v>0</v>
      </c>
      <c r="Z13" s="32">
        <f>[14]DistHeat!$B$2/1000</f>
        <v>0</v>
      </c>
      <c r="AA13" s="32">
        <f>[14]DistHeat!$B$2/1000</f>
        <v>0</v>
      </c>
      <c r="AB13" s="39">
        <f t="shared" si="3"/>
        <v>0</v>
      </c>
      <c r="AC13" s="39">
        <f t="shared" si="3"/>
        <v>0</v>
      </c>
      <c r="AD13" s="39">
        <f t="shared" si="3"/>
        <v>0</v>
      </c>
      <c r="AE13" s="39">
        <f t="shared" si="3"/>
        <v>0</v>
      </c>
      <c r="AF13" s="39">
        <f t="shared" si="3"/>
        <v>0</v>
      </c>
      <c r="AG13" s="39">
        <f t="shared" si="3"/>
        <v>0</v>
      </c>
      <c r="AH13" s="39">
        <f t="shared" si="3"/>
        <v>0</v>
      </c>
      <c r="AI13" s="32"/>
      <c r="AJ13" s="33" t="s">
        <v>116</v>
      </c>
      <c r="AK13" s="34" t="s">
        <v>117</v>
      </c>
      <c r="AL13" s="35" t="str">
        <f>VLOOKUP(AK13,'[2]_ctry-key'!$B$3:$E$33,3,FALSE)</f>
        <v>Greece</v>
      </c>
      <c r="AM13" t="b">
        <f t="shared" si="4"/>
        <v>1</v>
      </c>
      <c r="AO13" s="36">
        <f>L13/'[3]heat-district'!B13</f>
        <v>0</v>
      </c>
      <c r="AP13" s="36">
        <f>M13/'[3]heat-district'!C13</f>
        <v>0</v>
      </c>
      <c r="AQ13" s="36">
        <f>N13/'[3]heat-district'!D13</f>
        <v>0</v>
      </c>
      <c r="AR13" s="36">
        <f>O13/'[3]heat-district'!E13</f>
        <v>0</v>
      </c>
      <c r="AS13" s="36">
        <f>P13/'[3]heat-district'!F13</f>
        <v>0</v>
      </c>
      <c r="AT13" s="36">
        <f>Q13/'[3]heat-district'!G13</f>
        <v>0</v>
      </c>
      <c r="AU13" s="36">
        <f>R13/'[3]heat-district'!H13</f>
        <v>0</v>
      </c>
      <c r="AV13" s="36">
        <f>S13/'[3]heat-district'!I13</f>
        <v>0</v>
      </c>
      <c r="AW13" s="36">
        <f>T13/'[3]heat-district'!J13</f>
        <v>0</v>
      </c>
      <c r="AX13" s="36">
        <f>U13/'[3]heat-district'!K13</f>
        <v>0</v>
      </c>
      <c r="AY13" s="36">
        <f>V13/'[3]heat-district'!L13</f>
        <v>0</v>
      </c>
      <c r="AZ13" s="36">
        <f>W13/'[3]heat-district'!M13</f>
        <v>0</v>
      </c>
      <c r="BA13" s="36">
        <f>X13/'[3]heat-district'!N13</f>
        <v>0</v>
      </c>
      <c r="BB13" s="36">
        <f>Y13/'[3]heat-district'!O13</f>
        <v>0</v>
      </c>
      <c r="BC13" s="36">
        <f>Z13/'[3]heat-district'!P13</f>
        <v>0</v>
      </c>
      <c r="BD13" s="36">
        <f>AA13/'[3]heat-district'!Q13</f>
        <v>0</v>
      </c>
    </row>
    <row r="14" spans="1:56" x14ac:dyDescent="0.25">
      <c r="A14" s="31" t="s">
        <v>47</v>
      </c>
      <c r="B14" s="39">
        <f t="shared" ref="B14:K14" si="15">C14</f>
        <v>4.9593850884618487</v>
      </c>
      <c r="C14" s="39">
        <f t="shared" si="15"/>
        <v>4.9593850884618487</v>
      </c>
      <c r="D14" s="39">
        <f t="shared" si="15"/>
        <v>4.9593850884618487</v>
      </c>
      <c r="E14" s="39">
        <f t="shared" si="15"/>
        <v>4.9593850884618487</v>
      </c>
      <c r="F14" s="39">
        <f t="shared" si="15"/>
        <v>4.9593850884618487</v>
      </c>
      <c r="G14" s="39">
        <f t="shared" si="15"/>
        <v>4.9593850884618487</v>
      </c>
      <c r="H14" s="39">
        <f t="shared" si="15"/>
        <v>4.9593850884618487</v>
      </c>
      <c r="I14" s="39">
        <f t="shared" si="15"/>
        <v>4.9593850884618487</v>
      </c>
      <c r="J14" s="39">
        <f t="shared" si="15"/>
        <v>4.9593850884618487</v>
      </c>
      <c r="K14" s="39">
        <f t="shared" si="15"/>
        <v>4.9593850884618487</v>
      </c>
      <c r="L14" s="32">
        <f>[15]DistHeat!$B$2/1000</f>
        <v>4.9593850884618487</v>
      </c>
      <c r="M14" s="32">
        <f>[15]DistHeat!$B$2/1000</f>
        <v>4.9593850884618487</v>
      </c>
      <c r="N14" s="32">
        <f>[15]DistHeat!$B$2/1000</f>
        <v>4.9593850884618487</v>
      </c>
      <c r="O14" s="32">
        <f>[15]DistHeat!$B$2/1000</f>
        <v>4.9593850884618487</v>
      </c>
      <c r="P14" s="32">
        <f>[15]DistHeat!$B$2/1000</f>
        <v>4.9593850884618487</v>
      </c>
      <c r="Q14" s="32">
        <f>[15]DistHeat!$B$2/1000</f>
        <v>4.9593850884618487</v>
      </c>
      <c r="R14" s="32">
        <f>[15]DistHeat!$B$2/1000</f>
        <v>4.9593850884618487</v>
      </c>
      <c r="S14" s="32">
        <f>[15]DistHeat!$B$2/1000</f>
        <v>4.9593850884618487</v>
      </c>
      <c r="T14" s="32">
        <f>[15]DistHeat!$B$2/1000</f>
        <v>4.9593850884618487</v>
      </c>
      <c r="U14" s="32">
        <f>[15]DistHeat!$B$2/1000</f>
        <v>4.9593850884618487</v>
      </c>
      <c r="V14" s="32">
        <f>[15]DistHeat!$B$2/1000</f>
        <v>4.9593850884618487</v>
      </c>
      <c r="W14" s="32">
        <f>[15]DistHeat!$B$2/1000</f>
        <v>4.9593850884618487</v>
      </c>
      <c r="X14" s="32">
        <f>[15]DistHeat!$B$2/1000</f>
        <v>4.9593850884618487</v>
      </c>
      <c r="Y14" s="32">
        <f>[15]DistHeat!$B$2/1000</f>
        <v>4.9593850884618487</v>
      </c>
      <c r="Z14" s="32">
        <f>[15]DistHeat!$B$2/1000</f>
        <v>4.9593850884618487</v>
      </c>
      <c r="AA14" s="32">
        <f>[15]DistHeat!$B$2/1000</f>
        <v>4.9593850884618487</v>
      </c>
      <c r="AB14" s="39">
        <f t="shared" si="3"/>
        <v>4.9593850884618487</v>
      </c>
      <c r="AC14" s="39">
        <f t="shared" si="3"/>
        <v>4.9593850884618487</v>
      </c>
      <c r="AD14" s="39">
        <f t="shared" si="3"/>
        <v>4.9593850884618487</v>
      </c>
      <c r="AE14" s="39">
        <f t="shared" si="3"/>
        <v>4.9593850884618487</v>
      </c>
      <c r="AF14" s="39">
        <f t="shared" si="3"/>
        <v>4.9593850884618487</v>
      </c>
      <c r="AG14" s="39">
        <f t="shared" si="3"/>
        <v>4.9593850884618487</v>
      </c>
      <c r="AH14" s="39">
        <f t="shared" si="3"/>
        <v>4.9593850884618487</v>
      </c>
      <c r="AI14" s="32"/>
      <c r="AJ14" s="33" t="s">
        <v>118</v>
      </c>
      <c r="AK14" s="34" t="s">
        <v>119</v>
      </c>
      <c r="AL14" s="35" t="str">
        <f>VLOOKUP(AK14,'[2]_ctry-key'!$B$3:$E$33,3,FALSE)</f>
        <v>Hungary</v>
      </c>
      <c r="AM14" t="b">
        <f t="shared" si="4"/>
        <v>1</v>
      </c>
      <c r="AO14" s="36">
        <f>L14/'[3]heat-district'!B14</f>
        <v>0.8223422896452276</v>
      </c>
      <c r="AP14" s="36">
        <f>M14/'[3]heat-district'!C14</f>
        <v>0.79484447976809525</v>
      </c>
      <c r="AQ14" s="36">
        <f>N14/'[3]heat-district'!D14</f>
        <v>0.89561151464913369</v>
      </c>
      <c r="AR14" s="36">
        <f>O14/'[3]heat-district'!E14</f>
        <v>0.90272064885101788</v>
      </c>
      <c r="AS14" s="36">
        <f>P14/'[3]heat-district'!F14</f>
        <v>0.92282898470450114</v>
      </c>
      <c r="AT14" s="36">
        <f>Q14/'[3]heat-district'!G14</f>
        <v>0.92725502300044615</v>
      </c>
      <c r="AU14" s="36">
        <f>R14/'[3]heat-district'!H14</f>
        <v>0.92268217767543614</v>
      </c>
      <c r="AV14" s="36">
        <f>S14/'[3]heat-district'!I14</f>
        <v>0.98942002198358769</v>
      </c>
      <c r="AW14" s="36">
        <f>T14/'[3]heat-district'!J14</f>
        <v>1.0263635053738789</v>
      </c>
      <c r="AX14" s="36">
        <f>U14/'[3]heat-district'!K14</f>
        <v>1.0006867096045187</v>
      </c>
      <c r="AY14" s="36">
        <f>V14/'[3]heat-district'!L14</f>
        <v>1.0351561964782778</v>
      </c>
      <c r="AZ14" s="36">
        <f>W14/'[3]heat-district'!M14</f>
        <v>0.96505493658365915</v>
      </c>
      <c r="BA14" s="36">
        <f>X14/'[3]heat-district'!N14</f>
        <v>0.96377204534193928</v>
      </c>
      <c r="BB14" s="36">
        <f>Y14/'[3]heat-district'!O14</f>
        <v>0.87811963192547926</v>
      </c>
      <c r="BC14" s="36">
        <f>Z14/'[3]heat-district'!P14</f>
        <v>0.95144031641531979</v>
      </c>
      <c r="BD14" s="36">
        <f>AA14/'[3]heat-district'!Q14</f>
        <v>0.89727415978771508</v>
      </c>
    </row>
    <row r="15" spans="1:56" x14ac:dyDescent="0.25">
      <c r="A15" s="31" t="s">
        <v>48</v>
      </c>
      <c r="B15" s="39">
        <f t="shared" ref="B15:K15" si="16">C15</f>
        <v>0</v>
      </c>
      <c r="C15" s="39">
        <f t="shared" si="16"/>
        <v>0</v>
      </c>
      <c r="D15" s="39">
        <f t="shared" si="16"/>
        <v>0</v>
      </c>
      <c r="E15" s="39">
        <f t="shared" si="16"/>
        <v>0</v>
      </c>
      <c r="F15" s="39">
        <f t="shared" si="16"/>
        <v>0</v>
      </c>
      <c r="G15" s="39">
        <f t="shared" si="16"/>
        <v>0</v>
      </c>
      <c r="H15" s="39">
        <f t="shared" si="16"/>
        <v>0</v>
      </c>
      <c r="I15" s="39">
        <f t="shared" si="16"/>
        <v>0</v>
      </c>
      <c r="J15" s="39">
        <f t="shared" si="16"/>
        <v>0</v>
      </c>
      <c r="K15" s="39">
        <f t="shared" si="16"/>
        <v>0</v>
      </c>
      <c r="L15" s="32">
        <f>[16]DistHeat!$B$2/1000</f>
        <v>0</v>
      </c>
      <c r="M15" s="32">
        <f>[16]DistHeat!$B$2/1000</f>
        <v>0</v>
      </c>
      <c r="N15" s="32">
        <f>[16]DistHeat!$B$2/1000</f>
        <v>0</v>
      </c>
      <c r="O15" s="32">
        <f>[16]DistHeat!$B$2/1000</f>
        <v>0</v>
      </c>
      <c r="P15" s="32">
        <f>[16]DistHeat!$B$2/1000</f>
        <v>0</v>
      </c>
      <c r="Q15" s="32">
        <f>[16]DistHeat!$B$2/1000</f>
        <v>0</v>
      </c>
      <c r="R15" s="32">
        <f>[16]DistHeat!$B$2/1000</f>
        <v>0</v>
      </c>
      <c r="S15" s="32">
        <f>[16]DistHeat!$B$2/1000</f>
        <v>0</v>
      </c>
      <c r="T15" s="32">
        <f>[16]DistHeat!$B$2/1000</f>
        <v>0</v>
      </c>
      <c r="U15" s="32">
        <f>[16]DistHeat!$B$2/1000</f>
        <v>0</v>
      </c>
      <c r="V15" s="32">
        <f>[16]DistHeat!$B$2/1000</f>
        <v>0</v>
      </c>
      <c r="W15" s="32">
        <f>[16]DistHeat!$B$2/1000</f>
        <v>0</v>
      </c>
      <c r="X15" s="32">
        <f>[16]DistHeat!$B$2/1000</f>
        <v>0</v>
      </c>
      <c r="Y15" s="32">
        <f>[16]DistHeat!$B$2/1000</f>
        <v>0</v>
      </c>
      <c r="Z15" s="32">
        <f>[16]DistHeat!$B$2/1000</f>
        <v>0</v>
      </c>
      <c r="AA15" s="32">
        <f>[16]DistHeat!$B$2/1000</f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2"/>
      <c r="AJ15" s="33" t="s">
        <v>120</v>
      </c>
      <c r="AK15" s="34" t="s">
        <v>121</v>
      </c>
      <c r="AL15" s="35" t="str">
        <f>VLOOKUP(AK15,'[2]_ctry-key'!$B$3:$E$33,3,FALSE)</f>
        <v>Ireland</v>
      </c>
      <c r="AM15" t="b">
        <f t="shared" si="4"/>
        <v>1</v>
      </c>
    </row>
    <row r="16" spans="1:56" x14ac:dyDescent="0.25">
      <c r="A16" s="31" t="s">
        <v>49</v>
      </c>
      <c r="B16" s="39">
        <f t="shared" ref="B16:K16" si="17">C16</f>
        <v>0</v>
      </c>
      <c r="C16" s="39">
        <f t="shared" si="17"/>
        <v>0</v>
      </c>
      <c r="D16" s="39">
        <f t="shared" si="17"/>
        <v>0</v>
      </c>
      <c r="E16" s="39">
        <f t="shared" si="17"/>
        <v>0</v>
      </c>
      <c r="F16" s="39">
        <f t="shared" si="17"/>
        <v>0</v>
      </c>
      <c r="G16" s="39">
        <f t="shared" si="17"/>
        <v>0</v>
      </c>
      <c r="H16" s="39">
        <f t="shared" si="17"/>
        <v>0</v>
      </c>
      <c r="I16" s="39">
        <f t="shared" si="17"/>
        <v>0</v>
      </c>
      <c r="J16" s="39">
        <f t="shared" si="17"/>
        <v>0</v>
      </c>
      <c r="K16" s="39">
        <f t="shared" si="17"/>
        <v>0</v>
      </c>
      <c r="L16" s="32">
        <f>[17]DistHeat!$B$2/1000</f>
        <v>0</v>
      </c>
      <c r="M16" s="32">
        <f>[17]DistHeat!$B$2/1000</f>
        <v>0</v>
      </c>
      <c r="N16" s="32">
        <f>[17]DistHeat!$B$2/1000</f>
        <v>0</v>
      </c>
      <c r="O16" s="32">
        <f>[17]DistHeat!$B$2/1000</f>
        <v>0</v>
      </c>
      <c r="P16" s="32">
        <f>[17]DistHeat!$B$2/1000</f>
        <v>0</v>
      </c>
      <c r="Q16" s="32">
        <f>[17]DistHeat!$B$2/1000</f>
        <v>0</v>
      </c>
      <c r="R16" s="32">
        <f>[17]DistHeat!$B$2/1000</f>
        <v>0</v>
      </c>
      <c r="S16" s="32">
        <f>[17]DistHeat!$B$2/1000</f>
        <v>0</v>
      </c>
      <c r="T16" s="32">
        <f>[17]DistHeat!$B$2/1000</f>
        <v>0</v>
      </c>
      <c r="U16" s="32">
        <f>[17]DistHeat!$B$2/1000</f>
        <v>0</v>
      </c>
      <c r="V16" s="32">
        <f>[17]DistHeat!$B$2/1000</f>
        <v>0</v>
      </c>
      <c r="W16" s="32">
        <f>[17]DistHeat!$B$2/1000</f>
        <v>0</v>
      </c>
      <c r="X16" s="32">
        <f>[17]DistHeat!$B$2/1000</f>
        <v>0</v>
      </c>
      <c r="Y16" s="32">
        <f>[17]DistHeat!$B$2/1000</f>
        <v>0</v>
      </c>
      <c r="Z16" s="32">
        <f>[17]DistHeat!$B$2/1000</f>
        <v>0</v>
      </c>
      <c r="AA16" s="32">
        <f>[17]DistHeat!$B$2/1000</f>
        <v>0</v>
      </c>
      <c r="AB16" s="39">
        <f t="shared" si="3"/>
        <v>0</v>
      </c>
      <c r="AC16" s="39">
        <f t="shared" si="3"/>
        <v>0</v>
      </c>
      <c r="AD16" s="39">
        <f t="shared" si="3"/>
        <v>0</v>
      </c>
      <c r="AE16" s="39">
        <f t="shared" si="3"/>
        <v>0</v>
      </c>
      <c r="AF16" s="39">
        <f t="shared" si="3"/>
        <v>0</v>
      </c>
      <c r="AG16" s="39">
        <f t="shared" si="3"/>
        <v>0</v>
      </c>
      <c r="AH16" s="39">
        <f t="shared" si="3"/>
        <v>0</v>
      </c>
      <c r="AI16" s="32"/>
      <c r="AJ16" s="33" t="s">
        <v>122</v>
      </c>
      <c r="AK16" s="34" t="s">
        <v>123</v>
      </c>
      <c r="AL16" s="35" t="str">
        <f>VLOOKUP(AK16,'[2]_ctry-key'!$B$3:$E$33,3,FALSE)</f>
        <v>Italy</v>
      </c>
      <c r="AM16" t="b">
        <f t="shared" si="4"/>
        <v>1</v>
      </c>
    </row>
    <row r="17" spans="1:39" x14ac:dyDescent="0.25">
      <c r="A17" s="31" t="s">
        <v>50</v>
      </c>
      <c r="B17" s="39">
        <f t="shared" ref="B17:K17" si="18">C17</f>
        <v>5.508175195131539</v>
      </c>
      <c r="C17" s="39">
        <f t="shared" si="18"/>
        <v>5.508175195131539</v>
      </c>
      <c r="D17" s="39">
        <f t="shared" si="18"/>
        <v>5.508175195131539</v>
      </c>
      <c r="E17" s="39">
        <f t="shared" si="18"/>
        <v>5.508175195131539</v>
      </c>
      <c r="F17" s="39">
        <f t="shared" si="18"/>
        <v>5.508175195131539</v>
      </c>
      <c r="G17" s="39">
        <f t="shared" si="18"/>
        <v>5.508175195131539</v>
      </c>
      <c r="H17" s="39">
        <f t="shared" si="18"/>
        <v>5.508175195131539</v>
      </c>
      <c r="I17" s="39">
        <f t="shared" si="18"/>
        <v>5.508175195131539</v>
      </c>
      <c r="J17" s="39">
        <f t="shared" si="18"/>
        <v>5.508175195131539</v>
      </c>
      <c r="K17" s="39">
        <f t="shared" si="18"/>
        <v>5.508175195131539</v>
      </c>
      <c r="L17" s="32">
        <f>[18]DistHeat!$B$2/1000</f>
        <v>5.508175195131539</v>
      </c>
      <c r="M17" s="32">
        <f>[18]DistHeat!$B$2/1000</f>
        <v>5.508175195131539</v>
      </c>
      <c r="N17" s="32">
        <f>[18]DistHeat!$B$2/1000</f>
        <v>5.508175195131539</v>
      </c>
      <c r="O17" s="32">
        <f>[18]DistHeat!$B$2/1000</f>
        <v>5.508175195131539</v>
      </c>
      <c r="P17" s="32">
        <f>[18]DistHeat!$B$2/1000</f>
        <v>5.508175195131539</v>
      </c>
      <c r="Q17" s="32">
        <f>[18]DistHeat!$B$2/1000</f>
        <v>5.508175195131539</v>
      </c>
      <c r="R17" s="32">
        <f>[18]DistHeat!$B$2/1000</f>
        <v>5.508175195131539</v>
      </c>
      <c r="S17" s="32">
        <f>[18]DistHeat!$B$2/1000</f>
        <v>5.508175195131539</v>
      </c>
      <c r="T17" s="32">
        <f>[18]DistHeat!$B$2/1000</f>
        <v>5.508175195131539</v>
      </c>
      <c r="U17" s="32">
        <f>[18]DistHeat!$B$2/1000</f>
        <v>5.508175195131539</v>
      </c>
      <c r="V17" s="32">
        <f>[18]DistHeat!$B$2/1000</f>
        <v>5.508175195131539</v>
      </c>
      <c r="W17" s="32">
        <f>[18]DistHeat!$B$2/1000</f>
        <v>5.508175195131539</v>
      </c>
      <c r="X17" s="32">
        <f>[18]DistHeat!$B$2/1000</f>
        <v>5.508175195131539</v>
      </c>
      <c r="Y17" s="32">
        <f>[18]DistHeat!$B$2/1000</f>
        <v>5.508175195131539</v>
      </c>
      <c r="Z17" s="32">
        <f>[18]DistHeat!$B$2/1000</f>
        <v>5.508175195131539</v>
      </c>
      <c r="AA17" s="32">
        <f>[18]DistHeat!$B$2/1000</f>
        <v>5.508175195131539</v>
      </c>
      <c r="AB17" s="39">
        <f t="shared" si="3"/>
        <v>5.508175195131539</v>
      </c>
      <c r="AC17" s="39">
        <f t="shared" si="3"/>
        <v>5.508175195131539</v>
      </c>
      <c r="AD17" s="39">
        <f t="shared" si="3"/>
        <v>5.508175195131539</v>
      </c>
      <c r="AE17" s="39">
        <f t="shared" si="3"/>
        <v>5.508175195131539</v>
      </c>
      <c r="AF17" s="39">
        <f t="shared" si="3"/>
        <v>5.508175195131539</v>
      </c>
      <c r="AG17" s="39">
        <f t="shared" si="3"/>
        <v>5.508175195131539</v>
      </c>
      <c r="AH17" s="39">
        <f t="shared" si="3"/>
        <v>5.508175195131539</v>
      </c>
      <c r="AI17" s="32"/>
      <c r="AJ17" s="33" t="s">
        <v>124</v>
      </c>
      <c r="AK17" s="34" t="s">
        <v>125</v>
      </c>
      <c r="AL17" s="35" t="str">
        <f>VLOOKUP(AK17,'[2]_ctry-key'!$B$3:$E$33,3,FALSE)</f>
        <v>Latvia</v>
      </c>
      <c r="AM17" t="b">
        <f t="shared" si="4"/>
        <v>1</v>
      </c>
    </row>
    <row r="18" spans="1:39" x14ac:dyDescent="0.25">
      <c r="A18" s="31" t="s">
        <v>51</v>
      </c>
      <c r="B18" s="39">
        <f t="shared" ref="B18:K18" si="19">C18</f>
        <v>7.0262352776500165</v>
      </c>
      <c r="C18" s="39">
        <f t="shared" si="19"/>
        <v>7.0262352776500165</v>
      </c>
      <c r="D18" s="39">
        <f t="shared" si="19"/>
        <v>7.0262352776500165</v>
      </c>
      <c r="E18" s="39">
        <f t="shared" si="19"/>
        <v>7.0262352776500165</v>
      </c>
      <c r="F18" s="39">
        <f t="shared" si="19"/>
        <v>7.0262352776500165</v>
      </c>
      <c r="G18" s="39">
        <f t="shared" si="19"/>
        <v>7.0262352776500165</v>
      </c>
      <c r="H18" s="39">
        <f t="shared" si="19"/>
        <v>7.0262352776500165</v>
      </c>
      <c r="I18" s="39">
        <f t="shared" si="19"/>
        <v>7.0262352776500165</v>
      </c>
      <c r="J18" s="39">
        <f t="shared" si="19"/>
        <v>7.0262352776500165</v>
      </c>
      <c r="K18" s="39">
        <f t="shared" si="19"/>
        <v>7.0262352776500165</v>
      </c>
      <c r="L18" s="32">
        <f>[19]DistHeat!$B$2/1000</f>
        <v>7.0262352776500165</v>
      </c>
      <c r="M18" s="32">
        <f>[19]DistHeat!$B$2/1000</f>
        <v>7.0262352776500165</v>
      </c>
      <c r="N18" s="32">
        <f>[19]DistHeat!$B$2/1000</f>
        <v>7.0262352776500165</v>
      </c>
      <c r="O18" s="32">
        <f>[19]DistHeat!$B$2/1000</f>
        <v>7.0262352776500165</v>
      </c>
      <c r="P18" s="32">
        <f>[19]DistHeat!$B$2/1000</f>
        <v>7.0262352776500165</v>
      </c>
      <c r="Q18" s="32">
        <f>[19]DistHeat!$B$2/1000</f>
        <v>7.0262352776500165</v>
      </c>
      <c r="R18" s="32">
        <f>[19]DistHeat!$B$2/1000</f>
        <v>7.0262352776500165</v>
      </c>
      <c r="S18" s="32">
        <f>[19]DistHeat!$B$2/1000</f>
        <v>7.0262352776500165</v>
      </c>
      <c r="T18" s="32">
        <f>[19]DistHeat!$B$2/1000</f>
        <v>7.0262352776500165</v>
      </c>
      <c r="U18" s="32">
        <f>[19]DistHeat!$B$2/1000</f>
        <v>7.0262352776500165</v>
      </c>
      <c r="V18" s="32">
        <f>[19]DistHeat!$B$2/1000</f>
        <v>7.0262352776500165</v>
      </c>
      <c r="W18" s="32">
        <f>[19]DistHeat!$B$2/1000</f>
        <v>7.0262352776500165</v>
      </c>
      <c r="X18" s="32">
        <f>[19]DistHeat!$B$2/1000</f>
        <v>7.0262352776500165</v>
      </c>
      <c r="Y18" s="32">
        <f>[19]DistHeat!$B$2/1000</f>
        <v>7.0262352776500165</v>
      </c>
      <c r="Z18" s="32">
        <f>[19]DistHeat!$B$2/1000</f>
        <v>7.0262352776500165</v>
      </c>
      <c r="AA18" s="32">
        <f>[19]DistHeat!$B$2/1000</f>
        <v>7.0262352776500165</v>
      </c>
      <c r="AB18" s="39">
        <f t="shared" si="3"/>
        <v>7.0262352776500165</v>
      </c>
      <c r="AC18" s="39">
        <f t="shared" si="3"/>
        <v>7.0262352776500165</v>
      </c>
      <c r="AD18" s="39">
        <f t="shared" si="3"/>
        <v>7.0262352776500165</v>
      </c>
      <c r="AE18" s="39">
        <f t="shared" si="3"/>
        <v>7.0262352776500165</v>
      </c>
      <c r="AF18" s="39">
        <f t="shared" si="3"/>
        <v>7.0262352776500165</v>
      </c>
      <c r="AG18" s="39">
        <f t="shared" si="3"/>
        <v>7.0262352776500165</v>
      </c>
      <c r="AH18" s="39">
        <f t="shared" si="3"/>
        <v>7.0262352776500165</v>
      </c>
      <c r="AI18" s="32"/>
      <c r="AJ18" s="33" t="s">
        <v>126</v>
      </c>
      <c r="AK18" s="34" t="s">
        <v>127</v>
      </c>
      <c r="AL18" s="35" t="str">
        <f>VLOOKUP(AK18,'[2]_ctry-key'!$B$3:$E$33,3,FALSE)</f>
        <v>Lithuania</v>
      </c>
      <c r="AM18" t="b">
        <f t="shared" si="4"/>
        <v>1</v>
      </c>
    </row>
    <row r="19" spans="1:39" x14ac:dyDescent="0.25">
      <c r="A19" s="31" t="s">
        <v>52</v>
      </c>
      <c r="B19" s="39">
        <f t="shared" ref="B19:K19" si="20">C19</f>
        <v>6.9431946694039539E-3</v>
      </c>
      <c r="C19" s="39">
        <f t="shared" si="20"/>
        <v>6.9431946694039539E-3</v>
      </c>
      <c r="D19" s="39">
        <f t="shared" si="20"/>
        <v>6.9431946694039539E-3</v>
      </c>
      <c r="E19" s="39">
        <f t="shared" si="20"/>
        <v>6.9431946694039539E-3</v>
      </c>
      <c r="F19" s="39">
        <f t="shared" si="20"/>
        <v>6.9431946694039539E-3</v>
      </c>
      <c r="G19" s="39">
        <f t="shared" si="20"/>
        <v>6.9431946694039539E-3</v>
      </c>
      <c r="H19" s="39">
        <f t="shared" si="20"/>
        <v>6.9431946694039539E-3</v>
      </c>
      <c r="I19" s="39">
        <f t="shared" si="20"/>
        <v>6.9431946694039539E-3</v>
      </c>
      <c r="J19" s="39">
        <f t="shared" si="20"/>
        <v>6.9431946694039539E-3</v>
      </c>
      <c r="K19" s="39">
        <f t="shared" si="20"/>
        <v>6.9431946694039539E-3</v>
      </c>
      <c r="L19" s="32">
        <f>[20]DistHeat!$B$2/1000</f>
        <v>6.9431946694039539E-3</v>
      </c>
      <c r="M19" s="32">
        <f>[20]DistHeat!$B$2/1000</f>
        <v>6.9431946694039539E-3</v>
      </c>
      <c r="N19" s="32">
        <f>[20]DistHeat!$B$2/1000</f>
        <v>6.9431946694039539E-3</v>
      </c>
      <c r="O19" s="32">
        <f>[20]DistHeat!$B$2/1000</f>
        <v>6.9431946694039539E-3</v>
      </c>
      <c r="P19" s="32">
        <f>[20]DistHeat!$B$2/1000</f>
        <v>6.9431946694039539E-3</v>
      </c>
      <c r="Q19" s="32">
        <f>[20]DistHeat!$B$2/1000</f>
        <v>6.9431946694039539E-3</v>
      </c>
      <c r="R19" s="32">
        <f>[20]DistHeat!$B$2/1000</f>
        <v>6.9431946694039539E-3</v>
      </c>
      <c r="S19" s="32">
        <f>[20]DistHeat!$B$2/1000</f>
        <v>6.9431946694039539E-3</v>
      </c>
      <c r="T19" s="32">
        <f>[20]DistHeat!$B$2/1000</f>
        <v>6.9431946694039539E-3</v>
      </c>
      <c r="U19" s="32">
        <f>[20]DistHeat!$B$2/1000</f>
        <v>6.9431946694039539E-3</v>
      </c>
      <c r="V19" s="32">
        <f>[20]DistHeat!$B$2/1000</f>
        <v>6.9431946694039539E-3</v>
      </c>
      <c r="W19" s="32">
        <f>[20]DistHeat!$B$2/1000</f>
        <v>6.9431946694039539E-3</v>
      </c>
      <c r="X19" s="32">
        <f>[20]DistHeat!$B$2/1000</f>
        <v>6.9431946694039539E-3</v>
      </c>
      <c r="Y19" s="32">
        <f>[20]DistHeat!$B$2/1000</f>
        <v>6.9431946694039539E-3</v>
      </c>
      <c r="Z19" s="32">
        <f>[20]DistHeat!$B$2/1000</f>
        <v>6.9431946694039539E-3</v>
      </c>
      <c r="AA19" s="32">
        <f>[20]DistHeat!$B$2/1000</f>
        <v>6.9431946694039539E-3</v>
      </c>
      <c r="AB19" s="39">
        <f t="shared" si="3"/>
        <v>6.9431946694039539E-3</v>
      </c>
      <c r="AC19" s="39">
        <f t="shared" si="3"/>
        <v>6.9431946694039539E-3</v>
      </c>
      <c r="AD19" s="39">
        <f t="shared" si="3"/>
        <v>6.9431946694039539E-3</v>
      </c>
      <c r="AE19" s="39">
        <f t="shared" si="3"/>
        <v>6.9431946694039539E-3</v>
      </c>
      <c r="AF19" s="39">
        <f t="shared" si="3"/>
        <v>6.9431946694039539E-3</v>
      </c>
      <c r="AG19" s="39">
        <f t="shared" si="3"/>
        <v>6.9431946694039539E-3</v>
      </c>
      <c r="AH19" s="39">
        <f t="shared" si="3"/>
        <v>6.9431946694039539E-3</v>
      </c>
      <c r="AI19" s="32"/>
      <c r="AJ19" s="33" t="s">
        <v>128</v>
      </c>
      <c r="AK19" s="34" t="s">
        <v>129</v>
      </c>
      <c r="AL19" s="35" t="str">
        <f>VLOOKUP(AK19,'[2]_ctry-key'!$B$3:$E$33,3,FALSE)</f>
        <v>Luxembourg</v>
      </c>
      <c r="AM19" t="b">
        <f t="shared" si="4"/>
        <v>1</v>
      </c>
    </row>
    <row r="20" spans="1:39" x14ac:dyDescent="0.25">
      <c r="A20" s="31" t="s">
        <v>53</v>
      </c>
      <c r="B20" s="39">
        <f t="shared" ref="B20:K20" si="21">C20</f>
        <v>0</v>
      </c>
      <c r="C20" s="39">
        <f t="shared" si="21"/>
        <v>0</v>
      </c>
      <c r="D20" s="39">
        <f t="shared" si="21"/>
        <v>0</v>
      </c>
      <c r="E20" s="39">
        <f t="shared" si="21"/>
        <v>0</v>
      </c>
      <c r="F20" s="39">
        <f t="shared" si="21"/>
        <v>0</v>
      </c>
      <c r="G20" s="39">
        <f t="shared" si="21"/>
        <v>0</v>
      </c>
      <c r="H20" s="39">
        <f t="shared" si="21"/>
        <v>0</v>
      </c>
      <c r="I20" s="39">
        <f t="shared" si="21"/>
        <v>0</v>
      </c>
      <c r="J20" s="39">
        <f t="shared" si="21"/>
        <v>0</v>
      </c>
      <c r="K20" s="39">
        <f t="shared" si="21"/>
        <v>0</v>
      </c>
      <c r="L20" s="32">
        <f>[21]DistHeat!$B$2/1000</f>
        <v>0</v>
      </c>
      <c r="M20" s="32">
        <f>[21]DistHeat!$B$2/1000</f>
        <v>0</v>
      </c>
      <c r="N20" s="32">
        <f>[21]DistHeat!$B$2/1000</f>
        <v>0</v>
      </c>
      <c r="O20" s="32">
        <f>[21]DistHeat!$B$2/1000</f>
        <v>0</v>
      </c>
      <c r="P20" s="32">
        <f>[21]DistHeat!$B$2/1000</f>
        <v>0</v>
      </c>
      <c r="Q20" s="32">
        <f>[21]DistHeat!$B$2/1000</f>
        <v>0</v>
      </c>
      <c r="R20" s="32">
        <f>[21]DistHeat!$B$2/1000</f>
        <v>0</v>
      </c>
      <c r="S20" s="32">
        <f>[21]DistHeat!$B$2/1000</f>
        <v>0</v>
      </c>
      <c r="T20" s="32">
        <f>[21]DistHeat!$B$2/1000</f>
        <v>0</v>
      </c>
      <c r="U20" s="32">
        <f>[21]DistHeat!$B$2/1000</f>
        <v>0</v>
      </c>
      <c r="V20" s="32">
        <f>[21]DistHeat!$B$2/1000</f>
        <v>0</v>
      </c>
      <c r="W20" s="32">
        <f>[21]DistHeat!$B$2/1000</f>
        <v>0</v>
      </c>
      <c r="X20" s="32">
        <f>[21]DistHeat!$B$2/1000</f>
        <v>0</v>
      </c>
      <c r="Y20" s="32">
        <f>[21]DistHeat!$B$2/1000</f>
        <v>0</v>
      </c>
      <c r="Z20" s="32">
        <f>[21]DistHeat!$B$2/1000</f>
        <v>0</v>
      </c>
      <c r="AA20" s="32">
        <f>[21]DistHeat!$B$2/1000</f>
        <v>0</v>
      </c>
      <c r="AB20" s="39">
        <f t="shared" si="3"/>
        <v>0</v>
      </c>
      <c r="AC20" s="39">
        <f t="shared" si="3"/>
        <v>0</v>
      </c>
      <c r="AD20" s="39">
        <f t="shared" si="3"/>
        <v>0</v>
      </c>
      <c r="AE20" s="39">
        <f t="shared" si="3"/>
        <v>0</v>
      </c>
      <c r="AF20" s="39">
        <f t="shared" si="3"/>
        <v>0</v>
      </c>
      <c r="AG20" s="39">
        <f t="shared" si="3"/>
        <v>0</v>
      </c>
      <c r="AH20" s="39">
        <f t="shared" si="3"/>
        <v>0</v>
      </c>
      <c r="AI20" s="32"/>
      <c r="AJ20" s="33" t="s">
        <v>130</v>
      </c>
      <c r="AK20" s="34" t="s">
        <v>131</v>
      </c>
      <c r="AL20" s="35" t="str">
        <f>VLOOKUP(AK20,'[2]_ctry-key'!$B$3:$E$33,3,FALSE)</f>
        <v>Malta</v>
      </c>
      <c r="AM20" t="b">
        <f t="shared" si="4"/>
        <v>1</v>
      </c>
    </row>
    <row r="21" spans="1:39" x14ac:dyDescent="0.25">
      <c r="A21" s="31" t="s">
        <v>54</v>
      </c>
      <c r="B21" s="39">
        <f t="shared" ref="B21:K21" si="22">C21</f>
        <v>13.006547710301021</v>
      </c>
      <c r="C21" s="39">
        <f t="shared" si="22"/>
        <v>13.006547710301021</v>
      </c>
      <c r="D21" s="39">
        <f t="shared" si="22"/>
        <v>13.006547710301021</v>
      </c>
      <c r="E21" s="39">
        <f t="shared" si="22"/>
        <v>13.006547710301021</v>
      </c>
      <c r="F21" s="39">
        <f t="shared" si="22"/>
        <v>13.006547710301021</v>
      </c>
      <c r="G21" s="39">
        <f t="shared" si="22"/>
        <v>13.006547710301021</v>
      </c>
      <c r="H21" s="39">
        <f t="shared" si="22"/>
        <v>13.006547710301021</v>
      </c>
      <c r="I21" s="39">
        <f t="shared" si="22"/>
        <v>13.006547710301021</v>
      </c>
      <c r="J21" s="39">
        <f t="shared" si="22"/>
        <v>13.006547710301021</v>
      </c>
      <c r="K21" s="39">
        <f t="shared" si="22"/>
        <v>13.006547710301021</v>
      </c>
      <c r="L21" s="32">
        <f>[22]DistHeat!$B$2/1000</f>
        <v>13.006547710301021</v>
      </c>
      <c r="M21" s="32">
        <f>[22]DistHeat!$B$2/1000</f>
        <v>13.006547710301021</v>
      </c>
      <c r="N21" s="32">
        <f>[22]DistHeat!$B$2/1000</f>
        <v>13.006547710301021</v>
      </c>
      <c r="O21" s="32">
        <f>[22]DistHeat!$B$2/1000</f>
        <v>13.006547710301021</v>
      </c>
      <c r="P21" s="32">
        <f>[22]DistHeat!$B$2/1000</f>
        <v>13.006547710301021</v>
      </c>
      <c r="Q21" s="32">
        <f>[22]DistHeat!$B$2/1000</f>
        <v>13.006547710301021</v>
      </c>
      <c r="R21" s="32">
        <f>[22]DistHeat!$B$2/1000</f>
        <v>13.006547710301021</v>
      </c>
      <c r="S21" s="32">
        <f>[22]DistHeat!$B$2/1000</f>
        <v>13.006547710301021</v>
      </c>
      <c r="T21" s="32">
        <f>[22]DistHeat!$B$2/1000</f>
        <v>13.006547710301021</v>
      </c>
      <c r="U21" s="32">
        <f>[22]DistHeat!$B$2/1000</f>
        <v>13.006547710301021</v>
      </c>
      <c r="V21" s="32">
        <f>[22]DistHeat!$B$2/1000</f>
        <v>13.006547710301021</v>
      </c>
      <c r="W21" s="32">
        <f>[22]DistHeat!$B$2/1000</f>
        <v>13.006547710301021</v>
      </c>
      <c r="X21" s="32">
        <f>[22]DistHeat!$B$2/1000</f>
        <v>13.006547710301021</v>
      </c>
      <c r="Y21" s="32">
        <f>[22]DistHeat!$B$2/1000</f>
        <v>13.006547710301021</v>
      </c>
      <c r="Z21" s="32">
        <f>[22]DistHeat!$B$2/1000</f>
        <v>13.006547710301021</v>
      </c>
      <c r="AA21" s="32">
        <f>[22]DistHeat!$B$2/1000</f>
        <v>13.006547710301021</v>
      </c>
      <c r="AB21" s="39">
        <f t="shared" si="3"/>
        <v>13.006547710301021</v>
      </c>
      <c r="AC21" s="39">
        <f t="shared" si="3"/>
        <v>13.006547710301021</v>
      </c>
      <c r="AD21" s="39">
        <f t="shared" si="3"/>
        <v>13.006547710301021</v>
      </c>
      <c r="AE21" s="39">
        <f t="shared" si="3"/>
        <v>13.006547710301021</v>
      </c>
      <c r="AF21" s="39">
        <f t="shared" si="3"/>
        <v>13.006547710301021</v>
      </c>
      <c r="AG21" s="39">
        <f t="shared" si="3"/>
        <v>13.006547710301021</v>
      </c>
      <c r="AH21" s="39">
        <f t="shared" si="3"/>
        <v>13.006547710301021</v>
      </c>
      <c r="AI21" s="32"/>
      <c r="AJ21" s="33" t="s">
        <v>132</v>
      </c>
      <c r="AK21" s="34" t="s">
        <v>133</v>
      </c>
      <c r="AL21" s="35" t="str">
        <f>VLOOKUP(AK21,'[2]_ctry-key'!$B$3:$E$33,3,FALSE)</f>
        <v>Netherlands</v>
      </c>
      <c r="AM21" t="b">
        <f t="shared" si="4"/>
        <v>1</v>
      </c>
    </row>
    <row r="22" spans="1:39" x14ac:dyDescent="0.25">
      <c r="A22" s="31" t="s">
        <v>55</v>
      </c>
      <c r="B22" s="39">
        <f t="shared" ref="B22:K22" si="23">C22</f>
        <v>39.966139428236225</v>
      </c>
      <c r="C22" s="39">
        <f t="shared" si="23"/>
        <v>39.966139428236225</v>
      </c>
      <c r="D22" s="39">
        <f t="shared" si="23"/>
        <v>39.966139428236225</v>
      </c>
      <c r="E22" s="39">
        <f t="shared" si="23"/>
        <v>39.966139428236225</v>
      </c>
      <c r="F22" s="39">
        <f t="shared" si="23"/>
        <v>39.966139428236225</v>
      </c>
      <c r="G22" s="39">
        <f t="shared" si="23"/>
        <v>39.966139428236225</v>
      </c>
      <c r="H22" s="39">
        <f t="shared" si="23"/>
        <v>39.966139428236225</v>
      </c>
      <c r="I22" s="39">
        <f t="shared" si="23"/>
        <v>39.966139428236225</v>
      </c>
      <c r="J22" s="39">
        <f t="shared" si="23"/>
        <v>39.966139428236225</v>
      </c>
      <c r="K22" s="39">
        <f t="shared" si="23"/>
        <v>39.966139428236225</v>
      </c>
      <c r="L22" s="32">
        <f>[23]DistHeat!$B$2/1000</f>
        <v>39.966139428236225</v>
      </c>
      <c r="M22" s="32">
        <f>[23]DistHeat!$B$2/1000</f>
        <v>39.966139428236225</v>
      </c>
      <c r="N22" s="32">
        <f>[23]DistHeat!$B$2/1000</f>
        <v>39.966139428236225</v>
      </c>
      <c r="O22" s="32">
        <f>[23]DistHeat!$B$2/1000</f>
        <v>39.966139428236225</v>
      </c>
      <c r="P22" s="32">
        <f>[23]DistHeat!$B$2/1000</f>
        <v>39.966139428236225</v>
      </c>
      <c r="Q22" s="32">
        <f>[23]DistHeat!$B$2/1000</f>
        <v>39.966139428236225</v>
      </c>
      <c r="R22" s="32">
        <f>[23]DistHeat!$B$2/1000</f>
        <v>39.966139428236225</v>
      </c>
      <c r="S22" s="32">
        <f>[23]DistHeat!$B$2/1000</f>
        <v>39.966139428236225</v>
      </c>
      <c r="T22" s="32">
        <f>[23]DistHeat!$B$2/1000</f>
        <v>39.966139428236225</v>
      </c>
      <c r="U22" s="32">
        <f>[23]DistHeat!$B$2/1000</f>
        <v>39.966139428236225</v>
      </c>
      <c r="V22" s="32">
        <f>[23]DistHeat!$B$2/1000</f>
        <v>39.966139428236225</v>
      </c>
      <c r="W22" s="32">
        <f>[23]DistHeat!$B$2/1000</f>
        <v>39.966139428236225</v>
      </c>
      <c r="X22" s="32">
        <f>[23]DistHeat!$B$2/1000</f>
        <v>39.966139428236225</v>
      </c>
      <c r="Y22" s="32">
        <f>[23]DistHeat!$B$2/1000</f>
        <v>39.966139428236225</v>
      </c>
      <c r="Z22" s="32">
        <f>[23]DistHeat!$B$2/1000</f>
        <v>39.966139428236225</v>
      </c>
      <c r="AA22" s="32">
        <f>[23]DistHeat!$B$2/1000</f>
        <v>39.966139428236225</v>
      </c>
      <c r="AB22" s="39">
        <f t="shared" si="3"/>
        <v>39.966139428236225</v>
      </c>
      <c r="AC22" s="39">
        <f t="shared" si="3"/>
        <v>39.966139428236225</v>
      </c>
      <c r="AD22" s="39">
        <f t="shared" si="3"/>
        <v>39.966139428236225</v>
      </c>
      <c r="AE22" s="39">
        <f t="shared" si="3"/>
        <v>39.966139428236225</v>
      </c>
      <c r="AF22" s="39">
        <f t="shared" si="3"/>
        <v>39.966139428236225</v>
      </c>
      <c r="AG22" s="39">
        <f t="shared" si="3"/>
        <v>39.966139428236225</v>
      </c>
      <c r="AH22" s="39">
        <f t="shared" si="3"/>
        <v>39.966139428236225</v>
      </c>
      <c r="AI22" s="32"/>
      <c r="AJ22" s="33" t="s">
        <v>134</v>
      </c>
      <c r="AK22" s="34" t="s">
        <v>135</v>
      </c>
      <c r="AL22" s="35" t="str">
        <f>VLOOKUP(AK22,'[2]_ctry-key'!$B$3:$E$33,3,FALSE)</f>
        <v>Poland</v>
      </c>
      <c r="AM22" t="b">
        <f t="shared" si="4"/>
        <v>1</v>
      </c>
    </row>
    <row r="23" spans="1:39" x14ac:dyDescent="0.25">
      <c r="A23" s="31" t="s">
        <v>56</v>
      </c>
      <c r="B23" s="39">
        <f t="shared" ref="B23:K23" si="24">C23</f>
        <v>0</v>
      </c>
      <c r="C23" s="39">
        <f t="shared" si="24"/>
        <v>0</v>
      </c>
      <c r="D23" s="39">
        <f t="shared" si="24"/>
        <v>0</v>
      </c>
      <c r="E23" s="39">
        <f t="shared" si="24"/>
        <v>0</v>
      </c>
      <c r="F23" s="39">
        <f t="shared" si="24"/>
        <v>0</v>
      </c>
      <c r="G23" s="39">
        <f t="shared" si="24"/>
        <v>0</v>
      </c>
      <c r="H23" s="39">
        <f t="shared" si="24"/>
        <v>0</v>
      </c>
      <c r="I23" s="39">
        <f t="shared" si="24"/>
        <v>0</v>
      </c>
      <c r="J23" s="39">
        <f t="shared" si="24"/>
        <v>0</v>
      </c>
      <c r="K23" s="39">
        <f t="shared" si="24"/>
        <v>0</v>
      </c>
      <c r="L23" s="32">
        <f>[24]DistHeat!$B$2/1000</f>
        <v>0</v>
      </c>
      <c r="M23" s="32">
        <f>[24]DistHeat!$B$2/1000</f>
        <v>0</v>
      </c>
      <c r="N23" s="32">
        <f>[24]DistHeat!$B$2/1000</f>
        <v>0</v>
      </c>
      <c r="O23" s="32">
        <f>[24]DistHeat!$B$2/1000</f>
        <v>0</v>
      </c>
      <c r="P23" s="32">
        <f>[24]DistHeat!$B$2/1000</f>
        <v>0</v>
      </c>
      <c r="Q23" s="32">
        <f>[24]DistHeat!$B$2/1000</f>
        <v>0</v>
      </c>
      <c r="R23" s="32">
        <f>[24]DistHeat!$B$2/1000</f>
        <v>0</v>
      </c>
      <c r="S23" s="32">
        <f>[24]DistHeat!$B$2/1000</f>
        <v>0</v>
      </c>
      <c r="T23" s="32">
        <f>[24]DistHeat!$B$2/1000</f>
        <v>0</v>
      </c>
      <c r="U23" s="32">
        <f>[24]DistHeat!$B$2/1000</f>
        <v>0</v>
      </c>
      <c r="V23" s="32">
        <f>[24]DistHeat!$B$2/1000</f>
        <v>0</v>
      </c>
      <c r="W23" s="32">
        <f>[24]DistHeat!$B$2/1000</f>
        <v>0</v>
      </c>
      <c r="X23" s="32">
        <f>[24]DistHeat!$B$2/1000</f>
        <v>0</v>
      </c>
      <c r="Y23" s="32">
        <f>[24]DistHeat!$B$2/1000</f>
        <v>0</v>
      </c>
      <c r="Z23" s="32">
        <f>[24]DistHeat!$B$2/1000</f>
        <v>0</v>
      </c>
      <c r="AA23" s="32">
        <f>[24]DistHeat!$B$2/1000</f>
        <v>0</v>
      </c>
      <c r="AB23" s="39">
        <f t="shared" si="3"/>
        <v>0</v>
      </c>
      <c r="AC23" s="39">
        <f t="shared" si="3"/>
        <v>0</v>
      </c>
      <c r="AD23" s="39">
        <f t="shared" si="3"/>
        <v>0</v>
      </c>
      <c r="AE23" s="39">
        <f t="shared" si="3"/>
        <v>0</v>
      </c>
      <c r="AF23" s="39">
        <f t="shared" si="3"/>
        <v>0</v>
      </c>
      <c r="AG23" s="39">
        <f t="shared" si="3"/>
        <v>0</v>
      </c>
      <c r="AH23" s="39">
        <f t="shared" si="3"/>
        <v>0</v>
      </c>
      <c r="AI23" s="32"/>
      <c r="AJ23" s="33" t="s">
        <v>136</v>
      </c>
      <c r="AK23" s="34" t="s">
        <v>137</v>
      </c>
      <c r="AL23" s="35" t="str">
        <f>VLOOKUP(AK23,'[2]_ctry-key'!$B$3:$E$33,3,FALSE)</f>
        <v>Portugal</v>
      </c>
      <c r="AM23" t="b">
        <f t="shared" si="4"/>
        <v>1</v>
      </c>
    </row>
    <row r="24" spans="1:39" x14ac:dyDescent="0.25">
      <c r="A24" s="31" t="s">
        <v>57</v>
      </c>
      <c r="B24" s="39">
        <f t="shared" ref="B24:K24" si="25">C24</f>
        <v>17.345211195318136</v>
      </c>
      <c r="C24" s="39">
        <f t="shared" si="25"/>
        <v>17.345211195318136</v>
      </c>
      <c r="D24" s="39">
        <f t="shared" si="25"/>
        <v>17.345211195318136</v>
      </c>
      <c r="E24" s="39">
        <f t="shared" si="25"/>
        <v>17.345211195318136</v>
      </c>
      <c r="F24" s="39">
        <f t="shared" si="25"/>
        <v>17.345211195318136</v>
      </c>
      <c r="G24" s="39">
        <f t="shared" si="25"/>
        <v>17.345211195318136</v>
      </c>
      <c r="H24" s="39">
        <f t="shared" si="25"/>
        <v>17.345211195318136</v>
      </c>
      <c r="I24" s="39">
        <f t="shared" si="25"/>
        <v>17.345211195318136</v>
      </c>
      <c r="J24" s="39">
        <f t="shared" si="25"/>
        <v>17.345211195318136</v>
      </c>
      <c r="K24" s="39">
        <f t="shared" si="25"/>
        <v>17.345211195318136</v>
      </c>
      <c r="L24" s="32">
        <f>[25]DistHeat!$B$2/1000</f>
        <v>17.345211195318136</v>
      </c>
      <c r="M24" s="32">
        <f>[25]DistHeat!$B$2/1000</f>
        <v>17.345211195318136</v>
      </c>
      <c r="N24" s="32">
        <f>[25]DistHeat!$B$2/1000</f>
        <v>17.345211195318136</v>
      </c>
      <c r="O24" s="32">
        <f>[25]DistHeat!$B$2/1000</f>
        <v>17.345211195318136</v>
      </c>
      <c r="P24" s="32">
        <f>[25]DistHeat!$B$2/1000</f>
        <v>17.345211195318136</v>
      </c>
      <c r="Q24" s="32">
        <f>[25]DistHeat!$B$2/1000</f>
        <v>17.345211195318136</v>
      </c>
      <c r="R24" s="32">
        <f>[25]DistHeat!$B$2/1000</f>
        <v>17.345211195318136</v>
      </c>
      <c r="S24" s="32">
        <f>[25]DistHeat!$B$2/1000</f>
        <v>17.345211195318136</v>
      </c>
      <c r="T24" s="32">
        <f>[25]DistHeat!$B$2/1000</f>
        <v>17.345211195318136</v>
      </c>
      <c r="U24" s="32">
        <f>[25]DistHeat!$B$2/1000</f>
        <v>17.345211195318136</v>
      </c>
      <c r="V24" s="32">
        <f>[25]DistHeat!$B$2/1000</f>
        <v>17.345211195318136</v>
      </c>
      <c r="W24" s="32">
        <f>[25]DistHeat!$B$2/1000</f>
        <v>17.345211195318136</v>
      </c>
      <c r="X24" s="32">
        <f>[25]DistHeat!$B$2/1000</f>
        <v>17.345211195318136</v>
      </c>
      <c r="Y24" s="32">
        <f>[25]DistHeat!$B$2/1000</f>
        <v>17.345211195318136</v>
      </c>
      <c r="Z24" s="32">
        <f>[25]DistHeat!$B$2/1000</f>
        <v>17.345211195318136</v>
      </c>
      <c r="AA24" s="32">
        <f>[25]DistHeat!$B$2/1000</f>
        <v>17.345211195318136</v>
      </c>
      <c r="AB24" s="39">
        <f t="shared" si="3"/>
        <v>17.345211195318136</v>
      </c>
      <c r="AC24" s="39">
        <f t="shared" si="3"/>
        <v>17.345211195318136</v>
      </c>
      <c r="AD24" s="39">
        <f t="shared" si="3"/>
        <v>17.345211195318136</v>
      </c>
      <c r="AE24" s="39">
        <f t="shared" si="3"/>
        <v>17.345211195318136</v>
      </c>
      <c r="AF24" s="39">
        <f t="shared" si="3"/>
        <v>17.345211195318136</v>
      </c>
      <c r="AG24" s="39">
        <f t="shared" si="3"/>
        <v>17.345211195318136</v>
      </c>
      <c r="AH24" s="39">
        <f t="shared" si="3"/>
        <v>17.345211195318136</v>
      </c>
      <c r="AI24" s="32"/>
      <c r="AJ24" s="33" t="s">
        <v>138</v>
      </c>
      <c r="AK24" s="34" t="s">
        <v>139</v>
      </c>
      <c r="AL24" s="35" t="str">
        <f>VLOOKUP(AK24,'[2]_ctry-key'!$B$3:$E$33,3,FALSE)</f>
        <v>Romania</v>
      </c>
      <c r="AM24" t="b">
        <f t="shared" si="4"/>
        <v>1</v>
      </c>
    </row>
    <row r="25" spans="1:39" x14ac:dyDescent="0.25">
      <c r="A25" s="31" t="s">
        <v>58</v>
      </c>
      <c r="B25" s="39">
        <f t="shared" ref="B25:K25" si="26">C25</f>
        <v>5.7850697985473722</v>
      </c>
      <c r="C25" s="39">
        <f t="shared" si="26"/>
        <v>5.7850697985473722</v>
      </c>
      <c r="D25" s="39">
        <f t="shared" si="26"/>
        <v>5.7850697985473722</v>
      </c>
      <c r="E25" s="39">
        <f t="shared" si="26"/>
        <v>5.7850697985473722</v>
      </c>
      <c r="F25" s="39">
        <f t="shared" si="26"/>
        <v>5.7850697985473722</v>
      </c>
      <c r="G25" s="39">
        <f t="shared" si="26"/>
        <v>5.7850697985473722</v>
      </c>
      <c r="H25" s="39">
        <f t="shared" si="26"/>
        <v>5.7850697985473722</v>
      </c>
      <c r="I25" s="39">
        <f t="shared" si="26"/>
        <v>5.7850697985473722</v>
      </c>
      <c r="J25" s="39">
        <f t="shared" si="26"/>
        <v>5.7850697985473722</v>
      </c>
      <c r="K25" s="39">
        <f t="shared" si="26"/>
        <v>5.7850697985473722</v>
      </c>
      <c r="L25" s="32">
        <f>[26]DistHeat!$B$2/1000</f>
        <v>5.7850697985473722</v>
      </c>
      <c r="M25" s="32">
        <f>[26]DistHeat!$B$2/1000</f>
        <v>5.7850697985473722</v>
      </c>
      <c r="N25" s="32">
        <f>[26]DistHeat!$B$2/1000</f>
        <v>5.7850697985473722</v>
      </c>
      <c r="O25" s="32">
        <f>[26]DistHeat!$B$2/1000</f>
        <v>5.7850697985473722</v>
      </c>
      <c r="P25" s="32">
        <f>[26]DistHeat!$B$2/1000</f>
        <v>5.7850697985473722</v>
      </c>
      <c r="Q25" s="32">
        <f>[26]DistHeat!$B$2/1000</f>
        <v>5.7850697985473722</v>
      </c>
      <c r="R25" s="32">
        <f>[26]DistHeat!$B$2/1000</f>
        <v>5.7850697985473722</v>
      </c>
      <c r="S25" s="32">
        <f>[26]DistHeat!$B$2/1000</f>
        <v>5.7850697985473722</v>
      </c>
      <c r="T25" s="32">
        <f>[26]DistHeat!$B$2/1000</f>
        <v>5.7850697985473722</v>
      </c>
      <c r="U25" s="32">
        <f>[26]DistHeat!$B$2/1000</f>
        <v>5.7850697985473722</v>
      </c>
      <c r="V25" s="32">
        <f>[26]DistHeat!$B$2/1000</f>
        <v>5.7850697985473722</v>
      </c>
      <c r="W25" s="32">
        <f>[26]DistHeat!$B$2/1000</f>
        <v>5.7850697985473722</v>
      </c>
      <c r="X25" s="32">
        <f>[26]DistHeat!$B$2/1000</f>
        <v>5.7850697985473722</v>
      </c>
      <c r="Y25" s="32">
        <f>[26]DistHeat!$B$2/1000</f>
        <v>5.7850697985473722</v>
      </c>
      <c r="Z25" s="32">
        <f>[26]DistHeat!$B$2/1000</f>
        <v>5.7850697985473722</v>
      </c>
      <c r="AA25" s="32">
        <f>[26]DistHeat!$B$2/1000</f>
        <v>5.7850697985473722</v>
      </c>
      <c r="AB25" s="39">
        <f t="shared" si="3"/>
        <v>5.7850697985473722</v>
      </c>
      <c r="AC25" s="39">
        <f t="shared" si="3"/>
        <v>5.7850697985473722</v>
      </c>
      <c r="AD25" s="39">
        <f t="shared" si="3"/>
        <v>5.7850697985473722</v>
      </c>
      <c r="AE25" s="39">
        <f t="shared" si="3"/>
        <v>5.7850697985473722</v>
      </c>
      <c r="AF25" s="39">
        <f t="shared" si="3"/>
        <v>5.7850697985473722</v>
      </c>
      <c r="AG25" s="39">
        <f t="shared" si="3"/>
        <v>5.7850697985473722</v>
      </c>
      <c r="AH25" s="39">
        <f t="shared" si="3"/>
        <v>5.7850697985473722</v>
      </c>
      <c r="AI25" s="32"/>
      <c r="AJ25" s="33" t="s">
        <v>140</v>
      </c>
      <c r="AK25" s="34" t="s">
        <v>141</v>
      </c>
      <c r="AL25" s="35" t="str">
        <f>VLOOKUP(AK25,'[2]_ctry-key'!$B$3:$E$33,3,FALSE)</f>
        <v>Slovakia</v>
      </c>
      <c r="AM25" t="b">
        <f t="shared" si="4"/>
        <v>1</v>
      </c>
    </row>
    <row r="26" spans="1:39" x14ac:dyDescent="0.25">
      <c r="A26" s="31" t="s">
        <v>59</v>
      </c>
      <c r="B26" s="39">
        <f t="shared" ref="B26:K26" si="27">C26</f>
        <v>0.82013015434999548</v>
      </c>
      <c r="C26" s="39">
        <f t="shared" si="27"/>
        <v>0.82013015434999548</v>
      </c>
      <c r="D26" s="39">
        <f t="shared" si="27"/>
        <v>0.82013015434999548</v>
      </c>
      <c r="E26" s="39">
        <f t="shared" si="27"/>
        <v>0.82013015434999548</v>
      </c>
      <c r="F26" s="39">
        <f t="shared" si="27"/>
        <v>0.82013015434999548</v>
      </c>
      <c r="G26" s="39">
        <f t="shared" si="27"/>
        <v>0.82013015434999548</v>
      </c>
      <c r="H26" s="39">
        <f t="shared" si="27"/>
        <v>0.82013015434999548</v>
      </c>
      <c r="I26" s="39">
        <f t="shared" si="27"/>
        <v>0.82013015434999548</v>
      </c>
      <c r="J26" s="39">
        <f t="shared" si="27"/>
        <v>0.82013015434999548</v>
      </c>
      <c r="K26" s="39">
        <f t="shared" si="27"/>
        <v>0.82013015434999548</v>
      </c>
      <c r="L26" s="32">
        <f>[27]DistHeat!$B$2/1000</f>
        <v>0.82013015434999548</v>
      </c>
      <c r="M26" s="32">
        <f>[27]DistHeat!$B$2/1000</f>
        <v>0.82013015434999548</v>
      </c>
      <c r="N26" s="32">
        <f>[27]DistHeat!$B$2/1000</f>
        <v>0.82013015434999548</v>
      </c>
      <c r="O26" s="32">
        <f>[27]DistHeat!$B$2/1000</f>
        <v>0.82013015434999548</v>
      </c>
      <c r="P26" s="32">
        <f>[27]DistHeat!$B$2/1000</f>
        <v>0.82013015434999548</v>
      </c>
      <c r="Q26" s="32">
        <f>[27]DistHeat!$B$2/1000</f>
        <v>0.82013015434999548</v>
      </c>
      <c r="R26" s="32">
        <f>[27]DistHeat!$B$2/1000</f>
        <v>0.82013015434999548</v>
      </c>
      <c r="S26" s="32">
        <f>[27]DistHeat!$B$2/1000</f>
        <v>0.82013015434999548</v>
      </c>
      <c r="T26" s="32">
        <f>[27]DistHeat!$B$2/1000</f>
        <v>0.82013015434999548</v>
      </c>
      <c r="U26" s="32">
        <f>[27]DistHeat!$B$2/1000</f>
        <v>0.82013015434999548</v>
      </c>
      <c r="V26" s="32">
        <f>[27]DistHeat!$B$2/1000</f>
        <v>0.82013015434999548</v>
      </c>
      <c r="W26" s="32">
        <f>[27]DistHeat!$B$2/1000</f>
        <v>0.82013015434999548</v>
      </c>
      <c r="X26" s="32">
        <f>[27]DistHeat!$B$2/1000</f>
        <v>0.82013015434999548</v>
      </c>
      <c r="Y26" s="32">
        <f>[27]DistHeat!$B$2/1000</f>
        <v>0.82013015434999548</v>
      </c>
      <c r="Z26" s="32">
        <f>[27]DistHeat!$B$2/1000</f>
        <v>0.82013015434999548</v>
      </c>
      <c r="AA26" s="32">
        <f>[27]DistHeat!$B$2/1000</f>
        <v>0.82013015434999548</v>
      </c>
      <c r="AB26" s="39">
        <f t="shared" si="3"/>
        <v>0.82013015434999548</v>
      </c>
      <c r="AC26" s="39">
        <f t="shared" si="3"/>
        <v>0.82013015434999548</v>
      </c>
      <c r="AD26" s="39">
        <f t="shared" si="3"/>
        <v>0.82013015434999548</v>
      </c>
      <c r="AE26" s="39">
        <f t="shared" si="3"/>
        <v>0.82013015434999548</v>
      </c>
      <c r="AF26" s="39">
        <f t="shared" si="3"/>
        <v>0.82013015434999548</v>
      </c>
      <c r="AG26" s="39">
        <f t="shared" si="3"/>
        <v>0.82013015434999548</v>
      </c>
      <c r="AH26" s="39">
        <f t="shared" si="3"/>
        <v>0.82013015434999548</v>
      </c>
      <c r="AI26" s="32"/>
      <c r="AJ26" s="33" t="s">
        <v>142</v>
      </c>
      <c r="AK26" s="34" t="s">
        <v>143</v>
      </c>
      <c r="AL26" s="35" t="str">
        <f>VLOOKUP(AK26,'[2]_ctry-key'!$B$3:$E$33,3,FALSE)</f>
        <v>Slovenia</v>
      </c>
      <c r="AM26" t="b">
        <f t="shared" si="4"/>
        <v>1</v>
      </c>
    </row>
    <row r="27" spans="1:39" x14ac:dyDescent="0.25">
      <c r="A27" s="31" t="s">
        <v>60</v>
      </c>
      <c r="B27" s="39">
        <f t="shared" ref="B27:K27" si="28">C27</f>
        <v>0</v>
      </c>
      <c r="C27" s="39">
        <f t="shared" si="28"/>
        <v>0</v>
      </c>
      <c r="D27" s="39">
        <f t="shared" si="28"/>
        <v>0</v>
      </c>
      <c r="E27" s="39">
        <f t="shared" si="28"/>
        <v>0</v>
      </c>
      <c r="F27" s="39">
        <f t="shared" si="28"/>
        <v>0</v>
      </c>
      <c r="G27" s="39">
        <f t="shared" si="28"/>
        <v>0</v>
      </c>
      <c r="H27" s="39">
        <f t="shared" si="28"/>
        <v>0</v>
      </c>
      <c r="I27" s="39">
        <f t="shared" si="28"/>
        <v>0</v>
      </c>
      <c r="J27" s="39">
        <f t="shared" si="28"/>
        <v>0</v>
      </c>
      <c r="K27" s="39">
        <f t="shared" si="28"/>
        <v>0</v>
      </c>
      <c r="L27" s="32">
        <f>[28]DistHeat!$B$2/1000</f>
        <v>0</v>
      </c>
      <c r="M27" s="32">
        <f>[28]DistHeat!$B$2/1000</f>
        <v>0</v>
      </c>
      <c r="N27" s="32">
        <f>[28]DistHeat!$B$2/1000</f>
        <v>0</v>
      </c>
      <c r="O27" s="32">
        <f>[28]DistHeat!$B$2/1000</f>
        <v>0</v>
      </c>
      <c r="P27" s="32">
        <f>[28]DistHeat!$B$2/1000</f>
        <v>0</v>
      </c>
      <c r="Q27" s="32">
        <f>[28]DistHeat!$B$2/1000</f>
        <v>0</v>
      </c>
      <c r="R27" s="32">
        <f>[28]DistHeat!$B$2/1000</f>
        <v>0</v>
      </c>
      <c r="S27" s="32">
        <f>[28]DistHeat!$B$2/1000</f>
        <v>0</v>
      </c>
      <c r="T27" s="32">
        <f>[28]DistHeat!$B$2/1000</f>
        <v>0</v>
      </c>
      <c r="U27" s="32">
        <f>[28]DistHeat!$B$2/1000</f>
        <v>0</v>
      </c>
      <c r="V27" s="32">
        <f>[28]DistHeat!$B$2/1000</f>
        <v>0</v>
      </c>
      <c r="W27" s="32">
        <f>[28]DistHeat!$B$2/1000</f>
        <v>0</v>
      </c>
      <c r="X27" s="32">
        <f>[28]DistHeat!$B$2/1000</f>
        <v>0</v>
      </c>
      <c r="Y27" s="32">
        <f>[28]DistHeat!$B$2/1000</f>
        <v>0</v>
      </c>
      <c r="Z27" s="32">
        <f>[28]DistHeat!$B$2/1000</f>
        <v>0</v>
      </c>
      <c r="AA27" s="32">
        <f>[28]DistHeat!$B$2/1000</f>
        <v>0</v>
      </c>
      <c r="AB27" s="39">
        <f t="shared" si="3"/>
        <v>0</v>
      </c>
      <c r="AC27" s="39">
        <f t="shared" si="3"/>
        <v>0</v>
      </c>
      <c r="AD27" s="39">
        <f t="shared" si="3"/>
        <v>0</v>
      </c>
      <c r="AE27" s="39">
        <f t="shared" si="3"/>
        <v>0</v>
      </c>
      <c r="AF27" s="39">
        <f t="shared" si="3"/>
        <v>0</v>
      </c>
      <c r="AG27" s="39">
        <f t="shared" si="3"/>
        <v>0</v>
      </c>
      <c r="AH27" s="39">
        <f t="shared" si="3"/>
        <v>0</v>
      </c>
      <c r="AI27" s="32"/>
      <c r="AJ27" s="33" t="s">
        <v>144</v>
      </c>
      <c r="AK27" s="34" t="s">
        <v>145</v>
      </c>
      <c r="AL27" s="35" t="str">
        <f>VLOOKUP(AK27,'[2]_ctry-key'!$B$3:$E$33,3,FALSE)</f>
        <v>Spain</v>
      </c>
      <c r="AM27" t="b">
        <f t="shared" si="4"/>
        <v>1</v>
      </c>
    </row>
    <row r="28" spans="1:39" x14ac:dyDescent="0.25">
      <c r="A28" s="31" t="s">
        <v>61</v>
      </c>
      <c r="B28" s="39">
        <f t="shared" ref="B28:K28" si="29">C28</f>
        <v>19.210431011306873</v>
      </c>
      <c r="C28" s="39">
        <f t="shared" si="29"/>
        <v>19.210431011306873</v>
      </c>
      <c r="D28" s="39">
        <f t="shared" si="29"/>
        <v>19.210431011306873</v>
      </c>
      <c r="E28" s="39">
        <f t="shared" si="29"/>
        <v>19.210431011306873</v>
      </c>
      <c r="F28" s="39">
        <f t="shared" si="29"/>
        <v>19.210431011306873</v>
      </c>
      <c r="G28" s="39">
        <f t="shared" si="29"/>
        <v>19.210431011306873</v>
      </c>
      <c r="H28" s="39">
        <f t="shared" si="29"/>
        <v>19.210431011306873</v>
      </c>
      <c r="I28" s="39">
        <f t="shared" si="29"/>
        <v>19.210431011306873</v>
      </c>
      <c r="J28" s="39">
        <f t="shared" si="29"/>
        <v>19.210431011306873</v>
      </c>
      <c r="K28" s="39">
        <f t="shared" si="29"/>
        <v>19.210431011306873</v>
      </c>
      <c r="L28" s="32">
        <f>[29]DistHeat!$B$2/1000</f>
        <v>19.210431011306873</v>
      </c>
      <c r="M28" s="32">
        <f>[29]DistHeat!$B$2/1000</f>
        <v>19.210431011306873</v>
      </c>
      <c r="N28" s="32">
        <f>[29]DistHeat!$B$2/1000</f>
        <v>19.210431011306873</v>
      </c>
      <c r="O28" s="32">
        <f>[29]DistHeat!$B$2/1000</f>
        <v>19.210431011306873</v>
      </c>
      <c r="P28" s="32">
        <f>[29]DistHeat!$B$2/1000</f>
        <v>19.210431011306873</v>
      </c>
      <c r="Q28" s="32">
        <f>[29]DistHeat!$B$2/1000</f>
        <v>19.210431011306873</v>
      </c>
      <c r="R28" s="32">
        <f>[29]DistHeat!$B$2/1000</f>
        <v>19.210431011306873</v>
      </c>
      <c r="S28" s="32">
        <f>[29]DistHeat!$B$2/1000</f>
        <v>19.210431011306873</v>
      </c>
      <c r="T28" s="32">
        <f>[29]DistHeat!$B$2/1000</f>
        <v>19.210431011306873</v>
      </c>
      <c r="U28" s="32">
        <f>[29]DistHeat!$B$2/1000</f>
        <v>19.210431011306873</v>
      </c>
      <c r="V28" s="32">
        <f>[29]DistHeat!$B$2/1000</f>
        <v>19.210431011306873</v>
      </c>
      <c r="W28" s="32">
        <f>[29]DistHeat!$B$2/1000</f>
        <v>19.210431011306873</v>
      </c>
      <c r="X28" s="32">
        <f>[29]DistHeat!$B$2/1000</f>
        <v>19.210431011306873</v>
      </c>
      <c r="Y28" s="32">
        <f>[29]DistHeat!$B$2/1000</f>
        <v>19.210431011306873</v>
      </c>
      <c r="Z28" s="32">
        <f>[29]DistHeat!$B$2/1000</f>
        <v>19.210431011306873</v>
      </c>
      <c r="AA28" s="32">
        <f>[29]DistHeat!$B$2/1000</f>
        <v>19.210431011306873</v>
      </c>
      <c r="AB28" s="39">
        <f t="shared" si="3"/>
        <v>19.210431011306873</v>
      </c>
      <c r="AC28" s="39">
        <f t="shared" si="3"/>
        <v>19.210431011306873</v>
      </c>
      <c r="AD28" s="39">
        <f t="shared" si="3"/>
        <v>19.210431011306873</v>
      </c>
      <c r="AE28" s="39">
        <f t="shared" si="3"/>
        <v>19.210431011306873</v>
      </c>
      <c r="AF28" s="39">
        <f t="shared" si="3"/>
        <v>19.210431011306873</v>
      </c>
      <c r="AG28" s="39">
        <f t="shared" si="3"/>
        <v>19.210431011306873</v>
      </c>
      <c r="AH28" s="39">
        <f t="shared" si="3"/>
        <v>19.210431011306873</v>
      </c>
      <c r="AI28" s="32"/>
      <c r="AJ28" s="33" t="s">
        <v>146</v>
      </c>
      <c r="AK28" s="34" t="s">
        <v>147</v>
      </c>
      <c r="AL28" s="35" t="str">
        <f>VLOOKUP(AK28,'[2]_ctry-key'!$B$3:$E$33,3,FALSE)</f>
        <v>Sweden</v>
      </c>
      <c r="AM28" t="b">
        <f t="shared" si="4"/>
        <v>1</v>
      </c>
    </row>
    <row r="29" spans="1:39" x14ac:dyDescent="0.25">
      <c r="A29" s="31" t="s">
        <v>63</v>
      </c>
      <c r="B29" s="39">
        <f t="shared" ref="B29:K29" si="30">C29</f>
        <v>28.358784307713488</v>
      </c>
      <c r="C29" s="39">
        <f t="shared" si="30"/>
        <v>28.358784307713488</v>
      </c>
      <c r="D29" s="39">
        <f t="shared" si="30"/>
        <v>28.358784307713488</v>
      </c>
      <c r="E29" s="39">
        <f t="shared" si="30"/>
        <v>28.358784307713488</v>
      </c>
      <c r="F29" s="39">
        <f t="shared" si="30"/>
        <v>28.358784307713488</v>
      </c>
      <c r="G29" s="39">
        <f t="shared" si="30"/>
        <v>28.358784307713488</v>
      </c>
      <c r="H29" s="39">
        <f t="shared" si="30"/>
        <v>28.358784307713488</v>
      </c>
      <c r="I29" s="39">
        <f t="shared" si="30"/>
        <v>28.358784307713488</v>
      </c>
      <c r="J29" s="39">
        <f t="shared" si="30"/>
        <v>28.358784307713488</v>
      </c>
      <c r="K29" s="39">
        <f t="shared" si="30"/>
        <v>28.358784307713488</v>
      </c>
      <c r="L29" s="32">
        <f>[30]DistHeat!$B$2/1000</f>
        <v>28.358784307713488</v>
      </c>
      <c r="M29" s="32">
        <f>[30]DistHeat!$B$2/1000</f>
        <v>28.358784307713488</v>
      </c>
      <c r="N29" s="32">
        <f>[30]DistHeat!$B$2/1000</f>
        <v>28.358784307713488</v>
      </c>
      <c r="O29" s="32">
        <f>[30]DistHeat!$B$2/1000</f>
        <v>28.358784307713488</v>
      </c>
      <c r="P29" s="32">
        <f>[30]DistHeat!$B$2/1000</f>
        <v>28.358784307713488</v>
      </c>
      <c r="Q29" s="32">
        <f>[30]DistHeat!$B$2/1000</f>
        <v>28.358784307713488</v>
      </c>
      <c r="R29" s="32">
        <f>[30]DistHeat!$B$2/1000</f>
        <v>28.358784307713488</v>
      </c>
      <c r="S29" s="32">
        <f>[30]DistHeat!$B$2/1000</f>
        <v>28.358784307713488</v>
      </c>
      <c r="T29" s="32">
        <f>[30]DistHeat!$B$2/1000</f>
        <v>28.358784307713488</v>
      </c>
      <c r="U29" s="32">
        <f>[30]DistHeat!$B$2/1000</f>
        <v>28.358784307713488</v>
      </c>
      <c r="V29" s="32">
        <f>[30]DistHeat!$B$2/1000</f>
        <v>28.358784307713488</v>
      </c>
      <c r="W29" s="32">
        <f>[30]DistHeat!$B$2/1000</f>
        <v>28.358784307713488</v>
      </c>
      <c r="X29" s="32">
        <f>[30]DistHeat!$B$2/1000</f>
        <v>28.358784307713488</v>
      </c>
      <c r="Y29" s="32">
        <f>[30]DistHeat!$B$2/1000</f>
        <v>28.358784307713488</v>
      </c>
      <c r="Z29" s="32">
        <f>[30]DistHeat!$B$2/1000</f>
        <v>28.358784307713488</v>
      </c>
      <c r="AA29" s="32">
        <f>[30]DistHeat!$B$2/1000</f>
        <v>28.358784307713488</v>
      </c>
      <c r="AB29" s="39">
        <f t="shared" si="3"/>
        <v>28.358784307713488</v>
      </c>
      <c r="AC29" s="39">
        <f t="shared" si="3"/>
        <v>28.358784307713488</v>
      </c>
      <c r="AD29" s="39">
        <f t="shared" si="3"/>
        <v>28.358784307713488</v>
      </c>
      <c r="AE29" s="39">
        <f t="shared" si="3"/>
        <v>28.358784307713488</v>
      </c>
      <c r="AF29" s="39">
        <f t="shared" si="3"/>
        <v>28.358784307713488</v>
      </c>
      <c r="AG29" s="39">
        <f t="shared" si="3"/>
        <v>28.358784307713488</v>
      </c>
      <c r="AH29" s="39">
        <f t="shared" si="3"/>
        <v>28.358784307713488</v>
      </c>
      <c r="AI29" s="32"/>
      <c r="AJ29" s="33" t="s">
        <v>149</v>
      </c>
      <c r="AK29" s="34" t="s">
        <v>148</v>
      </c>
      <c r="AL29" s="35" t="str">
        <f>VLOOKUP(AK29,'[2]_ctry-key'!$B$3:$E$33,3,FALSE)</f>
        <v>United Kingdom</v>
      </c>
      <c r="AM29" t="b">
        <f t="shared" si="4"/>
        <v>1</v>
      </c>
    </row>
    <row r="30" spans="1:39" ht="15.75" thickBot="1" x14ac:dyDescent="0.3">
      <c r="A30" s="31" t="s">
        <v>62</v>
      </c>
      <c r="B30" s="39">
        <f t="shared" ref="B30:K30" si="31">C30</f>
        <v>0.97239030108000024</v>
      </c>
      <c r="C30" s="39">
        <f t="shared" si="31"/>
        <v>0.97239030108000024</v>
      </c>
      <c r="D30" s="39">
        <f t="shared" si="31"/>
        <v>0.97239030108000024</v>
      </c>
      <c r="E30" s="39">
        <f t="shared" si="31"/>
        <v>0.97239030108000024</v>
      </c>
      <c r="F30" s="39">
        <f t="shared" si="31"/>
        <v>0.97239030108000024</v>
      </c>
      <c r="G30" s="39">
        <f t="shared" si="31"/>
        <v>0.97239030108000024</v>
      </c>
      <c r="H30" s="39">
        <f t="shared" si="31"/>
        <v>0.97239030108000024</v>
      </c>
      <c r="I30" s="39">
        <f t="shared" si="31"/>
        <v>0.97239030108000024</v>
      </c>
      <c r="J30" s="39">
        <f t="shared" si="31"/>
        <v>0.97239030108000024</v>
      </c>
      <c r="K30" s="39">
        <f t="shared" si="31"/>
        <v>0.97239030108000024</v>
      </c>
      <c r="L30" s="32">
        <f>'[3]heat-district'!$B$30</f>
        <v>0.97239030108000024</v>
      </c>
      <c r="M30" s="32">
        <f>'[3]heat-district'!$B$30</f>
        <v>0.97239030108000024</v>
      </c>
      <c r="N30" s="32">
        <f>'[3]heat-district'!$B$30</f>
        <v>0.97239030108000024</v>
      </c>
      <c r="O30" s="32">
        <f>'[3]heat-district'!$B$30</f>
        <v>0.97239030108000024</v>
      </c>
      <c r="P30" s="32">
        <f>'[3]heat-district'!$B$30</f>
        <v>0.97239030108000024</v>
      </c>
      <c r="Q30" s="32">
        <f>'[3]heat-district'!$B$30</f>
        <v>0.97239030108000024</v>
      </c>
      <c r="R30" s="32">
        <f>'[3]heat-district'!$B$30</f>
        <v>0.97239030108000024</v>
      </c>
      <c r="S30" s="32">
        <f>'[3]heat-district'!$B$30</f>
        <v>0.97239030108000024</v>
      </c>
      <c r="T30" s="32">
        <f>'[3]heat-district'!$B$30</f>
        <v>0.97239030108000024</v>
      </c>
      <c r="U30" s="32">
        <f>'[3]heat-district'!$B$30</f>
        <v>0.97239030108000024</v>
      </c>
      <c r="V30" s="32">
        <f>'[3]heat-district'!$B$30</f>
        <v>0.97239030108000024</v>
      </c>
      <c r="W30" s="32">
        <f>'[3]heat-district'!$B$30</f>
        <v>0.97239030108000024</v>
      </c>
      <c r="X30" s="32">
        <f>'[3]heat-district'!$B$30</f>
        <v>0.97239030108000024</v>
      </c>
      <c r="Y30" s="32">
        <f>'[3]heat-district'!$B$30</f>
        <v>0.97239030108000024</v>
      </c>
      <c r="Z30" s="32">
        <f>'[3]heat-district'!$B$30</f>
        <v>0.97239030108000024</v>
      </c>
      <c r="AA30" s="32">
        <f>'[3]heat-district'!$B$30</f>
        <v>0.97239030108000024</v>
      </c>
      <c r="AB30" s="39">
        <f t="shared" si="3"/>
        <v>0.97239030108000024</v>
      </c>
      <c r="AC30" s="39">
        <f t="shared" si="3"/>
        <v>0.97239030108000024</v>
      </c>
      <c r="AD30" s="39">
        <f t="shared" si="3"/>
        <v>0.97239030108000024</v>
      </c>
      <c r="AE30" s="39">
        <f t="shared" si="3"/>
        <v>0.97239030108000024</v>
      </c>
      <c r="AF30" s="39">
        <f t="shared" si="3"/>
        <v>0.97239030108000024</v>
      </c>
      <c r="AG30" s="39">
        <f t="shared" si="3"/>
        <v>0.97239030108000024</v>
      </c>
      <c r="AH30" s="39">
        <f t="shared" si="3"/>
        <v>0.97239030108000024</v>
      </c>
      <c r="AI30" s="32"/>
      <c r="AJ30" s="33"/>
      <c r="AK30" s="37" t="s">
        <v>150</v>
      </c>
      <c r="AL30" s="38" t="s">
        <v>62</v>
      </c>
      <c r="AM30" t="b">
        <f t="shared" si="4"/>
        <v>1</v>
      </c>
    </row>
    <row r="31" spans="1:39" ht="15.75" thickTop="1" x14ac:dyDescent="0.25"/>
  </sheetData>
  <conditionalFormatting sqref="AO2:B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</vt:lpstr>
      <vt:lpstr>_CHP-AUTexample</vt:lpstr>
      <vt:lpstr>_dh_JRC_IDEES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2018-11-14T17:55:26Z</dcterms:created>
  <dcterms:modified xsi:type="dcterms:W3CDTF">2019-04-03T12:13:39Z</dcterms:modified>
</cp:coreProperties>
</file>