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88415F37-2B9B-4700-A9C4-F57721F9DAF4}" xr6:coauthVersionLast="45" xr6:coauthVersionMax="45" xr10:uidLastSave="{00000000-0000-0000-0000-000000000000}"/>
  <bookViews>
    <workbookView xWindow="28680" yWindow="-120" windowWidth="29040" windowHeight="15990" tabRatio="768" firstSheet="15" activeTab="24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el1pager" sheetId="23" r:id="rId5"/>
    <sheet name="_gas1pager" sheetId="22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gas-bio" sheetId="31" r:id="rId11"/>
    <sheet name="solid-ff-coal" sheetId="12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datainput" sheetId="37" r:id="rId25"/>
  </sheets>
  <definedNames>
    <definedName name="_xlnm.Print_Area" localSheetId="1">_eurostat_input!$A$21:$AN$53</definedName>
    <definedName name="_xlnm.Print_Area" localSheetId="2">_projections!$A$8:$BO$40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29" l="1" a="1"/>
  <c r="H12" i="29" s="1"/>
  <c r="C33" i="29" l="1"/>
  <c r="N13" i="29"/>
  <c r="H30" i="29"/>
  <c r="N36" i="29"/>
  <c r="C16" i="29"/>
  <c r="L36" i="29"/>
  <c r="D23" i="29"/>
  <c r="J13" i="29"/>
  <c r="H40" i="29"/>
  <c r="L38" i="29"/>
  <c r="K36" i="29"/>
  <c r="G34" i="29"/>
  <c r="H32" i="29"/>
  <c r="N29" i="29"/>
  <c r="I27" i="29"/>
  <c r="O24" i="29"/>
  <c r="C23" i="29"/>
  <c r="H20" i="29"/>
  <c r="M17" i="29"/>
  <c r="M15" i="29"/>
  <c r="F13" i="29"/>
  <c r="F35" i="29"/>
  <c r="G21" i="29"/>
  <c r="N25" i="29"/>
  <c r="C35" i="29"/>
  <c r="J18" i="29"/>
  <c r="J32" i="29"/>
  <c r="J25" i="29"/>
  <c r="O15" i="29"/>
  <c r="G40" i="29"/>
  <c r="J38" i="29"/>
  <c r="J36" i="29"/>
  <c r="F34" i="29"/>
  <c r="L31" i="29"/>
  <c r="M29" i="29"/>
  <c r="H27" i="29"/>
  <c r="N24" i="29"/>
  <c r="M22" i="29"/>
  <c r="G20" i="29"/>
  <c r="L17" i="29"/>
  <c r="D15" i="29"/>
  <c r="E13" i="29"/>
  <c r="I37" i="29"/>
  <c r="H16" i="29"/>
  <c r="O32" i="29"/>
  <c r="G16" i="29"/>
  <c r="J20" i="29"/>
  <c r="E30" i="29"/>
  <c r="N17" i="29"/>
  <c r="F40" i="29"/>
  <c r="D38" i="29"/>
  <c r="G36" i="29"/>
  <c r="E34" i="29"/>
  <c r="K31" i="29"/>
  <c r="K29" i="29"/>
  <c r="D27" i="29"/>
  <c r="L24" i="29"/>
  <c r="E22" i="29"/>
  <c r="F20" i="29"/>
  <c r="K17" i="29"/>
  <c r="C15" i="29"/>
  <c r="C13" i="29"/>
  <c r="J28" i="29"/>
  <c r="C39" i="29"/>
  <c r="L18" i="29"/>
  <c r="M25" i="29"/>
  <c r="N38" i="29"/>
  <c r="I20" i="29"/>
  <c r="C40" i="29"/>
  <c r="C38" i="29"/>
  <c r="E36" i="29"/>
  <c r="D34" i="29"/>
  <c r="J31" i="29"/>
  <c r="O28" i="29"/>
  <c r="C27" i="29"/>
  <c r="K24" i="29"/>
  <c r="D22" i="29"/>
  <c r="C20" i="29"/>
  <c r="J17" i="29"/>
  <c r="O14" i="29"/>
  <c r="G12" i="29"/>
  <c r="O25" i="29"/>
  <c r="O36" i="29"/>
  <c r="M13" i="29"/>
  <c r="O38" i="29"/>
  <c r="F30" i="29"/>
  <c r="K27" i="29"/>
  <c r="N39" i="29"/>
  <c r="O37" i="29"/>
  <c r="L35" i="29"/>
  <c r="O33" i="29"/>
  <c r="I31" i="29"/>
  <c r="N28" i="29"/>
  <c r="N26" i="29"/>
  <c r="G24" i="29"/>
  <c r="O21" i="29"/>
  <c r="H19" i="29"/>
  <c r="I17" i="29"/>
  <c r="N14" i="29"/>
  <c r="F12" i="29"/>
  <c r="G23" i="29"/>
  <c r="O40" i="29"/>
  <c r="G28" i="29"/>
  <c r="K40" i="29"/>
  <c r="E23" i="29"/>
  <c r="H34" i="29"/>
  <c r="M39" i="29"/>
  <c r="N37" i="29"/>
  <c r="K35" i="29"/>
  <c r="M33" i="29"/>
  <c r="H31" i="29"/>
  <c r="M28" i="29"/>
  <c r="E26" i="29"/>
  <c r="F24" i="29"/>
  <c r="N21" i="29"/>
  <c r="G19" i="29"/>
  <c r="F17" i="29"/>
  <c r="M14" i="29"/>
  <c r="E12" i="29"/>
  <c r="I30" i="29"/>
  <c r="E35" i="29"/>
  <c r="K20" i="29"/>
  <c r="L27" i="29"/>
  <c r="J40" i="29"/>
  <c r="H39" i="29"/>
  <c r="M37" i="29"/>
  <c r="H35" i="29"/>
  <c r="F33" i="29"/>
  <c r="G31" i="29"/>
  <c r="L28" i="29"/>
  <c r="D26" i="29"/>
  <c r="D24" i="29"/>
  <c r="J21" i="29"/>
  <c r="E19" i="29"/>
  <c r="K16" i="29"/>
  <c r="L14" i="29"/>
  <c r="D12" i="29"/>
  <c r="D39" i="29"/>
  <c r="M18" i="29"/>
  <c r="F23" i="29"/>
  <c r="K32" i="29"/>
  <c r="K13" i="29"/>
  <c r="G39" i="29"/>
  <c r="K37" i="29"/>
  <c r="G35" i="29"/>
  <c r="E33" i="29"/>
  <c r="D31" i="29"/>
  <c r="K28" i="29"/>
  <c r="C26" i="29"/>
  <c r="H23" i="29"/>
  <c r="I21" i="29"/>
  <c r="D19" i="29"/>
  <c r="J16" i="29"/>
  <c r="I14" i="29"/>
  <c r="C12" i="29"/>
  <c r="O39" i="29"/>
  <c r="M38" i="29"/>
  <c r="J37" i="29"/>
  <c r="F36" i="29"/>
  <c r="D35" i="29"/>
  <c r="N33" i="29"/>
  <c r="I32" i="29"/>
  <c r="E31" i="29"/>
  <c r="L29" i="29"/>
  <c r="H28" i="29"/>
  <c r="O26" i="29"/>
  <c r="K25" i="29"/>
  <c r="E24" i="29"/>
  <c r="N22" i="29"/>
  <c r="H21" i="29"/>
  <c r="D20" i="29"/>
  <c r="K18" i="29"/>
  <c r="G17" i="29"/>
  <c r="N15" i="29"/>
  <c r="J14" i="29"/>
  <c r="D13" i="29"/>
  <c r="F37" i="29"/>
  <c r="D36" i="29"/>
  <c r="N34" i="29"/>
  <c r="J33" i="29"/>
  <c r="G32" i="29"/>
  <c r="M30" i="29"/>
  <c r="J29" i="29"/>
  <c r="C28" i="29"/>
  <c r="M26" i="29"/>
  <c r="F25" i="29"/>
  <c r="C24" i="29"/>
  <c r="I22" i="29"/>
  <c r="F21" i="29"/>
  <c r="L19" i="29"/>
  <c r="I18" i="29"/>
  <c r="O16" i="29"/>
  <c r="L15" i="29"/>
  <c r="E14" i="29"/>
  <c r="O12" i="29"/>
  <c r="N40" i="29"/>
  <c r="L39" i="29"/>
  <c r="I38" i="29"/>
  <c r="E37" i="29"/>
  <c r="C36" i="29"/>
  <c r="M34" i="29"/>
  <c r="I33" i="29"/>
  <c r="F32" i="29"/>
  <c r="L30" i="29"/>
  <c r="I29" i="29"/>
  <c r="O27" i="29"/>
  <c r="L26" i="29"/>
  <c r="E25" i="29"/>
  <c r="O23" i="29"/>
  <c r="H22" i="29"/>
  <c r="E21" i="29"/>
  <c r="K19" i="29"/>
  <c r="H18" i="29"/>
  <c r="N16" i="29"/>
  <c r="K15" i="29"/>
  <c r="D14" i="29"/>
  <c r="N12" i="29"/>
  <c r="M40" i="29"/>
  <c r="K39" i="29"/>
  <c r="H38" i="29"/>
  <c r="D37" i="29"/>
  <c r="O35" i="29"/>
  <c r="L34" i="29"/>
  <c r="H33" i="29"/>
  <c r="D32" i="29"/>
  <c r="K30" i="29"/>
  <c r="G29" i="29"/>
  <c r="N27" i="29"/>
  <c r="J26" i="29"/>
  <c r="D25" i="29"/>
  <c r="M23" i="29"/>
  <c r="G22" i="29"/>
  <c r="C21" i="29"/>
  <c r="J19" i="29"/>
  <c r="F18" i="29"/>
  <c r="M16" i="29"/>
  <c r="I15" i="29"/>
  <c r="C14" i="29"/>
  <c r="L12" i="29"/>
  <c r="L40" i="29"/>
  <c r="I39" i="29"/>
  <c r="E38" i="29"/>
  <c r="C37" i="29"/>
  <c r="M35" i="29"/>
  <c r="I34" i="29"/>
  <c r="G33" i="29"/>
  <c r="C32" i="29"/>
  <c r="J30" i="29"/>
  <c r="F29" i="29"/>
  <c r="M27" i="29"/>
  <c r="I26" i="29"/>
  <c r="C25" i="29"/>
  <c r="L23" i="29"/>
  <c r="F22" i="29"/>
  <c r="O20" i="29"/>
  <c r="I19" i="29"/>
  <c r="E18" i="29"/>
  <c r="L16" i="29"/>
  <c r="H15" i="29"/>
  <c r="O13" i="29"/>
  <c r="K12" i="29"/>
  <c r="I40" i="29"/>
  <c r="J39" i="29"/>
  <c r="K38" i="29"/>
  <c r="L37" i="29"/>
  <c r="M36" i="29"/>
  <c r="N35" i="29"/>
  <c r="O34" i="29"/>
  <c r="C34" i="29"/>
  <c r="D33" i="29"/>
  <c r="E32" i="29"/>
  <c r="F31" i="29"/>
  <c r="G30" i="29"/>
  <c r="H29" i="29"/>
  <c r="I28" i="29"/>
  <c r="J27" i="29"/>
  <c r="K26" i="29"/>
  <c r="L25" i="29"/>
  <c r="M24" i="29"/>
  <c r="N23" i="29"/>
  <c r="O22" i="29"/>
  <c r="C22" i="29"/>
  <c r="D21" i="29"/>
  <c r="E20" i="29"/>
  <c r="F19" i="29"/>
  <c r="G18" i="29"/>
  <c r="H17" i="29"/>
  <c r="I16" i="29"/>
  <c r="J15" i="29"/>
  <c r="K14" i="29"/>
  <c r="L13" i="29"/>
  <c r="M12" i="29"/>
  <c r="N32" i="29"/>
  <c r="O31" i="29"/>
  <c r="C31" i="29"/>
  <c r="D30" i="29"/>
  <c r="E29" i="29"/>
  <c r="F28" i="29"/>
  <c r="G27" i="29"/>
  <c r="H26" i="29"/>
  <c r="I25" i="29"/>
  <c r="J24" i="29"/>
  <c r="K23" i="29"/>
  <c r="L22" i="29"/>
  <c r="M21" i="29"/>
  <c r="N20" i="29"/>
  <c r="O19" i="29"/>
  <c r="C19" i="29"/>
  <c r="D18" i="29"/>
  <c r="E17" i="29"/>
  <c r="F16" i="29"/>
  <c r="G15" i="29"/>
  <c r="H14" i="29"/>
  <c r="I13" i="29"/>
  <c r="J12" i="29"/>
  <c r="E40" i="29"/>
  <c r="F39" i="29"/>
  <c r="G38" i="29"/>
  <c r="H37" i="29"/>
  <c r="I36" i="29"/>
  <c r="J35" i="29"/>
  <c r="K34" i="29"/>
  <c r="L33" i="29"/>
  <c r="M32" i="29"/>
  <c r="N31" i="29"/>
  <c r="O30" i="29"/>
  <c r="C30" i="29"/>
  <c r="D29" i="29"/>
  <c r="E28" i="29"/>
  <c r="F27" i="29"/>
  <c r="G26" i="29"/>
  <c r="H25" i="29"/>
  <c r="I24" i="29"/>
  <c r="J23" i="29"/>
  <c r="K22" i="29"/>
  <c r="L21" i="29"/>
  <c r="M20" i="29"/>
  <c r="N19" i="29"/>
  <c r="O18" i="29"/>
  <c r="C18" i="29"/>
  <c r="D17" i="29"/>
  <c r="E16" i="29"/>
  <c r="F15" i="29"/>
  <c r="G14" i="29"/>
  <c r="H13" i="29"/>
  <c r="I12" i="29"/>
  <c r="D40" i="29"/>
  <c r="E39" i="29"/>
  <c r="F38" i="29"/>
  <c r="G37" i="29"/>
  <c r="H36" i="29"/>
  <c r="I35" i="29"/>
  <c r="J34" i="29"/>
  <c r="K33" i="29"/>
  <c r="L32" i="29"/>
  <c r="M31" i="29"/>
  <c r="N30" i="29"/>
  <c r="O29" i="29"/>
  <c r="C29" i="29"/>
  <c r="D28" i="29"/>
  <c r="E27" i="29"/>
  <c r="F26" i="29"/>
  <c r="G25" i="29"/>
  <c r="H24" i="29"/>
  <c r="I23" i="29"/>
  <c r="J22" i="29"/>
  <c r="K21" i="29"/>
  <c r="L20" i="29"/>
  <c r="M19" i="29"/>
  <c r="N18" i="29"/>
  <c r="O17" i="29"/>
  <c r="C17" i="29"/>
  <c r="D16" i="29"/>
  <c r="E15" i="29"/>
  <c r="F14" i="29"/>
  <c r="G13" i="29"/>
  <c r="M117" i="21" a="1"/>
  <c r="M117" i="21" s="1"/>
  <c r="G117" i="21"/>
  <c r="B117" i="21"/>
  <c r="M116" i="21" a="1"/>
  <c r="M116" i="21" s="1"/>
  <c r="G116" i="21"/>
  <c r="B116" i="21"/>
  <c r="M115" i="21" a="1"/>
  <c r="M115" i="21" s="1"/>
  <c r="G115" i="21"/>
  <c r="B115" i="21"/>
  <c r="M114" i="21" a="1"/>
  <c r="M114" i="21" s="1"/>
  <c r="G114" i="21"/>
  <c r="B114" i="21"/>
  <c r="M113" i="21" a="1"/>
  <c r="M113" i="21" s="1"/>
  <c r="G113" i="21"/>
  <c r="B113" i="21"/>
  <c r="M112" i="21" a="1"/>
  <c r="M112" i="21" s="1"/>
  <c r="G112" i="21"/>
  <c r="B112" i="21"/>
  <c r="M111" i="21" a="1"/>
  <c r="M111" i="21" s="1"/>
  <c r="G111" i="21"/>
  <c r="B111" i="21"/>
  <c r="M110" i="21" a="1"/>
  <c r="M110" i="21" s="1"/>
  <c r="G110" i="21"/>
  <c r="B110" i="21"/>
  <c r="M109" i="21" a="1"/>
  <c r="M109" i="21" s="1"/>
  <c r="G109" i="21"/>
  <c r="B109" i="21"/>
  <c r="M108" i="21" a="1"/>
  <c r="M108" i="21" s="1"/>
  <c r="G108" i="21"/>
  <c r="B108" i="21"/>
  <c r="M107" i="21" a="1"/>
  <c r="M107" i="21" s="1"/>
  <c r="G107" i="21"/>
  <c r="B107" i="21"/>
  <c r="M106" i="21" a="1"/>
  <c r="M106" i="21" s="1"/>
  <c r="G106" i="21"/>
  <c r="B106" i="21"/>
  <c r="M105" i="21" a="1"/>
  <c r="M105" i="21" s="1"/>
  <c r="G105" i="21"/>
  <c r="B105" i="21"/>
  <c r="M104" i="21" a="1"/>
  <c r="M104" i="21" s="1"/>
  <c r="G104" i="21"/>
  <c r="B104" i="21"/>
  <c r="M103" i="21" a="1"/>
  <c r="M103" i="21" s="1"/>
  <c r="H103" i="21" s="1"/>
  <c r="I103" i="21" s="1"/>
  <c r="J103" i="21" s="1"/>
  <c r="K103" i="21" s="1"/>
  <c r="L103" i="21" s="1"/>
  <c r="G103" i="21"/>
  <c r="B103" i="21"/>
  <c r="M102" i="21" a="1"/>
  <c r="M102" i="21" s="1"/>
  <c r="G102" i="21"/>
  <c r="B102" i="21"/>
  <c r="M101" i="21" a="1"/>
  <c r="M101" i="21" s="1"/>
  <c r="G101" i="21"/>
  <c r="B101" i="21"/>
  <c r="M100" i="21" a="1"/>
  <c r="M100" i="21" s="1"/>
  <c r="G100" i="21"/>
  <c r="B100" i="21"/>
  <c r="M99" i="21" a="1"/>
  <c r="M99" i="21" s="1"/>
  <c r="G99" i="21"/>
  <c r="B99" i="21"/>
  <c r="M98" i="21" a="1"/>
  <c r="M98" i="21" s="1"/>
  <c r="G98" i="21"/>
  <c r="B98" i="21"/>
  <c r="M97" i="21" a="1"/>
  <c r="M97" i="21" s="1"/>
  <c r="G97" i="21"/>
  <c r="B97" i="21"/>
  <c r="M96" i="21" a="1"/>
  <c r="M96" i="21" s="1"/>
  <c r="G96" i="21"/>
  <c r="B96" i="21"/>
  <c r="M95" i="21" a="1"/>
  <c r="M95" i="21" s="1"/>
  <c r="G95" i="21"/>
  <c r="B95" i="21"/>
  <c r="M94" i="21" a="1"/>
  <c r="M94" i="21" s="1"/>
  <c r="G94" i="21"/>
  <c r="B94" i="21"/>
  <c r="M93" i="21" a="1"/>
  <c r="M93" i="21" s="1"/>
  <c r="G93" i="21"/>
  <c r="B93" i="21"/>
  <c r="M92" i="21" a="1"/>
  <c r="M92" i="21" s="1"/>
  <c r="G92" i="21"/>
  <c r="B92" i="21"/>
  <c r="M91" i="21" a="1"/>
  <c r="M91" i="21" s="1"/>
  <c r="H91" i="21" s="1"/>
  <c r="I91" i="21" s="1"/>
  <c r="J91" i="21" s="1"/>
  <c r="K91" i="21" s="1"/>
  <c r="L91" i="21" s="1"/>
  <c r="G91" i="21"/>
  <c r="B91" i="21"/>
  <c r="M90" i="21" a="1"/>
  <c r="M90" i="21" s="1"/>
  <c r="G90" i="21"/>
  <c r="B90" i="21"/>
  <c r="M89" i="21" a="1"/>
  <c r="M89" i="21" s="1"/>
  <c r="G89" i="21"/>
  <c r="B89" i="21"/>
  <c r="M88" i="21" a="1"/>
  <c r="M88" i="21" s="1"/>
  <c r="G88" i="21"/>
  <c r="B88" i="21"/>
  <c r="M87" i="21" a="1"/>
  <c r="M87" i="21" s="1"/>
  <c r="G87" i="21"/>
  <c r="B87" i="21"/>
  <c r="M86" i="21" a="1"/>
  <c r="M86" i="21" s="1"/>
  <c r="G86" i="21"/>
  <c r="B86" i="21"/>
  <c r="M85" i="21" a="1"/>
  <c r="M85" i="21" s="1"/>
  <c r="G85" i="21"/>
  <c r="B85" i="21"/>
  <c r="M84" i="21" a="1"/>
  <c r="M84" i="21" s="1"/>
  <c r="G84" i="21"/>
  <c r="B84" i="21"/>
  <c r="M83" i="21" a="1"/>
  <c r="M83" i="21" s="1"/>
  <c r="G83" i="21"/>
  <c r="B83" i="21"/>
  <c r="M82" i="21" a="1"/>
  <c r="M82" i="21" s="1"/>
  <c r="G82" i="21"/>
  <c r="B82" i="21"/>
  <c r="M81" i="21" a="1"/>
  <c r="M81" i="21" s="1"/>
  <c r="G81" i="21"/>
  <c r="B81" i="21"/>
  <c r="M80" i="21" a="1"/>
  <c r="M80" i="21" s="1"/>
  <c r="G80" i="21"/>
  <c r="B80" i="21"/>
  <c r="M79" i="21" a="1"/>
  <c r="M79" i="21" s="1"/>
  <c r="G79" i="21"/>
  <c r="B79" i="21"/>
  <c r="M78" i="21" a="1"/>
  <c r="M78" i="21" s="1"/>
  <c r="G78" i="21"/>
  <c r="B78" i="21"/>
  <c r="M77" i="21" a="1"/>
  <c r="M77" i="21" s="1"/>
  <c r="G77" i="21"/>
  <c r="B77" i="21"/>
  <c r="M76" i="21" a="1"/>
  <c r="M76" i="21" s="1"/>
  <c r="G76" i="21"/>
  <c r="B76" i="21"/>
  <c r="M75" i="21" a="1"/>
  <c r="M75" i="21" s="1"/>
  <c r="G75" i="21"/>
  <c r="B75" i="21"/>
  <c r="M74" i="21" a="1"/>
  <c r="M74" i="21" s="1"/>
  <c r="G74" i="21"/>
  <c r="B74" i="21"/>
  <c r="M73" i="21" a="1"/>
  <c r="M73" i="21" s="1"/>
  <c r="G73" i="21"/>
  <c r="B73" i="21"/>
  <c r="M72" i="21" a="1"/>
  <c r="M72" i="21" s="1"/>
  <c r="G72" i="21"/>
  <c r="B72" i="21"/>
  <c r="M71" i="21" a="1"/>
  <c r="M71" i="21" s="1"/>
  <c r="G71" i="21"/>
  <c r="B71" i="21"/>
  <c r="M70" i="21" a="1"/>
  <c r="M70" i="21" s="1"/>
  <c r="G70" i="21"/>
  <c r="B70" i="21"/>
  <c r="M69" i="21" a="1"/>
  <c r="M69" i="21" s="1"/>
  <c r="G69" i="21"/>
  <c r="B69" i="21"/>
  <c r="M68" i="21" a="1"/>
  <c r="M68" i="21" s="1"/>
  <c r="G68" i="21"/>
  <c r="B68" i="21"/>
  <c r="M67" i="21" a="1"/>
  <c r="M67" i="21" s="1"/>
  <c r="G67" i="21"/>
  <c r="B67" i="21"/>
  <c r="M66" i="21" a="1"/>
  <c r="M66" i="21" s="1"/>
  <c r="G66" i="21"/>
  <c r="B66" i="21"/>
  <c r="M65" i="21" a="1"/>
  <c r="M65" i="21" s="1"/>
  <c r="G65" i="21"/>
  <c r="B65" i="21"/>
  <c r="M64" i="21" a="1"/>
  <c r="M64" i="21" s="1"/>
  <c r="G64" i="21"/>
  <c r="B64" i="21"/>
  <c r="M63" i="21" a="1"/>
  <c r="M63" i="21" s="1"/>
  <c r="G63" i="21"/>
  <c r="B63" i="21"/>
  <c r="M62" i="21" a="1"/>
  <c r="M62" i="21" s="1"/>
  <c r="G62" i="21"/>
  <c r="B62" i="21"/>
  <c r="M61" i="21" a="1"/>
  <c r="M61" i="21" s="1"/>
  <c r="G61" i="21"/>
  <c r="B61" i="21"/>
  <c r="M60" i="21" a="1"/>
  <c r="M60" i="21" s="1"/>
  <c r="G60" i="21"/>
  <c r="B60" i="21"/>
  <c r="M59" i="21" a="1"/>
  <c r="M59" i="21" s="1"/>
  <c r="G59" i="21"/>
  <c r="B59" i="21"/>
  <c r="M58" i="21" a="1"/>
  <c r="M58" i="21" s="1"/>
  <c r="G58" i="21"/>
  <c r="B58" i="21"/>
  <c r="M57" i="21" a="1"/>
  <c r="M57" i="21" s="1"/>
  <c r="G57" i="21"/>
  <c r="B57" i="21"/>
  <c r="M56" i="21" a="1"/>
  <c r="M56" i="21" s="1"/>
  <c r="G56" i="21"/>
  <c r="B56" i="21"/>
  <c r="M55" i="21" a="1"/>
  <c r="M55" i="21" s="1"/>
  <c r="G55" i="21"/>
  <c r="B55" i="21"/>
  <c r="M54" i="21" a="1"/>
  <c r="M54" i="21" s="1"/>
  <c r="G54" i="21"/>
  <c r="B54" i="21"/>
  <c r="M53" i="21" a="1"/>
  <c r="M53" i="21" s="1"/>
  <c r="G53" i="21"/>
  <c r="B53" i="21"/>
  <c r="M52" i="21" a="1"/>
  <c r="M52" i="21" s="1"/>
  <c r="G52" i="21"/>
  <c r="B52" i="21"/>
  <c r="M51" i="21" a="1"/>
  <c r="M51" i="21" s="1"/>
  <c r="G51" i="21"/>
  <c r="B51" i="21"/>
  <c r="M50" i="21" a="1"/>
  <c r="M50" i="21" s="1"/>
  <c r="G50" i="21"/>
  <c r="B50" i="21"/>
  <c r="M49" i="21" a="1"/>
  <c r="M49" i="21" s="1"/>
  <c r="G49" i="21"/>
  <c r="B49" i="21"/>
  <c r="M48" i="21" a="1"/>
  <c r="M48" i="21" s="1"/>
  <c r="G48" i="21"/>
  <c r="B48" i="21"/>
  <c r="M47" i="21" a="1"/>
  <c r="M47" i="21" s="1"/>
  <c r="G47" i="21"/>
  <c r="B47" i="21"/>
  <c r="M46" i="21" a="1"/>
  <c r="M46" i="21" s="1"/>
  <c r="G46" i="21"/>
  <c r="B46" i="21"/>
  <c r="M45" i="21" a="1"/>
  <c r="M45" i="21" s="1"/>
  <c r="G45" i="21"/>
  <c r="B45" i="21"/>
  <c r="M44" i="21" a="1"/>
  <c r="M44" i="21" s="1"/>
  <c r="G44" i="21"/>
  <c r="B44" i="21"/>
  <c r="M43" i="21" a="1"/>
  <c r="M43" i="21" s="1"/>
  <c r="G43" i="21"/>
  <c r="B43" i="21"/>
  <c r="M42" i="21" a="1"/>
  <c r="M42" i="21" s="1"/>
  <c r="G42" i="21"/>
  <c r="B42" i="21"/>
  <c r="M41" i="21" a="1"/>
  <c r="M41" i="21" s="1"/>
  <c r="G41" i="21"/>
  <c r="B41" i="21"/>
  <c r="M40" i="21" a="1"/>
  <c r="M40" i="21" s="1"/>
  <c r="G40" i="21"/>
  <c r="B40" i="21"/>
  <c r="M39" i="21" a="1"/>
  <c r="M39" i="21" s="1"/>
  <c r="G39" i="21"/>
  <c r="B39" i="21"/>
  <c r="M38" i="21" a="1"/>
  <c r="M38" i="21" s="1"/>
  <c r="G38" i="21"/>
  <c r="B38" i="21"/>
  <c r="M37" i="21" a="1"/>
  <c r="M37" i="21" s="1"/>
  <c r="G37" i="21"/>
  <c r="B37" i="21"/>
  <c r="M36" i="21" a="1"/>
  <c r="M36" i="21" s="1"/>
  <c r="G36" i="21"/>
  <c r="B36" i="21"/>
  <c r="M35" i="21" a="1"/>
  <c r="M35" i="21" s="1"/>
  <c r="G35" i="21"/>
  <c r="B35" i="21"/>
  <c r="M34" i="21" a="1"/>
  <c r="M34" i="21" s="1"/>
  <c r="G34" i="21"/>
  <c r="B34" i="21"/>
  <c r="M33" i="21" a="1"/>
  <c r="M33" i="21" s="1"/>
  <c r="G33" i="21"/>
  <c r="B33" i="21"/>
  <c r="M32" i="21" a="1"/>
  <c r="M32" i="21" s="1"/>
  <c r="G32" i="21"/>
  <c r="B32" i="21"/>
  <c r="M31" i="21" a="1"/>
  <c r="M31" i="21" s="1"/>
  <c r="G31" i="21"/>
  <c r="B31" i="21"/>
  <c r="M30" i="21" a="1"/>
  <c r="M30" i="21" s="1"/>
  <c r="G30" i="21"/>
  <c r="M29" i="21" a="1"/>
  <c r="M29" i="21" s="1"/>
  <c r="G29" i="21"/>
  <c r="M28" i="21" a="1"/>
  <c r="M28" i="21" s="1"/>
  <c r="G28" i="21"/>
  <c r="M27" i="21" a="1"/>
  <c r="M27" i="21" s="1"/>
  <c r="G27" i="21"/>
  <c r="M26" i="21" a="1"/>
  <c r="M26" i="21" s="1"/>
  <c r="G26" i="21"/>
  <c r="M25" i="21" a="1"/>
  <c r="M25" i="21" s="1"/>
  <c r="G25" i="21"/>
  <c r="M24" i="21" a="1"/>
  <c r="M24" i="21" s="1"/>
  <c r="G24" i="21"/>
  <c r="M23" i="21" a="1"/>
  <c r="M23" i="21" s="1"/>
  <c r="G23" i="21"/>
  <c r="M22" i="21" a="1"/>
  <c r="M22" i="21" s="1"/>
  <c r="G22" i="21"/>
  <c r="M21" i="21" a="1"/>
  <c r="M21" i="21" s="1"/>
  <c r="G21" i="21"/>
  <c r="M20" i="21" a="1"/>
  <c r="M20" i="21" s="1"/>
  <c r="G20" i="21"/>
  <c r="M19" i="21" a="1"/>
  <c r="M19" i="21" s="1"/>
  <c r="G19" i="21"/>
  <c r="M18" i="21" a="1"/>
  <c r="M18" i="21" s="1"/>
  <c r="G18" i="21"/>
  <c r="M17" i="21" a="1"/>
  <c r="M17" i="21" s="1"/>
  <c r="G17" i="21"/>
  <c r="M16" i="21" a="1"/>
  <c r="M16" i="21" s="1"/>
  <c r="G16" i="21"/>
  <c r="M15" i="21" a="1"/>
  <c r="M15" i="21" s="1"/>
  <c r="G15" i="21"/>
  <c r="M14" i="21" a="1"/>
  <c r="M14" i="21" s="1"/>
  <c r="G14" i="21"/>
  <c r="M13" i="21" a="1"/>
  <c r="M13" i="21" s="1"/>
  <c r="G13" i="21"/>
  <c r="M12" i="21" a="1"/>
  <c r="M12" i="21" s="1"/>
  <c r="G12" i="21"/>
  <c r="M11" i="21" a="1"/>
  <c r="M11" i="21" s="1"/>
  <c r="G11" i="21"/>
  <c r="M10" i="21" a="1"/>
  <c r="M10" i="21" s="1"/>
  <c r="G10" i="21"/>
  <c r="M9" i="21" a="1"/>
  <c r="M9" i="21" s="1"/>
  <c r="G9" i="21"/>
  <c r="M8" i="21" a="1"/>
  <c r="M8" i="21" s="1"/>
  <c r="G8" i="21"/>
  <c r="M7" i="21" a="1"/>
  <c r="M7" i="21" s="1"/>
  <c r="G7" i="21"/>
  <c r="M6" i="21" a="1"/>
  <c r="M6" i="21" s="1"/>
  <c r="G6" i="21"/>
  <c r="M5" i="21" a="1"/>
  <c r="M5" i="21" s="1"/>
  <c r="G5" i="21"/>
  <c r="M4" i="21" a="1"/>
  <c r="M4" i="21" s="1"/>
  <c r="G4" i="21"/>
  <c r="M3" i="21" a="1"/>
  <c r="M3" i="21" s="1"/>
  <c r="G3" i="21"/>
  <c r="M2" i="21" a="1"/>
  <c r="M2" i="21" s="1"/>
  <c r="G2" i="21"/>
  <c r="M117" i="19" a="1"/>
  <c r="M117" i="19" s="1"/>
  <c r="G117" i="19"/>
  <c r="B117" i="19"/>
  <c r="M116" i="19" a="1"/>
  <c r="M116" i="19" s="1"/>
  <c r="G116" i="19"/>
  <c r="B116" i="19"/>
  <c r="M115" i="19" a="1"/>
  <c r="M115" i="19" s="1"/>
  <c r="G115" i="19"/>
  <c r="B115" i="19"/>
  <c r="M114" i="19" a="1"/>
  <c r="M114" i="19" s="1"/>
  <c r="G114" i="19"/>
  <c r="B114" i="19"/>
  <c r="M113" i="19" a="1"/>
  <c r="M113" i="19" s="1"/>
  <c r="G113" i="19"/>
  <c r="B113" i="19"/>
  <c r="M112" i="19" a="1"/>
  <c r="M112" i="19" s="1"/>
  <c r="G112" i="19"/>
  <c r="B112" i="19"/>
  <c r="M111" i="19" a="1"/>
  <c r="M111" i="19" s="1"/>
  <c r="G111" i="19"/>
  <c r="B111" i="19"/>
  <c r="M110" i="19" a="1"/>
  <c r="M110" i="19" s="1"/>
  <c r="G110" i="19"/>
  <c r="B110" i="19"/>
  <c r="M109" i="19" a="1"/>
  <c r="M109" i="19" s="1"/>
  <c r="G109" i="19"/>
  <c r="B109" i="19"/>
  <c r="M108" i="19" a="1"/>
  <c r="M108" i="19" s="1"/>
  <c r="G108" i="19"/>
  <c r="B108" i="19"/>
  <c r="M107" i="19" a="1"/>
  <c r="M107" i="19" s="1"/>
  <c r="G107" i="19"/>
  <c r="B107" i="19"/>
  <c r="M106" i="19" a="1"/>
  <c r="M106" i="19" s="1"/>
  <c r="G106" i="19"/>
  <c r="B106" i="19"/>
  <c r="M105" i="19" a="1"/>
  <c r="M105" i="19" s="1"/>
  <c r="G105" i="19"/>
  <c r="B105" i="19"/>
  <c r="M104" i="19" a="1"/>
  <c r="M104" i="19" s="1"/>
  <c r="G104" i="19"/>
  <c r="B104" i="19"/>
  <c r="M103" i="19" a="1"/>
  <c r="M103" i="19" s="1"/>
  <c r="G103" i="19"/>
  <c r="B103" i="19"/>
  <c r="M102" i="19" a="1"/>
  <c r="M102" i="19" s="1"/>
  <c r="G102" i="19"/>
  <c r="B102" i="19"/>
  <c r="M101" i="19" a="1"/>
  <c r="M101" i="19" s="1"/>
  <c r="G101" i="19"/>
  <c r="B101" i="19"/>
  <c r="M100" i="19" a="1"/>
  <c r="M100" i="19" s="1"/>
  <c r="G100" i="19"/>
  <c r="B100" i="19"/>
  <c r="M99" i="19" a="1"/>
  <c r="M99" i="19" s="1"/>
  <c r="G99" i="19"/>
  <c r="B99" i="19"/>
  <c r="M98" i="19" a="1"/>
  <c r="M98" i="19" s="1"/>
  <c r="G98" i="19"/>
  <c r="B98" i="19"/>
  <c r="M97" i="19" a="1"/>
  <c r="M97" i="19" s="1"/>
  <c r="G97" i="19"/>
  <c r="B97" i="19"/>
  <c r="M96" i="19" a="1"/>
  <c r="M96" i="19" s="1"/>
  <c r="G96" i="19"/>
  <c r="B96" i="19"/>
  <c r="M95" i="19" a="1"/>
  <c r="M95" i="19" s="1"/>
  <c r="G95" i="19"/>
  <c r="B95" i="19"/>
  <c r="M94" i="19" a="1"/>
  <c r="M94" i="19" s="1"/>
  <c r="G94" i="19"/>
  <c r="B94" i="19"/>
  <c r="M93" i="19" a="1"/>
  <c r="M93" i="19" s="1"/>
  <c r="G93" i="19"/>
  <c r="B93" i="19"/>
  <c r="M92" i="19" a="1"/>
  <c r="M92" i="19" s="1"/>
  <c r="G92" i="19"/>
  <c r="B92" i="19"/>
  <c r="M91" i="19" a="1"/>
  <c r="M91" i="19" s="1"/>
  <c r="G91" i="19"/>
  <c r="B91" i="19"/>
  <c r="M90" i="19" a="1"/>
  <c r="M90" i="19" s="1"/>
  <c r="G90" i="19"/>
  <c r="B90" i="19"/>
  <c r="M89" i="19" a="1"/>
  <c r="M89" i="19" s="1"/>
  <c r="G89" i="19"/>
  <c r="B89" i="19"/>
  <c r="M88" i="19" a="1"/>
  <c r="M88" i="19" s="1"/>
  <c r="G88" i="19"/>
  <c r="B88" i="19"/>
  <c r="M87" i="19" a="1"/>
  <c r="M87" i="19" s="1"/>
  <c r="G87" i="19"/>
  <c r="B87" i="19"/>
  <c r="M86" i="19" a="1"/>
  <c r="M86" i="19" s="1"/>
  <c r="G86" i="19"/>
  <c r="B86" i="19"/>
  <c r="M85" i="19" a="1"/>
  <c r="M85" i="19" s="1"/>
  <c r="G85" i="19"/>
  <c r="B85" i="19"/>
  <c r="M84" i="19" a="1"/>
  <c r="M84" i="19" s="1"/>
  <c r="G84" i="19"/>
  <c r="B84" i="19"/>
  <c r="M83" i="19" a="1"/>
  <c r="M83" i="19" s="1"/>
  <c r="G83" i="19"/>
  <c r="B83" i="19"/>
  <c r="M82" i="19" a="1"/>
  <c r="M82" i="19" s="1"/>
  <c r="G82" i="19"/>
  <c r="B82" i="19"/>
  <c r="M81" i="19" a="1"/>
  <c r="M81" i="19" s="1"/>
  <c r="G81" i="19"/>
  <c r="B81" i="19"/>
  <c r="M80" i="19" a="1"/>
  <c r="M80" i="19" s="1"/>
  <c r="G80" i="19"/>
  <c r="B80" i="19"/>
  <c r="M79" i="19" a="1"/>
  <c r="M79" i="19" s="1"/>
  <c r="G79" i="19"/>
  <c r="B79" i="19"/>
  <c r="M78" i="19" a="1"/>
  <c r="M78" i="19" s="1"/>
  <c r="G78" i="19"/>
  <c r="B78" i="19"/>
  <c r="M77" i="19" a="1"/>
  <c r="M77" i="19" s="1"/>
  <c r="G77" i="19"/>
  <c r="B77" i="19"/>
  <c r="M76" i="19" a="1"/>
  <c r="M76" i="19" s="1"/>
  <c r="G76" i="19"/>
  <c r="B76" i="19"/>
  <c r="M75" i="19" a="1"/>
  <c r="M75" i="19" s="1"/>
  <c r="G75" i="19"/>
  <c r="B75" i="19"/>
  <c r="M74" i="19" a="1"/>
  <c r="M74" i="19" s="1"/>
  <c r="G74" i="19"/>
  <c r="B74" i="19"/>
  <c r="M73" i="19" a="1"/>
  <c r="M73" i="19" s="1"/>
  <c r="G73" i="19"/>
  <c r="B73" i="19"/>
  <c r="M72" i="19" a="1"/>
  <c r="M72" i="19" s="1"/>
  <c r="G72" i="19"/>
  <c r="B72" i="19"/>
  <c r="M71" i="19" a="1"/>
  <c r="M71" i="19" s="1"/>
  <c r="G71" i="19"/>
  <c r="B71" i="19"/>
  <c r="M70" i="19" a="1"/>
  <c r="M70" i="19" s="1"/>
  <c r="G70" i="19"/>
  <c r="B70" i="19"/>
  <c r="M69" i="19" a="1"/>
  <c r="M69" i="19" s="1"/>
  <c r="G69" i="19"/>
  <c r="B69" i="19"/>
  <c r="M68" i="19" a="1"/>
  <c r="M68" i="19" s="1"/>
  <c r="G68" i="19"/>
  <c r="B68" i="19"/>
  <c r="M67" i="19" a="1"/>
  <c r="M67" i="19" s="1"/>
  <c r="G67" i="19"/>
  <c r="B67" i="19"/>
  <c r="M66" i="19" a="1"/>
  <c r="M66" i="19" s="1"/>
  <c r="G66" i="19"/>
  <c r="B66" i="19"/>
  <c r="M65" i="19" a="1"/>
  <c r="M65" i="19" s="1"/>
  <c r="G65" i="19"/>
  <c r="B65" i="19"/>
  <c r="M64" i="19" a="1"/>
  <c r="M64" i="19" s="1"/>
  <c r="G64" i="19"/>
  <c r="B64" i="19"/>
  <c r="M63" i="19" a="1"/>
  <c r="M63" i="19" s="1"/>
  <c r="G63" i="19"/>
  <c r="B63" i="19"/>
  <c r="M62" i="19" a="1"/>
  <c r="M62" i="19" s="1"/>
  <c r="G62" i="19"/>
  <c r="B62" i="19"/>
  <c r="M61" i="19" a="1"/>
  <c r="M61" i="19" s="1"/>
  <c r="G61" i="19"/>
  <c r="B61" i="19"/>
  <c r="M60" i="19" a="1"/>
  <c r="M60" i="19" s="1"/>
  <c r="G60" i="19"/>
  <c r="B60" i="19"/>
  <c r="M59" i="19" a="1"/>
  <c r="M59" i="19" s="1"/>
  <c r="G59" i="19"/>
  <c r="B59" i="19"/>
  <c r="M58" i="19" a="1"/>
  <c r="M58" i="19" s="1"/>
  <c r="G58" i="19"/>
  <c r="B58" i="19"/>
  <c r="M57" i="19" a="1"/>
  <c r="M57" i="19" s="1"/>
  <c r="G57" i="19"/>
  <c r="B57" i="19"/>
  <c r="M56" i="19" a="1"/>
  <c r="M56" i="19" s="1"/>
  <c r="G56" i="19"/>
  <c r="B56" i="19"/>
  <c r="M55" i="19" a="1"/>
  <c r="M55" i="19" s="1"/>
  <c r="G55" i="19"/>
  <c r="B55" i="19"/>
  <c r="M54" i="19" a="1"/>
  <c r="M54" i="19" s="1"/>
  <c r="G54" i="19"/>
  <c r="B54" i="19"/>
  <c r="M53" i="19" a="1"/>
  <c r="M53" i="19" s="1"/>
  <c r="G53" i="19"/>
  <c r="B53" i="19"/>
  <c r="M52" i="19" a="1"/>
  <c r="M52" i="19" s="1"/>
  <c r="G52" i="19"/>
  <c r="B52" i="19"/>
  <c r="M51" i="19" a="1"/>
  <c r="M51" i="19" s="1"/>
  <c r="G51" i="19"/>
  <c r="B51" i="19"/>
  <c r="M50" i="19" a="1"/>
  <c r="M50" i="19" s="1"/>
  <c r="G50" i="19"/>
  <c r="B50" i="19"/>
  <c r="M49" i="19" a="1"/>
  <c r="M49" i="19" s="1"/>
  <c r="G49" i="19"/>
  <c r="B49" i="19"/>
  <c r="M48" i="19" a="1"/>
  <c r="M48" i="19" s="1"/>
  <c r="G48" i="19"/>
  <c r="B48" i="19"/>
  <c r="M47" i="19" a="1"/>
  <c r="M47" i="19" s="1"/>
  <c r="G47" i="19"/>
  <c r="B47" i="19"/>
  <c r="M46" i="19" a="1"/>
  <c r="M46" i="19" s="1"/>
  <c r="G46" i="19"/>
  <c r="B46" i="19"/>
  <c r="M45" i="19" a="1"/>
  <c r="M45" i="19" s="1"/>
  <c r="G45" i="19"/>
  <c r="B45" i="19"/>
  <c r="M44" i="19" a="1"/>
  <c r="M44" i="19" s="1"/>
  <c r="G44" i="19"/>
  <c r="B44" i="19"/>
  <c r="M43" i="19" a="1"/>
  <c r="M43" i="19" s="1"/>
  <c r="G43" i="19"/>
  <c r="B43" i="19"/>
  <c r="M42" i="19" a="1"/>
  <c r="M42" i="19" s="1"/>
  <c r="G42" i="19"/>
  <c r="B42" i="19"/>
  <c r="M41" i="19" a="1"/>
  <c r="M41" i="19" s="1"/>
  <c r="G41" i="19"/>
  <c r="B41" i="19"/>
  <c r="M40" i="19" a="1"/>
  <c r="M40" i="19" s="1"/>
  <c r="G40" i="19"/>
  <c r="B40" i="19"/>
  <c r="M39" i="19" a="1"/>
  <c r="M39" i="19" s="1"/>
  <c r="G39" i="19"/>
  <c r="B39" i="19"/>
  <c r="M38" i="19" a="1"/>
  <c r="M38" i="19" s="1"/>
  <c r="G38" i="19"/>
  <c r="B38" i="19"/>
  <c r="M37" i="19" a="1"/>
  <c r="M37" i="19" s="1"/>
  <c r="G37" i="19"/>
  <c r="B37" i="19"/>
  <c r="M36" i="19" a="1"/>
  <c r="M36" i="19" s="1"/>
  <c r="G36" i="19"/>
  <c r="B36" i="19"/>
  <c r="M35" i="19" a="1"/>
  <c r="M35" i="19" s="1"/>
  <c r="G35" i="19"/>
  <c r="B35" i="19"/>
  <c r="M34" i="19" a="1"/>
  <c r="M34" i="19" s="1"/>
  <c r="G34" i="19"/>
  <c r="B34" i="19"/>
  <c r="M33" i="19" a="1"/>
  <c r="M33" i="19" s="1"/>
  <c r="G33" i="19"/>
  <c r="B33" i="19"/>
  <c r="M32" i="19" a="1"/>
  <c r="M32" i="19" s="1"/>
  <c r="G32" i="19"/>
  <c r="B32" i="19"/>
  <c r="M31" i="19" a="1"/>
  <c r="M31" i="19" s="1"/>
  <c r="G31" i="19"/>
  <c r="B31" i="19"/>
  <c r="M30" i="19" a="1"/>
  <c r="M30" i="19" s="1"/>
  <c r="G30" i="19"/>
  <c r="M29" i="19" a="1"/>
  <c r="M29" i="19" s="1"/>
  <c r="G29" i="19"/>
  <c r="M28" i="19" a="1"/>
  <c r="M28" i="19" s="1"/>
  <c r="G28" i="19"/>
  <c r="M27" i="19" a="1"/>
  <c r="M27" i="19" s="1"/>
  <c r="G27" i="19"/>
  <c r="M26" i="19" a="1"/>
  <c r="M26" i="19" s="1"/>
  <c r="G26" i="19"/>
  <c r="M25" i="19" a="1"/>
  <c r="M25" i="19" s="1"/>
  <c r="G25" i="19"/>
  <c r="M24" i="19" a="1"/>
  <c r="M24" i="19" s="1"/>
  <c r="G24" i="19"/>
  <c r="M23" i="19" a="1"/>
  <c r="M23" i="19" s="1"/>
  <c r="G23" i="19"/>
  <c r="M22" i="19" a="1"/>
  <c r="M22" i="19" s="1"/>
  <c r="G22" i="19"/>
  <c r="M21" i="19" a="1"/>
  <c r="M21" i="19" s="1"/>
  <c r="G21" i="19"/>
  <c r="M20" i="19" a="1"/>
  <c r="M20" i="19" s="1"/>
  <c r="G20" i="19"/>
  <c r="M19" i="19" a="1"/>
  <c r="M19" i="19" s="1"/>
  <c r="G19" i="19"/>
  <c r="M18" i="19" a="1"/>
  <c r="M18" i="19" s="1"/>
  <c r="G18" i="19"/>
  <c r="M17" i="19" a="1"/>
  <c r="M17" i="19" s="1"/>
  <c r="G17" i="19"/>
  <c r="M16" i="19" a="1"/>
  <c r="M16" i="19" s="1"/>
  <c r="G16" i="19"/>
  <c r="M15" i="19" a="1"/>
  <c r="M15" i="19" s="1"/>
  <c r="G15" i="19"/>
  <c r="M14" i="19" a="1"/>
  <c r="M14" i="19" s="1"/>
  <c r="G14" i="19"/>
  <c r="M13" i="19" a="1"/>
  <c r="M13" i="19" s="1"/>
  <c r="G13" i="19"/>
  <c r="M12" i="19" a="1"/>
  <c r="M12" i="19" s="1"/>
  <c r="G12" i="19"/>
  <c r="M11" i="19" a="1"/>
  <c r="M11" i="19" s="1"/>
  <c r="G11" i="19"/>
  <c r="M10" i="19" a="1"/>
  <c r="M10" i="19" s="1"/>
  <c r="G10" i="19"/>
  <c r="M9" i="19" a="1"/>
  <c r="M9" i="19" s="1"/>
  <c r="G9" i="19"/>
  <c r="M8" i="19" a="1"/>
  <c r="M8" i="19" s="1"/>
  <c r="G8" i="19"/>
  <c r="M7" i="19" a="1"/>
  <c r="M7" i="19" s="1"/>
  <c r="G7" i="19"/>
  <c r="M6" i="19" a="1"/>
  <c r="M6" i="19" s="1"/>
  <c r="G6" i="19"/>
  <c r="M5" i="19" a="1"/>
  <c r="M5" i="19" s="1"/>
  <c r="G5" i="19"/>
  <c r="M4" i="19" a="1"/>
  <c r="M4" i="19" s="1"/>
  <c r="G4" i="19"/>
  <c r="M3" i="19" a="1"/>
  <c r="M3" i="19" s="1"/>
  <c r="G3" i="19"/>
  <c r="M2" i="19" a="1"/>
  <c r="M2" i="19" s="1"/>
  <c r="G2" i="19"/>
  <c r="M117" i="18" a="1"/>
  <c r="M117" i="18" s="1"/>
  <c r="G117" i="18"/>
  <c r="B117" i="18"/>
  <c r="M116" i="18" a="1"/>
  <c r="M116" i="18" s="1"/>
  <c r="G116" i="18"/>
  <c r="B116" i="18"/>
  <c r="M115" i="18" a="1"/>
  <c r="M115" i="18" s="1"/>
  <c r="G115" i="18"/>
  <c r="B115" i="18"/>
  <c r="M114" i="18" a="1"/>
  <c r="M114" i="18" s="1"/>
  <c r="G114" i="18"/>
  <c r="B114" i="18"/>
  <c r="M113" i="18" a="1"/>
  <c r="M113" i="18" s="1"/>
  <c r="G113" i="18"/>
  <c r="B113" i="18"/>
  <c r="M112" i="18" a="1"/>
  <c r="M112" i="18" s="1"/>
  <c r="G112" i="18"/>
  <c r="B112" i="18"/>
  <c r="M111" i="18" a="1"/>
  <c r="M111" i="18" s="1"/>
  <c r="G111" i="18"/>
  <c r="B111" i="18"/>
  <c r="M110" i="18" a="1"/>
  <c r="M110" i="18" s="1"/>
  <c r="G110" i="18"/>
  <c r="B110" i="18"/>
  <c r="M109" i="18" a="1"/>
  <c r="M109" i="18" s="1"/>
  <c r="G109" i="18"/>
  <c r="B109" i="18"/>
  <c r="M108" i="18" a="1"/>
  <c r="M108" i="18" s="1"/>
  <c r="G108" i="18"/>
  <c r="B108" i="18"/>
  <c r="M107" i="18" a="1"/>
  <c r="M107" i="18" s="1"/>
  <c r="G107" i="18"/>
  <c r="B107" i="18"/>
  <c r="M106" i="18" a="1"/>
  <c r="M106" i="18" s="1"/>
  <c r="G106" i="18"/>
  <c r="B106" i="18"/>
  <c r="M105" i="18" a="1"/>
  <c r="M105" i="18" s="1"/>
  <c r="G105" i="18"/>
  <c r="B105" i="18"/>
  <c r="M104" i="18" a="1"/>
  <c r="M104" i="18" s="1"/>
  <c r="G104" i="18"/>
  <c r="B104" i="18"/>
  <c r="M103" i="18" a="1"/>
  <c r="M103" i="18" s="1"/>
  <c r="G103" i="18"/>
  <c r="B103" i="18"/>
  <c r="M102" i="18" a="1"/>
  <c r="M102" i="18" s="1"/>
  <c r="G102" i="18"/>
  <c r="B102" i="18"/>
  <c r="M101" i="18" a="1"/>
  <c r="M101" i="18" s="1"/>
  <c r="G101" i="18"/>
  <c r="B101" i="18"/>
  <c r="M100" i="18" a="1"/>
  <c r="M100" i="18" s="1"/>
  <c r="G100" i="18"/>
  <c r="B100" i="18"/>
  <c r="M99" i="18" a="1"/>
  <c r="M99" i="18" s="1"/>
  <c r="G99" i="18"/>
  <c r="B99" i="18"/>
  <c r="M98" i="18" a="1"/>
  <c r="M98" i="18" s="1"/>
  <c r="G98" i="18"/>
  <c r="B98" i="18"/>
  <c r="M97" i="18" a="1"/>
  <c r="M97" i="18" s="1"/>
  <c r="G97" i="18"/>
  <c r="B97" i="18"/>
  <c r="M96" i="18" a="1"/>
  <c r="M96" i="18" s="1"/>
  <c r="G96" i="18"/>
  <c r="B96" i="18"/>
  <c r="M95" i="18" a="1"/>
  <c r="M95" i="18" s="1"/>
  <c r="G95" i="18"/>
  <c r="B95" i="18"/>
  <c r="M94" i="18" a="1"/>
  <c r="M94" i="18" s="1"/>
  <c r="G94" i="18"/>
  <c r="B94" i="18"/>
  <c r="M93" i="18" a="1"/>
  <c r="M93" i="18" s="1"/>
  <c r="G93" i="18"/>
  <c r="B93" i="18"/>
  <c r="M92" i="18" a="1"/>
  <c r="M92" i="18" s="1"/>
  <c r="G92" i="18"/>
  <c r="B92" i="18"/>
  <c r="M91" i="18" a="1"/>
  <c r="M91" i="18" s="1"/>
  <c r="G91" i="18"/>
  <c r="B91" i="18"/>
  <c r="M90" i="18" a="1"/>
  <c r="M90" i="18" s="1"/>
  <c r="G90" i="18"/>
  <c r="B90" i="18"/>
  <c r="M89" i="18" a="1"/>
  <c r="M89" i="18" s="1"/>
  <c r="G89" i="18"/>
  <c r="B89" i="18"/>
  <c r="M88" i="18" a="1"/>
  <c r="M88" i="18" s="1"/>
  <c r="G88" i="18"/>
  <c r="B88" i="18"/>
  <c r="M87" i="18" a="1"/>
  <c r="M87" i="18" s="1"/>
  <c r="G87" i="18"/>
  <c r="B87" i="18"/>
  <c r="M86" i="18" a="1"/>
  <c r="M86" i="18" s="1"/>
  <c r="G86" i="18"/>
  <c r="B86" i="18"/>
  <c r="M85" i="18" a="1"/>
  <c r="M85" i="18" s="1"/>
  <c r="G85" i="18"/>
  <c r="B85" i="18"/>
  <c r="M84" i="18" a="1"/>
  <c r="M84" i="18" s="1"/>
  <c r="G84" i="18"/>
  <c r="B84" i="18"/>
  <c r="M83" i="18" a="1"/>
  <c r="M83" i="18" s="1"/>
  <c r="G83" i="18"/>
  <c r="B83" i="18"/>
  <c r="M82" i="18" a="1"/>
  <c r="M82" i="18" s="1"/>
  <c r="G82" i="18"/>
  <c r="B82" i="18"/>
  <c r="M81" i="18" a="1"/>
  <c r="M81" i="18" s="1"/>
  <c r="G81" i="18"/>
  <c r="B81" i="18"/>
  <c r="M80" i="18" a="1"/>
  <c r="M80" i="18" s="1"/>
  <c r="G80" i="18"/>
  <c r="B80" i="18"/>
  <c r="M79" i="18" a="1"/>
  <c r="M79" i="18" s="1"/>
  <c r="G79" i="18"/>
  <c r="B79" i="18"/>
  <c r="M78" i="18" a="1"/>
  <c r="M78" i="18" s="1"/>
  <c r="G78" i="18"/>
  <c r="B78" i="18"/>
  <c r="M77" i="18" a="1"/>
  <c r="M77" i="18" s="1"/>
  <c r="G77" i="18"/>
  <c r="B77" i="18"/>
  <c r="M76" i="18" a="1"/>
  <c r="M76" i="18" s="1"/>
  <c r="G76" i="18"/>
  <c r="B76" i="18"/>
  <c r="M75" i="18" a="1"/>
  <c r="M75" i="18" s="1"/>
  <c r="G75" i="18"/>
  <c r="B75" i="18"/>
  <c r="M74" i="18" a="1"/>
  <c r="M74" i="18" s="1"/>
  <c r="G74" i="18"/>
  <c r="B74" i="18"/>
  <c r="M73" i="18" a="1"/>
  <c r="M73" i="18" s="1"/>
  <c r="G73" i="18"/>
  <c r="B73" i="18"/>
  <c r="M72" i="18" a="1"/>
  <c r="M72" i="18" s="1"/>
  <c r="G72" i="18"/>
  <c r="B72" i="18"/>
  <c r="M71" i="18" a="1"/>
  <c r="M71" i="18" s="1"/>
  <c r="G71" i="18"/>
  <c r="B71" i="18"/>
  <c r="M70" i="18" a="1"/>
  <c r="M70" i="18" s="1"/>
  <c r="G70" i="18"/>
  <c r="B70" i="18"/>
  <c r="M69" i="18" a="1"/>
  <c r="M69" i="18" s="1"/>
  <c r="G69" i="18"/>
  <c r="B69" i="18"/>
  <c r="M68" i="18" a="1"/>
  <c r="M68" i="18" s="1"/>
  <c r="G68" i="18"/>
  <c r="B68" i="18"/>
  <c r="M67" i="18" a="1"/>
  <c r="M67" i="18" s="1"/>
  <c r="G67" i="18"/>
  <c r="B67" i="18"/>
  <c r="M66" i="18" a="1"/>
  <c r="M66" i="18" s="1"/>
  <c r="G66" i="18"/>
  <c r="B66" i="18"/>
  <c r="M65" i="18" a="1"/>
  <c r="M65" i="18" s="1"/>
  <c r="G65" i="18"/>
  <c r="B65" i="18"/>
  <c r="M64" i="18" a="1"/>
  <c r="M64" i="18" s="1"/>
  <c r="G64" i="18"/>
  <c r="B64" i="18"/>
  <c r="M63" i="18" a="1"/>
  <c r="M63" i="18" s="1"/>
  <c r="G63" i="18"/>
  <c r="B63" i="18"/>
  <c r="M62" i="18" a="1"/>
  <c r="M62" i="18" s="1"/>
  <c r="G62" i="18"/>
  <c r="B62" i="18"/>
  <c r="M61" i="18" a="1"/>
  <c r="M61" i="18" s="1"/>
  <c r="G61" i="18"/>
  <c r="B61" i="18"/>
  <c r="M60" i="18" a="1"/>
  <c r="M60" i="18" s="1"/>
  <c r="G60" i="18"/>
  <c r="B60" i="18"/>
  <c r="M59" i="18" a="1"/>
  <c r="M59" i="18" s="1"/>
  <c r="G59" i="18"/>
  <c r="B59" i="18"/>
  <c r="M58" i="18" a="1"/>
  <c r="M58" i="18" s="1"/>
  <c r="G58" i="18"/>
  <c r="B58" i="18"/>
  <c r="M57" i="18" a="1"/>
  <c r="M57" i="18" s="1"/>
  <c r="G57" i="18"/>
  <c r="B57" i="18"/>
  <c r="M56" i="18" a="1"/>
  <c r="M56" i="18" s="1"/>
  <c r="G56" i="18"/>
  <c r="B56" i="18"/>
  <c r="M55" i="18" a="1"/>
  <c r="M55" i="18" s="1"/>
  <c r="G55" i="18"/>
  <c r="B55" i="18"/>
  <c r="M54" i="18" a="1"/>
  <c r="M54" i="18" s="1"/>
  <c r="G54" i="18"/>
  <c r="B54" i="18"/>
  <c r="M53" i="18" a="1"/>
  <c r="M53" i="18" s="1"/>
  <c r="G53" i="18"/>
  <c r="B53" i="18"/>
  <c r="M52" i="18" a="1"/>
  <c r="M52" i="18" s="1"/>
  <c r="G52" i="18"/>
  <c r="B52" i="18"/>
  <c r="M51" i="18" a="1"/>
  <c r="M51" i="18" s="1"/>
  <c r="G51" i="18"/>
  <c r="B51" i="18"/>
  <c r="M50" i="18" a="1"/>
  <c r="M50" i="18" s="1"/>
  <c r="G50" i="18"/>
  <c r="B50" i="18"/>
  <c r="M49" i="18" a="1"/>
  <c r="M49" i="18" s="1"/>
  <c r="G49" i="18"/>
  <c r="B49" i="18"/>
  <c r="M48" i="18" a="1"/>
  <c r="M48" i="18" s="1"/>
  <c r="G48" i="18"/>
  <c r="B48" i="18"/>
  <c r="M47" i="18" a="1"/>
  <c r="M47" i="18" s="1"/>
  <c r="G47" i="18"/>
  <c r="B47" i="18"/>
  <c r="M46" i="18" a="1"/>
  <c r="M46" i="18" s="1"/>
  <c r="G46" i="18"/>
  <c r="B46" i="18"/>
  <c r="M45" i="18" a="1"/>
  <c r="M45" i="18" s="1"/>
  <c r="G45" i="18"/>
  <c r="B45" i="18"/>
  <c r="M44" i="18" a="1"/>
  <c r="M44" i="18" s="1"/>
  <c r="G44" i="18"/>
  <c r="B44" i="18"/>
  <c r="M43" i="18" a="1"/>
  <c r="M43" i="18" s="1"/>
  <c r="G43" i="18"/>
  <c r="B43" i="18"/>
  <c r="M42" i="18" a="1"/>
  <c r="M42" i="18" s="1"/>
  <c r="G42" i="18"/>
  <c r="B42" i="18"/>
  <c r="M41" i="18" a="1"/>
  <c r="M41" i="18" s="1"/>
  <c r="G41" i="18"/>
  <c r="B41" i="18"/>
  <c r="M40" i="18" a="1"/>
  <c r="M40" i="18" s="1"/>
  <c r="G40" i="18"/>
  <c r="B40" i="18"/>
  <c r="M39" i="18" a="1"/>
  <c r="M39" i="18" s="1"/>
  <c r="G39" i="18"/>
  <c r="B39" i="18"/>
  <c r="M38" i="18" a="1"/>
  <c r="M38" i="18" s="1"/>
  <c r="G38" i="18"/>
  <c r="B38" i="18"/>
  <c r="M37" i="18" a="1"/>
  <c r="M37" i="18" s="1"/>
  <c r="G37" i="18"/>
  <c r="B37" i="18"/>
  <c r="M36" i="18" a="1"/>
  <c r="M36" i="18" s="1"/>
  <c r="G36" i="18"/>
  <c r="B36" i="18"/>
  <c r="M35" i="18" a="1"/>
  <c r="M35" i="18" s="1"/>
  <c r="G35" i="18"/>
  <c r="B35" i="18"/>
  <c r="M34" i="18" a="1"/>
  <c r="M34" i="18" s="1"/>
  <c r="G34" i="18"/>
  <c r="B34" i="18"/>
  <c r="M33" i="18" a="1"/>
  <c r="M33" i="18" s="1"/>
  <c r="G33" i="18"/>
  <c r="B33" i="18"/>
  <c r="M32" i="18" a="1"/>
  <c r="M32" i="18" s="1"/>
  <c r="G32" i="18"/>
  <c r="B32" i="18"/>
  <c r="M31" i="18" a="1"/>
  <c r="M31" i="18" s="1"/>
  <c r="G31" i="18"/>
  <c r="B31" i="18"/>
  <c r="M30" i="18" a="1"/>
  <c r="M30" i="18" s="1"/>
  <c r="G30" i="18"/>
  <c r="M29" i="18" a="1"/>
  <c r="M29" i="18" s="1"/>
  <c r="G29" i="18"/>
  <c r="M28" i="18" a="1"/>
  <c r="M28" i="18" s="1"/>
  <c r="G28" i="18"/>
  <c r="M27" i="18" a="1"/>
  <c r="M27" i="18" s="1"/>
  <c r="G27" i="18"/>
  <c r="M26" i="18" a="1"/>
  <c r="M26" i="18" s="1"/>
  <c r="G26" i="18"/>
  <c r="M25" i="18" a="1"/>
  <c r="M25" i="18" s="1"/>
  <c r="G25" i="18"/>
  <c r="M24" i="18" a="1"/>
  <c r="M24" i="18" s="1"/>
  <c r="G24" i="18"/>
  <c r="M23" i="18" a="1"/>
  <c r="M23" i="18" s="1"/>
  <c r="G23" i="18"/>
  <c r="M22" i="18" a="1"/>
  <c r="M22" i="18" s="1"/>
  <c r="G22" i="18"/>
  <c r="M21" i="18" a="1"/>
  <c r="M21" i="18" s="1"/>
  <c r="G21" i="18"/>
  <c r="M20" i="18" a="1"/>
  <c r="M20" i="18" s="1"/>
  <c r="G20" i="18"/>
  <c r="M19" i="18" a="1"/>
  <c r="M19" i="18" s="1"/>
  <c r="G19" i="18"/>
  <c r="M18" i="18" a="1"/>
  <c r="M18" i="18" s="1"/>
  <c r="G18" i="18"/>
  <c r="M17" i="18" a="1"/>
  <c r="M17" i="18" s="1"/>
  <c r="G17" i="18"/>
  <c r="M16" i="18" a="1"/>
  <c r="M16" i="18" s="1"/>
  <c r="G16" i="18"/>
  <c r="M15" i="18" a="1"/>
  <c r="M15" i="18" s="1"/>
  <c r="G15" i="18"/>
  <c r="M14" i="18" a="1"/>
  <c r="M14" i="18" s="1"/>
  <c r="G14" i="18"/>
  <c r="M13" i="18" a="1"/>
  <c r="M13" i="18" s="1"/>
  <c r="G13" i="18"/>
  <c r="M12" i="18" a="1"/>
  <c r="M12" i="18" s="1"/>
  <c r="G12" i="18"/>
  <c r="M11" i="18" a="1"/>
  <c r="M11" i="18" s="1"/>
  <c r="G11" i="18"/>
  <c r="M10" i="18" a="1"/>
  <c r="M10" i="18" s="1"/>
  <c r="G10" i="18"/>
  <c r="M9" i="18" a="1"/>
  <c r="M9" i="18" s="1"/>
  <c r="G9" i="18"/>
  <c r="M8" i="18" a="1"/>
  <c r="M8" i="18" s="1"/>
  <c r="G8" i="18"/>
  <c r="M7" i="18" a="1"/>
  <c r="M7" i="18" s="1"/>
  <c r="G7" i="18"/>
  <c r="M6" i="18" a="1"/>
  <c r="M6" i="18" s="1"/>
  <c r="G6" i="18"/>
  <c r="M5" i="18" a="1"/>
  <c r="M5" i="18" s="1"/>
  <c r="G5" i="18"/>
  <c r="M4" i="18" a="1"/>
  <c r="M4" i="18" s="1"/>
  <c r="G4" i="18"/>
  <c r="M3" i="18" a="1"/>
  <c r="M3" i="18" s="1"/>
  <c r="G3" i="18"/>
  <c r="M2" i="18" a="1"/>
  <c r="M2" i="18" s="1"/>
  <c r="G2" i="18"/>
  <c r="F117" i="33"/>
  <c r="E117" i="33"/>
  <c r="D117" i="33"/>
  <c r="C117" i="33"/>
  <c r="B117" i="33"/>
  <c r="F116" i="33"/>
  <c r="E116" i="33"/>
  <c r="D116" i="33"/>
  <c r="C116" i="33"/>
  <c r="B116" i="33"/>
  <c r="F115" i="33"/>
  <c r="E115" i="33"/>
  <c r="D115" i="33"/>
  <c r="C115" i="33"/>
  <c r="B115" i="33"/>
  <c r="F114" i="33"/>
  <c r="E114" i="33"/>
  <c r="D114" i="33"/>
  <c r="C114" i="33"/>
  <c r="B114" i="33"/>
  <c r="F113" i="33"/>
  <c r="E113" i="33"/>
  <c r="D113" i="33"/>
  <c r="C113" i="33"/>
  <c r="B113" i="33"/>
  <c r="F112" i="33"/>
  <c r="E112" i="33"/>
  <c r="D112" i="33"/>
  <c r="C112" i="33"/>
  <c r="B112" i="33"/>
  <c r="F111" i="33"/>
  <c r="E111" i="33"/>
  <c r="D111" i="33"/>
  <c r="C111" i="33"/>
  <c r="B111" i="33"/>
  <c r="F110" i="33"/>
  <c r="E110" i="33"/>
  <c r="D110" i="33"/>
  <c r="C110" i="33"/>
  <c r="B110" i="33"/>
  <c r="F109" i="33"/>
  <c r="E109" i="33"/>
  <c r="D109" i="33"/>
  <c r="C109" i="33"/>
  <c r="B109" i="33"/>
  <c r="F108" i="33"/>
  <c r="E108" i="33"/>
  <c r="D108" i="33"/>
  <c r="C108" i="33"/>
  <c r="B108" i="33"/>
  <c r="F107" i="33"/>
  <c r="E107" i="33"/>
  <c r="D107" i="33"/>
  <c r="C107" i="33"/>
  <c r="B107" i="33"/>
  <c r="F106" i="33"/>
  <c r="E106" i="33"/>
  <c r="D106" i="33"/>
  <c r="C106" i="33"/>
  <c r="B106" i="33"/>
  <c r="F105" i="33"/>
  <c r="E105" i="33"/>
  <c r="D105" i="33"/>
  <c r="C105" i="33"/>
  <c r="B105" i="33"/>
  <c r="F104" i="33"/>
  <c r="E104" i="33"/>
  <c r="D104" i="33"/>
  <c r="C104" i="33"/>
  <c r="B104" i="33"/>
  <c r="F103" i="33"/>
  <c r="E103" i="33"/>
  <c r="D103" i="33"/>
  <c r="C103" i="33"/>
  <c r="B103" i="33"/>
  <c r="F102" i="33"/>
  <c r="E102" i="33"/>
  <c r="D102" i="33"/>
  <c r="C102" i="33"/>
  <c r="B102" i="33"/>
  <c r="F101" i="33"/>
  <c r="E101" i="33"/>
  <c r="D101" i="33"/>
  <c r="C101" i="33"/>
  <c r="B101" i="33"/>
  <c r="F100" i="33"/>
  <c r="E100" i="33"/>
  <c r="D100" i="33"/>
  <c r="C100" i="33"/>
  <c r="B100" i="33"/>
  <c r="F99" i="33"/>
  <c r="E99" i="33"/>
  <c r="D99" i="33"/>
  <c r="C99" i="33"/>
  <c r="B99" i="33"/>
  <c r="F98" i="33"/>
  <c r="E98" i="33"/>
  <c r="D98" i="33"/>
  <c r="C98" i="33"/>
  <c r="B98" i="33"/>
  <c r="F97" i="33"/>
  <c r="E97" i="33"/>
  <c r="D97" i="33"/>
  <c r="C97" i="33"/>
  <c r="B97" i="33"/>
  <c r="F96" i="33"/>
  <c r="E96" i="33"/>
  <c r="D96" i="33"/>
  <c r="C96" i="33"/>
  <c r="B96" i="33"/>
  <c r="F95" i="33"/>
  <c r="E95" i="33"/>
  <c r="D95" i="33"/>
  <c r="C95" i="33"/>
  <c r="B95" i="33"/>
  <c r="F94" i="33"/>
  <c r="E94" i="33"/>
  <c r="D94" i="33"/>
  <c r="C94" i="33"/>
  <c r="B94" i="33"/>
  <c r="F93" i="33"/>
  <c r="E93" i="33"/>
  <c r="D93" i="33"/>
  <c r="C93" i="33"/>
  <c r="B93" i="33"/>
  <c r="F92" i="33"/>
  <c r="E92" i="33"/>
  <c r="D92" i="33"/>
  <c r="C92" i="33"/>
  <c r="B92" i="33"/>
  <c r="F91" i="33"/>
  <c r="E91" i="33"/>
  <c r="D91" i="33"/>
  <c r="C91" i="33"/>
  <c r="B91" i="33"/>
  <c r="F90" i="33"/>
  <c r="E90" i="33"/>
  <c r="D90" i="33"/>
  <c r="C90" i="33"/>
  <c r="B90" i="33"/>
  <c r="F89" i="33"/>
  <c r="E89" i="33"/>
  <c r="D89" i="33"/>
  <c r="C89" i="33"/>
  <c r="B89" i="33"/>
  <c r="F88" i="33"/>
  <c r="E88" i="33"/>
  <c r="D88" i="33"/>
  <c r="C88" i="33"/>
  <c r="B88" i="33"/>
  <c r="F87" i="33"/>
  <c r="E87" i="33"/>
  <c r="D87" i="33"/>
  <c r="C87" i="33"/>
  <c r="B87" i="33"/>
  <c r="F86" i="33"/>
  <c r="E86" i="33"/>
  <c r="D86" i="33"/>
  <c r="C86" i="33"/>
  <c r="B86" i="33"/>
  <c r="F85" i="33"/>
  <c r="E85" i="33"/>
  <c r="D85" i="33"/>
  <c r="C85" i="33"/>
  <c r="B85" i="33"/>
  <c r="F84" i="33"/>
  <c r="E84" i="33"/>
  <c r="D84" i="33"/>
  <c r="C84" i="33"/>
  <c r="B84" i="33"/>
  <c r="F83" i="33"/>
  <c r="E83" i="33"/>
  <c r="D83" i="33"/>
  <c r="C83" i="33"/>
  <c r="B83" i="33"/>
  <c r="F82" i="33"/>
  <c r="E82" i="33"/>
  <c r="D82" i="33"/>
  <c r="C82" i="33"/>
  <c r="B82" i="33"/>
  <c r="F81" i="33"/>
  <c r="E81" i="33"/>
  <c r="D81" i="33"/>
  <c r="C81" i="33"/>
  <c r="B81" i="33"/>
  <c r="F80" i="33"/>
  <c r="E80" i="33"/>
  <c r="D80" i="33"/>
  <c r="C80" i="33"/>
  <c r="B80" i="33"/>
  <c r="F79" i="33"/>
  <c r="E79" i="33"/>
  <c r="D79" i="33"/>
  <c r="C79" i="33"/>
  <c r="B79" i="33"/>
  <c r="F78" i="33"/>
  <c r="E78" i="33"/>
  <c r="D78" i="33"/>
  <c r="C78" i="33"/>
  <c r="B78" i="33"/>
  <c r="F77" i="33"/>
  <c r="E77" i="33"/>
  <c r="D77" i="33"/>
  <c r="C77" i="33"/>
  <c r="B77" i="33"/>
  <c r="F76" i="33"/>
  <c r="E76" i="33"/>
  <c r="D76" i="33"/>
  <c r="C76" i="33"/>
  <c r="B76" i="33"/>
  <c r="F75" i="33"/>
  <c r="E75" i="33"/>
  <c r="D75" i="33"/>
  <c r="C75" i="33"/>
  <c r="B75" i="33"/>
  <c r="F74" i="33"/>
  <c r="E74" i="33"/>
  <c r="D74" i="33"/>
  <c r="C74" i="33"/>
  <c r="B74" i="33"/>
  <c r="F73" i="33"/>
  <c r="E73" i="33"/>
  <c r="D73" i="33"/>
  <c r="C73" i="33"/>
  <c r="B73" i="33"/>
  <c r="F72" i="33"/>
  <c r="E72" i="33"/>
  <c r="D72" i="33"/>
  <c r="C72" i="33"/>
  <c r="B72" i="33"/>
  <c r="F71" i="33"/>
  <c r="E71" i="33"/>
  <c r="D71" i="33"/>
  <c r="C71" i="33"/>
  <c r="B71" i="33"/>
  <c r="F70" i="33"/>
  <c r="E70" i="33"/>
  <c r="D70" i="33"/>
  <c r="C70" i="33"/>
  <c r="B70" i="33"/>
  <c r="F69" i="33"/>
  <c r="E69" i="33"/>
  <c r="D69" i="33"/>
  <c r="C69" i="33"/>
  <c r="B69" i="33"/>
  <c r="F68" i="33"/>
  <c r="E68" i="33"/>
  <c r="D68" i="33"/>
  <c r="C68" i="33"/>
  <c r="B68" i="33"/>
  <c r="F67" i="33"/>
  <c r="E67" i="33"/>
  <c r="D67" i="33"/>
  <c r="C67" i="33"/>
  <c r="B67" i="33"/>
  <c r="F66" i="33"/>
  <c r="E66" i="33"/>
  <c r="D66" i="33"/>
  <c r="C66" i="33"/>
  <c r="B66" i="33"/>
  <c r="F65" i="33"/>
  <c r="E65" i="33"/>
  <c r="D65" i="33"/>
  <c r="C65" i="33"/>
  <c r="B65" i="33"/>
  <c r="F64" i="33"/>
  <c r="E64" i="33"/>
  <c r="D64" i="33"/>
  <c r="C64" i="33"/>
  <c r="B64" i="33"/>
  <c r="F63" i="33"/>
  <c r="E63" i="33"/>
  <c r="D63" i="33"/>
  <c r="C63" i="33"/>
  <c r="B63" i="33"/>
  <c r="F62" i="33"/>
  <c r="E62" i="33"/>
  <c r="D62" i="33"/>
  <c r="C62" i="33"/>
  <c r="B62" i="33"/>
  <c r="F61" i="33"/>
  <c r="E61" i="33"/>
  <c r="D61" i="33"/>
  <c r="C61" i="33"/>
  <c r="B61" i="33"/>
  <c r="F60" i="33"/>
  <c r="E60" i="33"/>
  <c r="D60" i="33"/>
  <c r="C60" i="33"/>
  <c r="B60" i="33"/>
  <c r="F59" i="33"/>
  <c r="E59" i="33"/>
  <c r="D59" i="33"/>
  <c r="C59" i="33"/>
  <c r="B59" i="33"/>
  <c r="F58" i="33"/>
  <c r="E58" i="33"/>
  <c r="D58" i="33"/>
  <c r="C58" i="33"/>
  <c r="B58" i="33"/>
  <c r="F57" i="33"/>
  <c r="E57" i="33"/>
  <c r="D57" i="33"/>
  <c r="C57" i="33"/>
  <c r="B57" i="33"/>
  <c r="F56" i="33"/>
  <c r="E56" i="33"/>
  <c r="D56" i="33"/>
  <c r="C56" i="33"/>
  <c r="B56" i="33"/>
  <c r="F55" i="33"/>
  <c r="E55" i="33"/>
  <c r="D55" i="33"/>
  <c r="C55" i="33"/>
  <c r="B55" i="33"/>
  <c r="F54" i="33"/>
  <c r="E54" i="33"/>
  <c r="D54" i="33"/>
  <c r="C54" i="33"/>
  <c r="B54" i="33"/>
  <c r="F53" i="33"/>
  <c r="E53" i="33"/>
  <c r="D53" i="33"/>
  <c r="C53" i="33"/>
  <c r="B53" i="33"/>
  <c r="F52" i="33"/>
  <c r="E52" i="33"/>
  <c r="D52" i="33"/>
  <c r="C52" i="33"/>
  <c r="B52" i="33"/>
  <c r="F51" i="33"/>
  <c r="E51" i="33"/>
  <c r="D51" i="33"/>
  <c r="C51" i="33"/>
  <c r="B51" i="33"/>
  <c r="F50" i="33"/>
  <c r="E50" i="33"/>
  <c r="D50" i="33"/>
  <c r="C50" i="33"/>
  <c r="B50" i="33"/>
  <c r="F49" i="33"/>
  <c r="E49" i="33"/>
  <c r="D49" i="33"/>
  <c r="C49" i="33"/>
  <c r="B49" i="33"/>
  <c r="F48" i="33"/>
  <c r="E48" i="33"/>
  <c r="D48" i="33"/>
  <c r="C48" i="33"/>
  <c r="B48" i="33"/>
  <c r="F47" i="33"/>
  <c r="E47" i="33"/>
  <c r="D47" i="33"/>
  <c r="C47" i="33"/>
  <c r="B47" i="33"/>
  <c r="F46" i="33"/>
  <c r="E46" i="33"/>
  <c r="D46" i="33"/>
  <c r="C46" i="33"/>
  <c r="B46" i="33"/>
  <c r="F45" i="33"/>
  <c r="E45" i="33"/>
  <c r="D45" i="33"/>
  <c r="C45" i="33"/>
  <c r="B45" i="33"/>
  <c r="F44" i="33"/>
  <c r="E44" i="33"/>
  <c r="D44" i="33"/>
  <c r="C44" i="33"/>
  <c r="B44" i="33"/>
  <c r="F43" i="33"/>
  <c r="E43" i="33"/>
  <c r="D43" i="33"/>
  <c r="C43" i="33"/>
  <c r="B43" i="33"/>
  <c r="F42" i="33"/>
  <c r="E42" i="33"/>
  <c r="D42" i="33"/>
  <c r="C42" i="33"/>
  <c r="B42" i="33"/>
  <c r="F41" i="33"/>
  <c r="E41" i="33"/>
  <c r="D41" i="33"/>
  <c r="C41" i="33"/>
  <c r="B41" i="33"/>
  <c r="F40" i="33"/>
  <c r="E40" i="33"/>
  <c r="D40" i="33"/>
  <c r="C40" i="33"/>
  <c r="B40" i="33"/>
  <c r="F39" i="33"/>
  <c r="E39" i="33"/>
  <c r="D39" i="33"/>
  <c r="C39" i="33"/>
  <c r="B39" i="33"/>
  <c r="F38" i="33"/>
  <c r="E38" i="33"/>
  <c r="D38" i="33"/>
  <c r="C38" i="33"/>
  <c r="B38" i="33"/>
  <c r="F37" i="33"/>
  <c r="E37" i="33"/>
  <c r="D37" i="33"/>
  <c r="C37" i="33"/>
  <c r="B37" i="33"/>
  <c r="F36" i="33"/>
  <c r="E36" i="33"/>
  <c r="D36" i="33"/>
  <c r="C36" i="33"/>
  <c r="B36" i="33"/>
  <c r="F35" i="33"/>
  <c r="E35" i="33"/>
  <c r="D35" i="33"/>
  <c r="C35" i="33"/>
  <c r="B35" i="33"/>
  <c r="F34" i="33"/>
  <c r="E34" i="33"/>
  <c r="D34" i="33"/>
  <c r="C34" i="33"/>
  <c r="B34" i="33"/>
  <c r="F33" i="33"/>
  <c r="E33" i="33"/>
  <c r="D33" i="33"/>
  <c r="C33" i="33"/>
  <c r="B33" i="33"/>
  <c r="F32" i="33"/>
  <c r="E32" i="33"/>
  <c r="D32" i="33"/>
  <c r="C32" i="33"/>
  <c r="B32" i="33"/>
  <c r="F31" i="33"/>
  <c r="E31" i="33"/>
  <c r="D31" i="33"/>
  <c r="C31" i="33"/>
  <c r="B31" i="33"/>
  <c r="F30" i="33"/>
  <c r="E30" i="33"/>
  <c r="D30" i="33"/>
  <c r="C30" i="33"/>
  <c r="F29" i="33"/>
  <c r="E29" i="33"/>
  <c r="D29" i="33"/>
  <c r="C29" i="33"/>
  <c r="F28" i="33"/>
  <c r="E28" i="33"/>
  <c r="D28" i="33"/>
  <c r="C28" i="33"/>
  <c r="F27" i="33"/>
  <c r="E27" i="33"/>
  <c r="D27" i="33"/>
  <c r="C27" i="33"/>
  <c r="F26" i="33"/>
  <c r="E26" i="33"/>
  <c r="D26" i="33"/>
  <c r="C26" i="33"/>
  <c r="F25" i="33"/>
  <c r="E25" i="33"/>
  <c r="D25" i="33"/>
  <c r="C25" i="33"/>
  <c r="F24" i="33"/>
  <c r="E24" i="33"/>
  <c r="D24" i="33"/>
  <c r="C24" i="33"/>
  <c r="F23" i="33"/>
  <c r="E23" i="33"/>
  <c r="D23" i="33"/>
  <c r="C23" i="33"/>
  <c r="F22" i="33"/>
  <c r="E22" i="33"/>
  <c r="D22" i="33"/>
  <c r="C22" i="33"/>
  <c r="F21" i="33"/>
  <c r="E21" i="33"/>
  <c r="D21" i="33"/>
  <c r="C21" i="33"/>
  <c r="F20" i="33"/>
  <c r="E20" i="33"/>
  <c r="D20" i="33"/>
  <c r="C20" i="33"/>
  <c r="F19" i="33"/>
  <c r="E19" i="33"/>
  <c r="D19" i="33"/>
  <c r="C19" i="33"/>
  <c r="F18" i="33"/>
  <c r="E18" i="33"/>
  <c r="D18" i="33"/>
  <c r="C18" i="33"/>
  <c r="F17" i="33"/>
  <c r="E17" i="33"/>
  <c r="D17" i="33"/>
  <c r="C17" i="33"/>
  <c r="F16" i="33"/>
  <c r="E16" i="33"/>
  <c r="D16" i="33"/>
  <c r="C16" i="33"/>
  <c r="F15" i="33"/>
  <c r="E15" i="33"/>
  <c r="D15" i="33"/>
  <c r="C15" i="33"/>
  <c r="F14" i="33"/>
  <c r="E14" i="33"/>
  <c r="D14" i="33"/>
  <c r="C14" i="33"/>
  <c r="F13" i="33"/>
  <c r="E13" i="33"/>
  <c r="D13" i="33"/>
  <c r="C13" i="33"/>
  <c r="F12" i="33"/>
  <c r="E12" i="33"/>
  <c r="D12" i="33"/>
  <c r="C12" i="33"/>
  <c r="F11" i="33"/>
  <c r="E11" i="33"/>
  <c r="D11" i="33"/>
  <c r="C11" i="33"/>
  <c r="F10" i="33"/>
  <c r="E10" i="33"/>
  <c r="D10" i="33"/>
  <c r="C10" i="33"/>
  <c r="F9" i="33"/>
  <c r="E9" i="33"/>
  <c r="D9" i="33"/>
  <c r="C9" i="33"/>
  <c r="F8" i="33"/>
  <c r="E8" i="33"/>
  <c r="D8" i="33"/>
  <c r="C8" i="33"/>
  <c r="F7" i="33"/>
  <c r="E7" i="33"/>
  <c r="D7" i="33"/>
  <c r="C7" i="33"/>
  <c r="F6" i="33"/>
  <c r="E6" i="33"/>
  <c r="D6" i="33"/>
  <c r="C6" i="33"/>
  <c r="F5" i="33"/>
  <c r="E5" i="33"/>
  <c r="D5" i="33"/>
  <c r="C5" i="33"/>
  <c r="F4" i="33"/>
  <c r="E4" i="33"/>
  <c r="D4" i="33"/>
  <c r="C4" i="33"/>
  <c r="F3" i="33"/>
  <c r="E3" i="33"/>
  <c r="D3" i="33"/>
  <c r="C3" i="33"/>
  <c r="F2" i="33"/>
  <c r="E2" i="33"/>
  <c r="D2" i="33"/>
  <c r="C2" i="33"/>
  <c r="F117" i="13"/>
  <c r="E117" i="13"/>
  <c r="D117" i="13"/>
  <c r="C117" i="13"/>
  <c r="B117" i="13"/>
  <c r="F116" i="13"/>
  <c r="E116" i="13"/>
  <c r="D116" i="13"/>
  <c r="C116" i="13"/>
  <c r="B116" i="13"/>
  <c r="F115" i="13"/>
  <c r="E115" i="13"/>
  <c r="D115" i="13"/>
  <c r="C115" i="13"/>
  <c r="B115" i="13"/>
  <c r="F114" i="13"/>
  <c r="E114" i="13"/>
  <c r="D114" i="13"/>
  <c r="C114" i="13"/>
  <c r="B114" i="13"/>
  <c r="F113" i="13"/>
  <c r="E113" i="13"/>
  <c r="D113" i="13"/>
  <c r="C113" i="13"/>
  <c r="B113" i="13"/>
  <c r="F112" i="13"/>
  <c r="E112" i="13"/>
  <c r="D112" i="13"/>
  <c r="C112" i="13"/>
  <c r="B112" i="13"/>
  <c r="F111" i="13"/>
  <c r="E111" i="13"/>
  <c r="D111" i="13"/>
  <c r="C111" i="13"/>
  <c r="B111" i="13"/>
  <c r="F110" i="13"/>
  <c r="E110" i="13"/>
  <c r="D110" i="13"/>
  <c r="C110" i="13"/>
  <c r="B110" i="13"/>
  <c r="F109" i="13"/>
  <c r="E109" i="13"/>
  <c r="D109" i="13"/>
  <c r="C109" i="13"/>
  <c r="B109" i="13"/>
  <c r="F108" i="13"/>
  <c r="E108" i="13"/>
  <c r="D108" i="13"/>
  <c r="C108" i="13"/>
  <c r="B108" i="13"/>
  <c r="F107" i="13"/>
  <c r="E107" i="13"/>
  <c r="D107" i="13"/>
  <c r="C107" i="13"/>
  <c r="B107" i="13"/>
  <c r="F106" i="13"/>
  <c r="E106" i="13"/>
  <c r="D106" i="13"/>
  <c r="C106" i="13"/>
  <c r="B106" i="13"/>
  <c r="F105" i="13"/>
  <c r="E105" i="13"/>
  <c r="D105" i="13"/>
  <c r="C105" i="13"/>
  <c r="B105" i="13"/>
  <c r="F104" i="13"/>
  <c r="E104" i="13"/>
  <c r="D104" i="13"/>
  <c r="C104" i="13"/>
  <c r="B104" i="13"/>
  <c r="F103" i="13"/>
  <c r="E103" i="13"/>
  <c r="D103" i="13"/>
  <c r="C103" i="13"/>
  <c r="B103" i="13"/>
  <c r="F102" i="13"/>
  <c r="E102" i="13"/>
  <c r="D102" i="13"/>
  <c r="C102" i="13"/>
  <c r="B102" i="13"/>
  <c r="F101" i="13"/>
  <c r="E101" i="13"/>
  <c r="D101" i="13"/>
  <c r="C101" i="13"/>
  <c r="B101" i="13"/>
  <c r="F100" i="13"/>
  <c r="E100" i="13"/>
  <c r="D100" i="13"/>
  <c r="C100" i="13"/>
  <c r="B100" i="13"/>
  <c r="F99" i="13"/>
  <c r="E99" i="13"/>
  <c r="D99" i="13"/>
  <c r="C99" i="13"/>
  <c r="B99" i="13"/>
  <c r="F98" i="13"/>
  <c r="E98" i="13"/>
  <c r="D98" i="13"/>
  <c r="C98" i="13"/>
  <c r="B98" i="13"/>
  <c r="F97" i="13"/>
  <c r="E97" i="13"/>
  <c r="D97" i="13"/>
  <c r="C97" i="13"/>
  <c r="B97" i="13"/>
  <c r="F96" i="13"/>
  <c r="E96" i="13"/>
  <c r="D96" i="13"/>
  <c r="C96" i="13"/>
  <c r="B96" i="13"/>
  <c r="F95" i="13"/>
  <c r="E95" i="13"/>
  <c r="D95" i="13"/>
  <c r="C95" i="13"/>
  <c r="B95" i="13"/>
  <c r="F94" i="13"/>
  <c r="E94" i="13"/>
  <c r="D94" i="13"/>
  <c r="C94" i="13"/>
  <c r="B94" i="13"/>
  <c r="F93" i="13"/>
  <c r="E93" i="13"/>
  <c r="D93" i="13"/>
  <c r="C93" i="13"/>
  <c r="B93" i="13"/>
  <c r="F92" i="13"/>
  <c r="E92" i="13"/>
  <c r="D92" i="13"/>
  <c r="C92" i="13"/>
  <c r="B92" i="13"/>
  <c r="F91" i="13"/>
  <c r="E91" i="13"/>
  <c r="D91" i="13"/>
  <c r="C91" i="13"/>
  <c r="B91" i="13"/>
  <c r="F90" i="13"/>
  <c r="E90" i="13"/>
  <c r="D90" i="13"/>
  <c r="C90" i="13"/>
  <c r="B90" i="13"/>
  <c r="F89" i="13"/>
  <c r="E89" i="13"/>
  <c r="D89" i="13"/>
  <c r="C89" i="13"/>
  <c r="B89" i="13"/>
  <c r="F88" i="13"/>
  <c r="E88" i="13"/>
  <c r="D88" i="13"/>
  <c r="C88" i="13"/>
  <c r="B88" i="13"/>
  <c r="F87" i="13"/>
  <c r="E87" i="13"/>
  <c r="D87" i="13"/>
  <c r="C87" i="13"/>
  <c r="B87" i="13"/>
  <c r="F86" i="13"/>
  <c r="E86" i="13"/>
  <c r="D86" i="13"/>
  <c r="C86" i="13"/>
  <c r="B86" i="13"/>
  <c r="F85" i="13"/>
  <c r="E85" i="13"/>
  <c r="D85" i="13"/>
  <c r="C85" i="13"/>
  <c r="B85" i="13"/>
  <c r="F84" i="13"/>
  <c r="E84" i="13"/>
  <c r="D84" i="13"/>
  <c r="C84" i="13"/>
  <c r="B84" i="13"/>
  <c r="F83" i="13"/>
  <c r="E83" i="13"/>
  <c r="D83" i="13"/>
  <c r="C83" i="13"/>
  <c r="B83" i="13"/>
  <c r="F82" i="13"/>
  <c r="E82" i="13"/>
  <c r="D82" i="13"/>
  <c r="C82" i="13"/>
  <c r="B82" i="13"/>
  <c r="F81" i="13"/>
  <c r="E81" i="13"/>
  <c r="D81" i="13"/>
  <c r="C81" i="13"/>
  <c r="B81" i="13"/>
  <c r="F80" i="13"/>
  <c r="E80" i="13"/>
  <c r="D80" i="13"/>
  <c r="C80" i="13"/>
  <c r="B80" i="13"/>
  <c r="F79" i="13"/>
  <c r="E79" i="13"/>
  <c r="D79" i="13"/>
  <c r="C79" i="13"/>
  <c r="B79" i="13"/>
  <c r="F78" i="13"/>
  <c r="E78" i="13"/>
  <c r="D78" i="13"/>
  <c r="C78" i="13"/>
  <c r="B78" i="13"/>
  <c r="F77" i="13"/>
  <c r="E77" i="13"/>
  <c r="D77" i="13"/>
  <c r="C77" i="13"/>
  <c r="B77" i="13"/>
  <c r="F76" i="13"/>
  <c r="E76" i="13"/>
  <c r="D76" i="13"/>
  <c r="C76" i="13"/>
  <c r="B76" i="13"/>
  <c r="F75" i="13"/>
  <c r="E75" i="13"/>
  <c r="D75" i="13"/>
  <c r="C75" i="13"/>
  <c r="B75" i="13"/>
  <c r="F74" i="13"/>
  <c r="E74" i="13"/>
  <c r="D74" i="13"/>
  <c r="C74" i="13"/>
  <c r="B74" i="13"/>
  <c r="F73" i="13"/>
  <c r="E73" i="13"/>
  <c r="D73" i="13"/>
  <c r="C73" i="13"/>
  <c r="B73" i="13"/>
  <c r="F72" i="13"/>
  <c r="E72" i="13"/>
  <c r="D72" i="13"/>
  <c r="C72" i="13"/>
  <c r="B72" i="13"/>
  <c r="F71" i="13"/>
  <c r="E71" i="13"/>
  <c r="D71" i="13"/>
  <c r="C71" i="13"/>
  <c r="B71" i="13"/>
  <c r="F70" i="13"/>
  <c r="E70" i="13"/>
  <c r="D70" i="13"/>
  <c r="C70" i="13"/>
  <c r="B70" i="13"/>
  <c r="F69" i="13"/>
  <c r="E69" i="13"/>
  <c r="D69" i="13"/>
  <c r="C69" i="13"/>
  <c r="B69" i="13"/>
  <c r="F68" i="13"/>
  <c r="E68" i="13"/>
  <c r="D68" i="13"/>
  <c r="C68" i="13"/>
  <c r="B68" i="13"/>
  <c r="F67" i="13"/>
  <c r="E67" i="13"/>
  <c r="D67" i="13"/>
  <c r="C67" i="13"/>
  <c r="B67" i="13"/>
  <c r="F66" i="13"/>
  <c r="E66" i="13"/>
  <c r="D66" i="13"/>
  <c r="C66" i="13"/>
  <c r="B66" i="13"/>
  <c r="F65" i="13"/>
  <c r="E65" i="13"/>
  <c r="D65" i="13"/>
  <c r="C65" i="13"/>
  <c r="B65" i="13"/>
  <c r="F64" i="13"/>
  <c r="E64" i="13"/>
  <c r="D64" i="13"/>
  <c r="C64" i="13"/>
  <c r="B64" i="13"/>
  <c r="F63" i="13"/>
  <c r="E63" i="13"/>
  <c r="D63" i="13"/>
  <c r="C63" i="13"/>
  <c r="B63" i="13"/>
  <c r="F62" i="13"/>
  <c r="E62" i="13"/>
  <c r="D62" i="13"/>
  <c r="C62" i="13"/>
  <c r="B62" i="13"/>
  <c r="F61" i="13"/>
  <c r="E61" i="13"/>
  <c r="D61" i="13"/>
  <c r="C61" i="13"/>
  <c r="B61" i="13"/>
  <c r="F60" i="13"/>
  <c r="E60" i="13"/>
  <c r="D60" i="13"/>
  <c r="C60" i="13"/>
  <c r="B60" i="13"/>
  <c r="F59" i="13"/>
  <c r="E59" i="13"/>
  <c r="D59" i="13"/>
  <c r="C59" i="13"/>
  <c r="B59" i="13"/>
  <c r="F58" i="13"/>
  <c r="E58" i="13"/>
  <c r="D58" i="13"/>
  <c r="C58" i="13"/>
  <c r="B58" i="13"/>
  <c r="F57" i="13"/>
  <c r="E57" i="13"/>
  <c r="D57" i="13"/>
  <c r="C57" i="13"/>
  <c r="B57" i="13"/>
  <c r="F56" i="13"/>
  <c r="E56" i="13"/>
  <c r="D56" i="13"/>
  <c r="C56" i="13"/>
  <c r="B56" i="13"/>
  <c r="F55" i="13"/>
  <c r="E55" i="13"/>
  <c r="D55" i="13"/>
  <c r="C55" i="13"/>
  <c r="B55" i="13"/>
  <c r="F54" i="13"/>
  <c r="E54" i="13"/>
  <c r="D54" i="13"/>
  <c r="C54" i="13"/>
  <c r="B54" i="13"/>
  <c r="F53" i="13"/>
  <c r="E53" i="13"/>
  <c r="D53" i="13"/>
  <c r="C53" i="13"/>
  <c r="B53" i="13"/>
  <c r="F52" i="13"/>
  <c r="E52" i="13"/>
  <c r="D52" i="13"/>
  <c r="C52" i="13"/>
  <c r="B52" i="13"/>
  <c r="F51" i="13"/>
  <c r="E51" i="13"/>
  <c r="D51" i="13"/>
  <c r="C51" i="13"/>
  <c r="B51" i="13"/>
  <c r="F50" i="13"/>
  <c r="E50" i="13"/>
  <c r="D50" i="13"/>
  <c r="C50" i="13"/>
  <c r="B50" i="13"/>
  <c r="F49" i="13"/>
  <c r="E49" i="13"/>
  <c r="D49" i="13"/>
  <c r="C49" i="13"/>
  <c r="B49" i="13"/>
  <c r="F48" i="13"/>
  <c r="E48" i="13"/>
  <c r="D48" i="13"/>
  <c r="C48" i="13"/>
  <c r="B48" i="13"/>
  <c r="F47" i="13"/>
  <c r="E47" i="13"/>
  <c r="D47" i="13"/>
  <c r="C47" i="13"/>
  <c r="B47" i="13"/>
  <c r="F46" i="13"/>
  <c r="E46" i="13"/>
  <c r="D46" i="13"/>
  <c r="C46" i="13"/>
  <c r="B46" i="13"/>
  <c r="F45" i="13"/>
  <c r="E45" i="13"/>
  <c r="D45" i="13"/>
  <c r="C45" i="13"/>
  <c r="B45" i="13"/>
  <c r="F44" i="13"/>
  <c r="E44" i="13"/>
  <c r="D44" i="13"/>
  <c r="C44" i="13"/>
  <c r="B44" i="13"/>
  <c r="F43" i="13"/>
  <c r="E43" i="13"/>
  <c r="D43" i="13"/>
  <c r="C43" i="13"/>
  <c r="B43" i="13"/>
  <c r="F42" i="13"/>
  <c r="E42" i="13"/>
  <c r="D42" i="13"/>
  <c r="C42" i="13"/>
  <c r="B42" i="13"/>
  <c r="F41" i="13"/>
  <c r="E41" i="13"/>
  <c r="D41" i="13"/>
  <c r="C41" i="13"/>
  <c r="B41" i="13"/>
  <c r="F40" i="13"/>
  <c r="E40" i="13"/>
  <c r="D40" i="13"/>
  <c r="C40" i="13"/>
  <c r="B40" i="13"/>
  <c r="F39" i="13"/>
  <c r="E39" i="13"/>
  <c r="D39" i="13"/>
  <c r="C39" i="13"/>
  <c r="B39" i="13"/>
  <c r="F38" i="13"/>
  <c r="E38" i="13"/>
  <c r="D38" i="13"/>
  <c r="C38" i="13"/>
  <c r="B38" i="13"/>
  <c r="F37" i="13"/>
  <c r="E37" i="13"/>
  <c r="D37" i="13"/>
  <c r="C37" i="13"/>
  <c r="B37" i="13"/>
  <c r="F36" i="13"/>
  <c r="E36" i="13"/>
  <c r="D36" i="13"/>
  <c r="C36" i="13"/>
  <c r="B36" i="13"/>
  <c r="F35" i="13"/>
  <c r="E35" i="13"/>
  <c r="D35" i="13"/>
  <c r="C35" i="13"/>
  <c r="B35" i="13"/>
  <c r="F34" i="13"/>
  <c r="E34" i="13"/>
  <c r="D34" i="13"/>
  <c r="C34" i="13"/>
  <c r="B34" i="13"/>
  <c r="F33" i="13"/>
  <c r="E33" i="13"/>
  <c r="D33" i="13"/>
  <c r="C33" i="13"/>
  <c r="B33" i="13"/>
  <c r="F32" i="13"/>
  <c r="E32" i="13"/>
  <c r="D32" i="13"/>
  <c r="C32" i="13"/>
  <c r="B32" i="13"/>
  <c r="F31" i="13"/>
  <c r="E31" i="13"/>
  <c r="D31" i="13"/>
  <c r="C31" i="13"/>
  <c r="B31" i="13"/>
  <c r="F30" i="13"/>
  <c r="E30" i="13"/>
  <c r="D30" i="13"/>
  <c r="C30" i="13"/>
  <c r="F29" i="13"/>
  <c r="E29" i="13"/>
  <c r="D29" i="13"/>
  <c r="C29" i="13"/>
  <c r="F28" i="13"/>
  <c r="E28" i="13"/>
  <c r="D28" i="13"/>
  <c r="C28" i="13"/>
  <c r="F27" i="13"/>
  <c r="E27" i="13"/>
  <c r="D27" i="13"/>
  <c r="C27" i="13"/>
  <c r="F26" i="13"/>
  <c r="E26" i="13"/>
  <c r="D26" i="13"/>
  <c r="C26" i="13"/>
  <c r="F25" i="13"/>
  <c r="E25" i="13"/>
  <c r="D25" i="13"/>
  <c r="C25" i="13"/>
  <c r="F24" i="13"/>
  <c r="E24" i="13"/>
  <c r="D24" i="13"/>
  <c r="C24" i="13"/>
  <c r="F23" i="13"/>
  <c r="E23" i="13"/>
  <c r="D23" i="13"/>
  <c r="C23" i="13"/>
  <c r="F22" i="13"/>
  <c r="E22" i="13"/>
  <c r="D22" i="13"/>
  <c r="C22" i="13"/>
  <c r="F21" i="13"/>
  <c r="E21" i="13"/>
  <c r="D21" i="13"/>
  <c r="C21" i="13"/>
  <c r="F20" i="13"/>
  <c r="E20" i="13"/>
  <c r="D20" i="13"/>
  <c r="C20" i="13"/>
  <c r="F19" i="13"/>
  <c r="E19" i="13"/>
  <c r="D19" i="13"/>
  <c r="C19" i="13"/>
  <c r="F18" i="13"/>
  <c r="E18" i="13"/>
  <c r="D18" i="13"/>
  <c r="C18" i="13"/>
  <c r="F17" i="13"/>
  <c r="E17" i="13"/>
  <c r="D17" i="13"/>
  <c r="C17" i="13"/>
  <c r="F16" i="13"/>
  <c r="E16" i="13"/>
  <c r="D16" i="13"/>
  <c r="C16" i="13"/>
  <c r="F15" i="13"/>
  <c r="E15" i="13"/>
  <c r="D15" i="13"/>
  <c r="C15" i="13"/>
  <c r="F14" i="13"/>
  <c r="E14" i="13"/>
  <c r="D14" i="13"/>
  <c r="C14" i="13"/>
  <c r="F13" i="13"/>
  <c r="E13" i="13"/>
  <c r="D13" i="13"/>
  <c r="C13" i="13"/>
  <c r="F12" i="13"/>
  <c r="E12" i="13"/>
  <c r="D12" i="13"/>
  <c r="C12" i="13"/>
  <c r="F11" i="13"/>
  <c r="E11" i="13"/>
  <c r="D11" i="13"/>
  <c r="C11" i="13"/>
  <c r="F10" i="13"/>
  <c r="E10" i="13"/>
  <c r="D10" i="13"/>
  <c r="C10" i="13"/>
  <c r="F9" i="13"/>
  <c r="E9" i="13"/>
  <c r="D9" i="13"/>
  <c r="C9" i="13"/>
  <c r="F8" i="13"/>
  <c r="E8" i="13"/>
  <c r="D8" i="13"/>
  <c r="C8" i="13"/>
  <c r="F7" i="13"/>
  <c r="E7" i="13"/>
  <c r="D7" i="13"/>
  <c r="C7" i="13"/>
  <c r="F6" i="13"/>
  <c r="E6" i="13"/>
  <c r="D6" i="13"/>
  <c r="C6" i="13"/>
  <c r="F5" i="13"/>
  <c r="E5" i="13"/>
  <c r="D5" i="13"/>
  <c r="C5" i="13"/>
  <c r="F4" i="13"/>
  <c r="E4" i="13"/>
  <c r="D4" i="13"/>
  <c r="C4" i="13"/>
  <c r="F3" i="13"/>
  <c r="E3" i="13"/>
  <c r="D3" i="13"/>
  <c r="C3" i="13"/>
  <c r="F2" i="13"/>
  <c r="E2" i="13"/>
  <c r="D2" i="13"/>
  <c r="C2" i="13"/>
  <c r="F117" i="11"/>
  <c r="E117" i="11"/>
  <c r="D117" i="11"/>
  <c r="C117" i="11"/>
  <c r="B117" i="11"/>
  <c r="F116" i="11"/>
  <c r="E116" i="11"/>
  <c r="D116" i="11"/>
  <c r="C116" i="11"/>
  <c r="B116" i="11"/>
  <c r="F115" i="11"/>
  <c r="E115" i="11"/>
  <c r="D115" i="11"/>
  <c r="C115" i="11"/>
  <c r="B115" i="11"/>
  <c r="F114" i="11"/>
  <c r="E114" i="11"/>
  <c r="D114" i="11"/>
  <c r="C114" i="11"/>
  <c r="B114" i="11"/>
  <c r="F113" i="11"/>
  <c r="E113" i="11"/>
  <c r="D113" i="11"/>
  <c r="C113" i="11"/>
  <c r="B113" i="11"/>
  <c r="F112" i="11"/>
  <c r="E112" i="11"/>
  <c r="D112" i="11"/>
  <c r="C112" i="11"/>
  <c r="B112" i="11"/>
  <c r="F111" i="11"/>
  <c r="E111" i="11"/>
  <c r="D111" i="11"/>
  <c r="C111" i="11"/>
  <c r="B111" i="11"/>
  <c r="F110" i="11"/>
  <c r="E110" i="11"/>
  <c r="D110" i="11"/>
  <c r="C110" i="11"/>
  <c r="B110" i="11"/>
  <c r="F109" i="11"/>
  <c r="E109" i="11"/>
  <c r="D109" i="11"/>
  <c r="C109" i="11"/>
  <c r="B109" i="11"/>
  <c r="F108" i="11"/>
  <c r="E108" i="11"/>
  <c r="D108" i="11"/>
  <c r="C108" i="11"/>
  <c r="B108" i="11"/>
  <c r="F107" i="11"/>
  <c r="E107" i="11"/>
  <c r="D107" i="11"/>
  <c r="C107" i="11"/>
  <c r="B107" i="11"/>
  <c r="F106" i="11"/>
  <c r="E106" i="11"/>
  <c r="D106" i="11"/>
  <c r="C106" i="11"/>
  <c r="B106" i="11"/>
  <c r="F105" i="11"/>
  <c r="E105" i="11"/>
  <c r="D105" i="11"/>
  <c r="C105" i="11"/>
  <c r="B105" i="11"/>
  <c r="F104" i="11"/>
  <c r="E104" i="11"/>
  <c r="D104" i="11"/>
  <c r="C104" i="11"/>
  <c r="B104" i="11"/>
  <c r="F103" i="11"/>
  <c r="E103" i="11"/>
  <c r="D103" i="11"/>
  <c r="C103" i="11"/>
  <c r="B103" i="11"/>
  <c r="F102" i="11"/>
  <c r="E102" i="11"/>
  <c r="D102" i="11"/>
  <c r="C102" i="11"/>
  <c r="B102" i="11"/>
  <c r="F101" i="11"/>
  <c r="E101" i="11"/>
  <c r="D101" i="11"/>
  <c r="C101" i="11"/>
  <c r="B101" i="11"/>
  <c r="F100" i="11"/>
  <c r="E100" i="11"/>
  <c r="D100" i="11"/>
  <c r="C100" i="11"/>
  <c r="B100" i="11"/>
  <c r="F99" i="11"/>
  <c r="E99" i="11"/>
  <c r="D99" i="11"/>
  <c r="C99" i="11"/>
  <c r="B99" i="11"/>
  <c r="F98" i="11"/>
  <c r="E98" i="11"/>
  <c r="D98" i="11"/>
  <c r="C98" i="11"/>
  <c r="B98" i="11"/>
  <c r="F97" i="11"/>
  <c r="E97" i="11"/>
  <c r="D97" i="11"/>
  <c r="C97" i="11"/>
  <c r="B97" i="11"/>
  <c r="F96" i="11"/>
  <c r="E96" i="11"/>
  <c r="D96" i="11"/>
  <c r="C96" i="11"/>
  <c r="B96" i="11"/>
  <c r="F95" i="11"/>
  <c r="E95" i="11"/>
  <c r="D95" i="11"/>
  <c r="C95" i="11"/>
  <c r="B95" i="11"/>
  <c r="F94" i="11"/>
  <c r="E94" i="11"/>
  <c r="D94" i="11"/>
  <c r="C94" i="11"/>
  <c r="B94" i="11"/>
  <c r="F93" i="11"/>
  <c r="E93" i="11"/>
  <c r="D93" i="11"/>
  <c r="C93" i="11"/>
  <c r="B93" i="11"/>
  <c r="F92" i="11"/>
  <c r="E92" i="11"/>
  <c r="D92" i="11"/>
  <c r="C92" i="11"/>
  <c r="B92" i="11"/>
  <c r="F91" i="11"/>
  <c r="E91" i="11"/>
  <c r="D91" i="11"/>
  <c r="C91" i="11"/>
  <c r="B91" i="11"/>
  <c r="F90" i="11"/>
  <c r="E90" i="11"/>
  <c r="D90" i="11"/>
  <c r="C90" i="11"/>
  <c r="B90" i="11"/>
  <c r="F89" i="11"/>
  <c r="E89" i="11"/>
  <c r="D89" i="11"/>
  <c r="C89" i="11"/>
  <c r="B89" i="11"/>
  <c r="F88" i="11"/>
  <c r="E88" i="11"/>
  <c r="D88" i="11"/>
  <c r="C88" i="11"/>
  <c r="B88" i="11"/>
  <c r="F87" i="11"/>
  <c r="E87" i="11"/>
  <c r="D87" i="11"/>
  <c r="C87" i="11"/>
  <c r="B87" i="11"/>
  <c r="F86" i="11"/>
  <c r="E86" i="11"/>
  <c r="D86" i="11"/>
  <c r="C86" i="11"/>
  <c r="B86" i="11"/>
  <c r="F85" i="11"/>
  <c r="E85" i="11"/>
  <c r="D85" i="11"/>
  <c r="C85" i="11"/>
  <c r="B85" i="11"/>
  <c r="F84" i="11"/>
  <c r="E84" i="11"/>
  <c r="D84" i="11"/>
  <c r="C84" i="11"/>
  <c r="B84" i="11"/>
  <c r="F83" i="11"/>
  <c r="E83" i="11"/>
  <c r="D83" i="11"/>
  <c r="C83" i="11"/>
  <c r="B83" i="11"/>
  <c r="F82" i="11"/>
  <c r="E82" i="11"/>
  <c r="D82" i="11"/>
  <c r="C82" i="11"/>
  <c r="B82" i="11"/>
  <c r="F81" i="11"/>
  <c r="E81" i="11"/>
  <c r="D81" i="11"/>
  <c r="C81" i="11"/>
  <c r="B81" i="11"/>
  <c r="F80" i="11"/>
  <c r="E80" i="11"/>
  <c r="D80" i="11"/>
  <c r="C80" i="11"/>
  <c r="B80" i="11"/>
  <c r="F79" i="11"/>
  <c r="E79" i="11"/>
  <c r="D79" i="11"/>
  <c r="C79" i="11"/>
  <c r="B79" i="11"/>
  <c r="F78" i="11"/>
  <c r="E78" i="11"/>
  <c r="D78" i="11"/>
  <c r="C78" i="11"/>
  <c r="B78" i="11"/>
  <c r="F77" i="11"/>
  <c r="E77" i="11"/>
  <c r="D77" i="11"/>
  <c r="C77" i="11"/>
  <c r="B77" i="11"/>
  <c r="F76" i="11"/>
  <c r="E76" i="11"/>
  <c r="D76" i="11"/>
  <c r="C76" i="11"/>
  <c r="B76" i="11"/>
  <c r="F75" i="11"/>
  <c r="E75" i="11"/>
  <c r="D75" i="11"/>
  <c r="C75" i="11"/>
  <c r="B75" i="11"/>
  <c r="F74" i="11"/>
  <c r="E74" i="11"/>
  <c r="D74" i="11"/>
  <c r="C74" i="11"/>
  <c r="B74" i="11"/>
  <c r="F73" i="11"/>
  <c r="E73" i="11"/>
  <c r="D73" i="11"/>
  <c r="C73" i="11"/>
  <c r="B73" i="11"/>
  <c r="F72" i="11"/>
  <c r="E72" i="11"/>
  <c r="D72" i="11"/>
  <c r="C72" i="11"/>
  <c r="B72" i="11"/>
  <c r="F71" i="11"/>
  <c r="E71" i="11"/>
  <c r="D71" i="11"/>
  <c r="C71" i="11"/>
  <c r="B71" i="11"/>
  <c r="F70" i="11"/>
  <c r="E70" i="11"/>
  <c r="D70" i="11"/>
  <c r="C70" i="11"/>
  <c r="B70" i="11"/>
  <c r="F69" i="11"/>
  <c r="E69" i="11"/>
  <c r="D69" i="11"/>
  <c r="C69" i="11"/>
  <c r="B69" i="11"/>
  <c r="F68" i="11"/>
  <c r="E68" i="11"/>
  <c r="D68" i="11"/>
  <c r="C68" i="11"/>
  <c r="B68" i="11"/>
  <c r="F67" i="11"/>
  <c r="E67" i="11"/>
  <c r="D67" i="11"/>
  <c r="C67" i="11"/>
  <c r="B67" i="11"/>
  <c r="F66" i="11"/>
  <c r="E66" i="11"/>
  <c r="D66" i="11"/>
  <c r="C66" i="11"/>
  <c r="B66" i="11"/>
  <c r="F65" i="11"/>
  <c r="E65" i="11"/>
  <c r="D65" i="11"/>
  <c r="C65" i="11"/>
  <c r="B65" i="11"/>
  <c r="F64" i="11"/>
  <c r="E64" i="11"/>
  <c r="D64" i="11"/>
  <c r="C64" i="11"/>
  <c r="B64" i="11"/>
  <c r="F63" i="11"/>
  <c r="E63" i="11"/>
  <c r="D63" i="11"/>
  <c r="C63" i="11"/>
  <c r="B63" i="11"/>
  <c r="F62" i="11"/>
  <c r="E62" i="11"/>
  <c r="D62" i="11"/>
  <c r="C62" i="11"/>
  <c r="B62" i="11"/>
  <c r="F61" i="11"/>
  <c r="E61" i="11"/>
  <c r="D61" i="11"/>
  <c r="C61" i="11"/>
  <c r="B61" i="11"/>
  <c r="F60" i="11"/>
  <c r="E60" i="11"/>
  <c r="D60" i="11"/>
  <c r="C60" i="11"/>
  <c r="B60" i="11"/>
  <c r="F59" i="11"/>
  <c r="E59" i="11"/>
  <c r="D59" i="11"/>
  <c r="C59" i="11"/>
  <c r="B59" i="11"/>
  <c r="F58" i="11"/>
  <c r="E58" i="11"/>
  <c r="D58" i="11"/>
  <c r="C58" i="11"/>
  <c r="B58" i="11"/>
  <c r="F57" i="11"/>
  <c r="E57" i="11"/>
  <c r="D57" i="11"/>
  <c r="C57" i="11"/>
  <c r="B57" i="11"/>
  <c r="F56" i="11"/>
  <c r="E56" i="11"/>
  <c r="D56" i="11"/>
  <c r="C56" i="11"/>
  <c r="B56" i="11"/>
  <c r="F55" i="11"/>
  <c r="E55" i="11"/>
  <c r="D55" i="11"/>
  <c r="C55" i="11"/>
  <c r="B55" i="11"/>
  <c r="F54" i="11"/>
  <c r="E54" i="11"/>
  <c r="D54" i="11"/>
  <c r="C54" i="11"/>
  <c r="B54" i="11"/>
  <c r="F53" i="11"/>
  <c r="E53" i="11"/>
  <c r="D53" i="11"/>
  <c r="C53" i="11"/>
  <c r="B53" i="11"/>
  <c r="F52" i="11"/>
  <c r="E52" i="11"/>
  <c r="D52" i="11"/>
  <c r="C52" i="11"/>
  <c r="B52" i="11"/>
  <c r="F51" i="11"/>
  <c r="E51" i="11"/>
  <c r="D51" i="11"/>
  <c r="C51" i="11"/>
  <c r="B51" i="11"/>
  <c r="F50" i="11"/>
  <c r="E50" i="11"/>
  <c r="D50" i="11"/>
  <c r="C50" i="11"/>
  <c r="B50" i="11"/>
  <c r="F49" i="11"/>
  <c r="E49" i="11"/>
  <c r="D49" i="11"/>
  <c r="C49" i="11"/>
  <c r="B49" i="11"/>
  <c r="F48" i="11"/>
  <c r="E48" i="11"/>
  <c r="D48" i="11"/>
  <c r="C48" i="11"/>
  <c r="B48" i="11"/>
  <c r="F47" i="11"/>
  <c r="E47" i="11"/>
  <c r="D47" i="11"/>
  <c r="C47" i="11"/>
  <c r="B47" i="11"/>
  <c r="F46" i="11"/>
  <c r="E46" i="11"/>
  <c r="D46" i="11"/>
  <c r="C46" i="11"/>
  <c r="B46" i="11"/>
  <c r="F45" i="11"/>
  <c r="E45" i="11"/>
  <c r="D45" i="11"/>
  <c r="C45" i="11"/>
  <c r="B45" i="11"/>
  <c r="F44" i="11"/>
  <c r="E44" i="11"/>
  <c r="D44" i="11"/>
  <c r="C44" i="11"/>
  <c r="B44" i="11"/>
  <c r="F43" i="11"/>
  <c r="E43" i="11"/>
  <c r="D43" i="11"/>
  <c r="C43" i="11"/>
  <c r="B43" i="11"/>
  <c r="F42" i="11"/>
  <c r="E42" i="11"/>
  <c r="D42" i="11"/>
  <c r="C42" i="11"/>
  <c r="B42" i="11"/>
  <c r="F41" i="11"/>
  <c r="E41" i="11"/>
  <c r="D41" i="11"/>
  <c r="C41" i="11"/>
  <c r="B41" i="11"/>
  <c r="F40" i="11"/>
  <c r="E40" i="11"/>
  <c r="D40" i="11"/>
  <c r="C40" i="11"/>
  <c r="B40" i="11"/>
  <c r="F39" i="11"/>
  <c r="E39" i="11"/>
  <c r="D39" i="11"/>
  <c r="C39" i="11"/>
  <c r="B39" i="11"/>
  <c r="F38" i="11"/>
  <c r="E38" i="11"/>
  <c r="D38" i="11"/>
  <c r="C38" i="11"/>
  <c r="B38" i="11"/>
  <c r="F37" i="11"/>
  <c r="E37" i="11"/>
  <c r="D37" i="11"/>
  <c r="C37" i="11"/>
  <c r="B37" i="11"/>
  <c r="F36" i="11"/>
  <c r="E36" i="11"/>
  <c r="D36" i="11"/>
  <c r="C36" i="11"/>
  <c r="B36" i="11"/>
  <c r="F35" i="11"/>
  <c r="E35" i="11"/>
  <c r="D35" i="11"/>
  <c r="C35" i="11"/>
  <c r="B35" i="11"/>
  <c r="F34" i="11"/>
  <c r="E34" i="11"/>
  <c r="D34" i="11"/>
  <c r="C34" i="11"/>
  <c r="B34" i="11"/>
  <c r="F33" i="11"/>
  <c r="E33" i="11"/>
  <c r="D33" i="11"/>
  <c r="C33" i="11"/>
  <c r="B33" i="11"/>
  <c r="F32" i="11"/>
  <c r="E32" i="11"/>
  <c r="D32" i="11"/>
  <c r="C32" i="11"/>
  <c r="B32" i="11"/>
  <c r="F31" i="11"/>
  <c r="E31" i="11"/>
  <c r="D31" i="11"/>
  <c r="C31" i="11"/>
  <c r="B31" i="11"/>
  <c r="F30" i="11"/>
  <c r="E30" i="11"/>
  <c r="D30" i="11"/>
  <c r="C30" i="11"/>
  <c r="F29" i="11"/>
  <c r="E29" i="11"/>
  <c r="D29" i="11"/>
  <c r="C29" i="11"/>
  <c r="F28" i="11"/>
  <c r="E28" i="11"/>
  <c r="D28" i="11"/>
  <c r="C28" i="11"/>
  <c r="F27" i="11"/>
  <c r="E27" i="11"/>
  <c r="D27" i="11"/>
  <c r="C27" i="11"/>
  <c r="F26" i="11"/>
  <c r="E26" i="11"/>
  <c r="D26" i="11"/>
  <c r="C26" i="11"/>
  <c r="F25" i="11"/>
  <c r="E25" i="11"/>
  <c r="D25" i="11"/>
  <c r="C25" i="11"/>
  <c r="F24" i="11"/>
  <c r="E24" i="11"/>
  <c r="D24" i="11"/>
  <c r="C24" i="11"/>
  <c r="F23" i="11"/>
  <c r="E23" i="11"/>
  <c r="D23" i="11"/>
  <c r="C23" i="11"/>
  <c r="F22" i="11"/>
  <c r="E22" i="11"/>
  <c r="D22" i="11"/>
  <c r="C22" i="11"/>
  <c r="F21" i="11"/>
  <c r="E21" i="11"/>
  <c r="D21" i="11"/>
  <c r="C21" i="11"/>
  <c r="F20" i="11"/>
  <c r="E20" i="11"/>
  <c r="D20" i="11"/>
  <c r="C20" i="11"/>
  <c r="F19" i="11"/>
  <c r="E19" i="11"/>
  <c r="D19" i="11"/>
  <c r="C19" i="11"/>
  <c r="F18" i="11"/>
  <c r="E18" i="11"/>
  <c r="D18" i="11"/>
  <c r="C18" i="11"/>
  <c r="F17" i="11"/>
  <c r="E17" i="11"/>
  <c r="D17" i="11"/>
  <c r="C17" i="11"/>
  <c r="F16" i="11"/>
  <c r="E16" i="11"/>
  <c r="D16" i="11"/>
  <c r="C16" i="11"/>
  <c r="F15" i="11"/>
  <c r="E15" i="11"/>
  <c r="D15" i="11"/>
  <c r="C15" i="11"/>
  <c r="F14" i="11"/>
  <c r="E14" i="11"/>
  <c r="D14" i="11"/>
  <c r="C14" i="11"/>
  <c r="F13" i="11"/>
  <c r="E13" i="11"/>
  <c r="D13" i="11"/>
  <c r="C13" i="11"/>
  <c r="F12" i="11"/>
  <c r="E12" i="11"/>
  <c r="D12" i="11"/>
  <c r="C12" i="1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6" i="11"/>
  <c r="E6" i="11"/>
  <c r="D6" i="11"/>
  <c r="C6" i="11"/>
  <c r="F5" i="11"/>
  <c r="E5" i="11"/>
  <c r="D5" i="11"/>
  <c r="C5" i="11"/>
  <c r="F4" i="11"/>
  <c r="E4" i="11"/>
  <c r="D4" i="11"/>
  <c r="C4" i="11"/>
  <c r="F3" i="11"/>
  <c r="E3" i="11"/>
  <c r="D3" i="11"/>
  <c r="C3" i="11"/>
  <c r="F2" i="11"/>
  <c r="E2" i="11"/>
  <c r="D2" i="11"/>
  <c r="C2" i="11"/>
  <c r="F117" i="9"/>
  <c r="E117" i="9"/>
  <c r="D117" i="9"/>
  <c r="C117" i="9"/>
  <c r="B117" i="9"/>
  <c r="F116" i="9"/>
  <c r="E116" i="9"/>
  <c r="D116" i="9"/>
  <c r="C116" i="9"/>
  <c r="B116" i="9"/>
  <c r="F115" i="9"/>
  <c r="E115" i="9"/>
  <c r="D115" i="9"/>
  <c r="C115" i="9"/>
  <c r="B115" i="9"/>
  <c r="F114" i="9"/>
  <c r="E114" i="9"/>
  <c r="D114" i="9"/>
  <c r="C114" i="9"/>
  <c r="B114" i="9"/>
  <c r="F113" i="9"/>
  <c r="E113" i="9"/>
  <c r="D113" i="9"/>
  <c r="C113" i="9"/>
  <c r="B113" i="9"/>
  <c r="F112" i="9"/>
  <c r="E112" i="9"/>
  <c r="D112" i="9"/>
  <c r="C112" i="9"/>
  <c r="B112" i="9"/>
  <c r="F111" i="9"/>
  <c r="E111" i="9"/>
  <c r="D111" i="9"/>
  <c r="C111" i="9"/>
  <c r="B111" i="9"/>
  <c r="F110" i="9"/>
  <c r="E110" i="9"/>
  <c r="D110" i="9"/>
  <c r="C110" i="9"/>
  <c r="B110" i="9"/>
  <c r="F109" i="9"/>
  <c r="E109" i="9"/>
  <c r="D109" i="9"/>
  <c r="C109" i="9"/>
  <c r="B109" i="9"/>
  <c r="F108" i="9"/>
  <c r="E108" i="9"/>
  <c r="D108" i="9"/>
  <c r="C108" i="9"/>
  <c r="B108" i="9"/>
  <c r="F107" i="9"/>
  <c r="E107" i="9"/>
  <c r="D107" i="9"/>
  <c r="C107" i="9"/>
  <c r="B107" i="9"/>
  <c r="F106" i="9"/>
  <c r="E106" i="9"/>
  <c r="D106" i="9"/>
  <c r="C106" i="9"/>
  <c r="B106" i="9"/>
  <c r="F105" i="9"/>
  <c r="E105" i="9"/>
  <c r="D105" i="9"/>
  <c r="C105" i="9"/>
  <c r="B105" i="9"/>
  <c r="F104" i="9"/>
  <c r="E104" i="9"/>
  <c r="D104" i="9"/>
  <c r="C104" i="9"/>
  <c r="B104" i="9"/>
  <c r="F103" i="9"/>
  <c r="E103" i="9"/>
  <c r="D103" i="9"/>
  <c r="C103" i="9"/>
  <c r="B103" i="9"/>
  <c r="F102" i="9"/>
  <c r="E102" i="9"/>
  <c r="D102" i="9"/>
  <c r="C102" i="9"/>
  <c r="B102" i="9"/>
  <c r="F101" i="9"/>
  <c r="E101" i="9"/>
  <c r="D101" i="9"/>
  <c r="C101" i="9"/>
  <c r="B101" i="9"/>
  <c r="F100" i="9"/>
  <c r="E100" i="9"/>
  <c r="D100" i="9"/>
  <c r="C100" i="9"/>
  <c r="B100" i="9"/>
  <c r="F99" i="9"/>
  <c r="E99" i="9"/>
  <c r="D99" i="9"/>
  <c r="C99" i="9"/>
  <c r="B99" i="9"/>
  <c r="F98" i="9"/>
  <c r="E98" i="9"/>
  <c r="D98" i="9"/>
  <c r="C98" i="9"/>
  <c r="B98" i="9"/>
  <c r="F97" i="9"/>
  <c r="E97" i="9"/>
  <c r="D97" i="9"/>
  <c r="C97" i="9"/>
  <c r="B97" i="9"/>
  <c r="F96" i="9"/>
  <c r="E96" i="9"/>
  <c r="D96" i="9"/>
  <c r="C96" i="9"/>
  <c r="B96" i="9"/>
  <c r="F95" i="9"/>
  <c r="E95" i="9"/>
  <c r="D95" i="9"/>
  <c r="C95" i="9"/>
  <c r="B95" i="9"/>
  <c r="F94" i="9"/>
  <c r="E94" i="9"/>
  <c r="D94" i="9"/>
  <c r="C94" i="9"/>
  <c r="B94" i="9"/>
  <c r="F93" i="9"/>
  <c r="E93" i="9"/>
  <c r="D93" i="9"/>
  <c r="C93" i="9"/>
  <c r="B93" i="9"/>
  <c r="F92" i="9"/>
  <c r="E92" i="9"/>
  <c r="D92" i="9"/>
  <c r="C92" i="9"/>
  <c r="B92" i="9"/>
  <c r="F91" i="9"/>
  <c r="E91" i="9"/>
  <c r="D91" i="9"/>
  <c r="C91" i="9"/>
  <c r="B91" i="9"/>
  <c r="F90" i="9"/>
  <c r="E90" i="9"/>
  <c r="D90" i="9"/>
  <c r="C90" i="9"/>
  <c r="B90" i="9"/>
  <c r="F89" i="9"/>
  <c r="E89" i="9"/>
  <c r="D89" i="9"/>
  <c r="C89" i="9"/>
  <c r="B89" i="9"/>
  <c r="F88" i="9"/>
  <c r="E88" i="9"/>
  <c r="D88" i="9"/>
  <c r="C88" i="9"/>
  <c r="B88" i="9"/>
  <c r="F87" i="9"/>
  <c r="E87" i="9"/>
  <c r="D87" i="9"/>
  <c r="C87" i="9"/>
  <c r="B87" i="9"/>
  <c r="F86" i="9"/>
  <c r="E86" i="9"/>
  <c r="D86" i="9"/>
  <c r="C86" i="9"/>
  <c r="B86" i="9"/>
  <c r="F85" i="9"/>
  <c r="E85" i="9"/>
  <c r="D85" i="9"/>
  <c r="C85" i="9"/>
  <c r="B85" i="9"/>
  <c r="F84" i="9"/>
  <c r="E84" i="9"/>
  <c r="D84" i="9"/>
  <c r="C84" i="9"/>
  <c r="B84" i="9"/>
  <c r="F83" i="9"/>
  <c r="E83" i="9"/>
  <c r="D83" i="9"/>
  <c r="C83" i="9"/>
  <c r="B83" i="9"/>
  <c r="F82" i="9"/>
  <c r="E82" i="9"/>
  <c r="D82" i="9"/>
  <c r="C82" i="9"/>
  <c r="B82" i="9"/>
  <c r="F81" i="9"/>
  <c r="E81" i="9"/>
  <c r="D81" i="9"/>
  <c r="C81" i="9"/>
  <c r="B81" i="9"/>
  <c r="F80" i="9"/>
  <c r="E80" i="9"/>
  <c r="D80" i="9"/>
  <c r="C80" i="9"/>
  <c r="B80" i="9"/>
  <c r="F79" i="9"/>
  <c r="E79" i="9"/>
  <c r="D79" i="9"/>
  <c r="C79" i="9"/>
  <c r="B79" i="9"/>
  <c r="F78" i="9"/>
  <c r="E78" i="9"/>
  <c r="D78" i="9"/>
  <c r="C78" i="9"/>
  <c r="B78" i="9"/>
  <c r="F77" i="9"/>
  <c r="E77" i="9"/>
  <c r="D77" i="9"/>
  <c r="C77" i="9"/>
  <c r="B77" i="9"/>
  <c r="F76" i="9"/>
  <c r="E76" i="9"/>
  <c r="D76" i="9"/>
  <c r="C76" i="9"/>
  <c r="B76" i="9"/>
  <c r="F75" i="9"/>
  <c r="E75" i="9"/>
  <c r="D75" i="9"/>
  <c r="C75" i="9"/>
  <c r="B75" i="9"/>
  <c r="F74" i="9"/>
  <c r="E74" i="9"/>
  <c r="D74" i="9"/>
  <c r="C74" i="9"/>
  <c r="B74" i="9"/>
  <c r="F73" i="9"/>
  <c r="E73" i="9"/>
  <c r="D73" i="9"/>
  <c r="C73" i="9"/>
  <c r="B73" i="9"/>
  <c r="F72" i="9"/>
  <c r="E72" i="9"/>
  <c r="D72" i="9"/>
  <c r="C72" i="9"/>
  <c r="B72" i="9"/>
  <c r="F71" i="9"/>
  <c r="E71" i="9"/>
  <c r="D71" i="9"/>
  <c r="C71" i="9"/>
  <c r="B71" i="9"/>
  <c r="F70" i="9"/>
  <c r="E70" i="9"/>
  <c r="D70" i="9"/>
  <c r="C70" i="9"/>
  <c r="B70" i="9"/>
  <c r="F69" i="9"/>
  <c r="E69" i="9"/>
  <c r="D69" i="9"/>
  <c r="C69" i="9"/>
  <c r="B69" i="9"/>
  <c r="F68" i="9"/>
  <c r="E68" i="9"/>
  <c r="D68" i="9"/>
  <c r="C68" i="9"/>
  <c r="B68" i="9"/>
  <c r="F67" i="9"/>
  <c r="E67" i="9"/>
  <c r="D67" i="9"/>
  <c r="C67" i="9"/>
  <c r="B67" i="9"/>
  <c r="F66" i="9"/>
  <c r="E66" i="9"/>
  <c r="D66" i="9"/>
  <c r="C66" i="9"/>
  <c r="B66" i="9"/>
  <c r="F65" i="9"/>
  <c r="E65" i="9"/>
  <c r="D65" i="9"/>
  <c r="C65" i="9"/>
  <c r="B65" i="9"/>
  <c r="F64" i="9"/>
  <c r="E64" i="9"/>
  <c r="D64" i="9"/>
  <c r="C64" i="9"/>
  <c r="B64" i="9"/>
  <c r="F63" i="9"/>
  <c r="E63" i="9"/>
  <c r="D63" i="9"/>
  <c r="C63" i="9"/>
  <c r="B63" i="9"/>
  <c r="F62" i="9"/>
  <c r="E62" i="9"/>
  <c r="D62" i="9"/>
  <c r="C62" i="9"/>
  <c r="B62" i="9"/>
  <c r="F61" i="9"/>
  <c r="E61" i="9"/>
  <c r="D61" i="9"/>
  <c r="C61" i="9"/>
  <c r="B61" i="9"/>
  <c r="F60" i="9"/>
  <c r="E60" i="9"/>
  <c r="D60" i="9"/>
  <c r="C60" i="9"/>
  <c r="B60" i="9"/>
  <c r="F59" i="9"/>
  <c r="E59" i="9"/>
  <c r="D59" i="9"/>
  <c r="C59" i="9"/>
  <c r="B59" i="9"/>
  <c r="F58" i="9"/>
  <c r="E58" i="9"/>
  <c r="D58" i="9"/>
  <c r="C58" i="9"/>
  <c r="B58" i="9"/>
  <c r="F57" i="9"/>
  <c r="E57" i="9"/>
  <c r="D57" i="9"/>
  <c r="C57" i="9"/>
  <c r="B57" i="9"/>
  <c r="F56" i="9"/>
  <c r="E56" i="9"/>
  <c r="D56" i="9"/>
  <c r="C56" i="9"/>
  <c r="B56" i="9"/>
  <c r="F55" i="9"/>
  <c r="E55" i="9"/>
  <c r="D55" i="9"/>
  <c r="C55" i="9"/>
  <c r="B55" i="9"/>
  <c r="F54" i="9"/>
  <c r="E54" i="9"/>
  <c r="D54" i="9"/>
  <c r="C54" i="9"/>
  <c r="B54" i="9"/>
  <c r="F53" i="9"/>
  <c r="E53" i="9"/>
  <c r="D53" i="9"/>
  <c r="C53" i="9"/>
  <c r="B53" i="9"/>
  <c r="F52" i="9"/>
  <c r="E52" i="9"/>
  <c r="D52" i="9"/>
  <c r="C52" i="9"/>
  <c r="B52" i="9"/>
  <c r="F51" i="9"/>
  <c r="E51" i="9"/>
  <c r="D51" i="9"/>
  <c r="C51" i="9"/>
  <c r="B51" i="9"/>
  <c r="F50" i="9"/>
  <c r="E50" i="9"/>
  <c r="D50" i="9"/>
  <c r="C50" i="9"/>
  <c r="B50" i="9"/>
  <c r="F49" i="9"/>
  <c r="E49" i="9"/>
  <c r="D49" i="9"/>
  <c r="C49" i="9"/>
  <c r="B49" i="9"/>
  <c r="F48" i="9"/>
  <c r="E48" i="9"/>
  <c r="D48" i="9"/>
  <c r="C48" i="9"/>
  <c r="B48" i="9"/>
  <c r="F47" i="9"/>
  <c r="E47" i="9"/>
  <c r="D47" i="9"/>
  <c r="C47" i="9"/>
  <c r="B47" i="9"/>
  <c r="F46" i="9"/>
  <c r="E46" i="9"/>
  <c r="D46" i="9"/>
  <c r="C46" i="9"/>
  <c r="B46" i="9"/>
  <c r="F45" i="9"/>
  <c r="E45" i="9"/>
  <c r="D45" i="9"/>
  <c r="C45" i="9"/>
  <c r="B45" i="9"/>
  <c r="F44" i="9"/>
  <c r="E44" i="9"/>
  <c r="D44" i="9"/>
  <c r="C44" i="9"/>
  <c r="B44" i="9"/>
  <c r="F43" i="9"/>
  <c r="E43" i="9"/>
  <c r="D43" i="9"/>
  <c r="C43" i="9"/>
  <c r="B43" i="9"/>
  <c r="F42" i="9"/>
  <c r="E42" i="9"/>
  <c r="D42" i="9"/>
  <c r="C42" i="9"/>
  <c r="B42" i="9"/>
  <c r="F41" i="9"/>
  <c r="E41" i="9"/>
  <c r="D41" i="9"/>
  <c r="C41" i="9"/>
  <c r="B41" i="9"/>
  <c r="F40" i="9"/>
  <c r="E40" i="9"/>
  <c r="D40" i="9"/>
  <c r="C40" i="9"/>
  <c r="B40" i="9"/>
  <c r="F39" i="9"/>
  <c r="E39" i="9"/>
  <c r="D39" i="9"/>
  <c r="C39" i="9"/>
  <c r="B39" i="9"/>
  <c r="F38" i="9"/>
  <c r="E38" i="9"/>
  <c r="D38" i="9"/>
  <c r="C38" i="9"/>
  <c r="B38" i="9"/>
  <c r="F37" i="9"/>
  <c r="E37" i="9"/>
  <c r="D37" i="9"/>
  <c r="C37" i="9"/>
  <c r="B37" i="9"/>
  <c r="F36" i="9"/>
  <c r="E36" i="9"/>
  <c r="D36" i="9"/>
  <c r="C36" i="9"/>
  <c r="B36" i="9"/>
  <c r="F35" i="9"/>
  <c r="E35" i="9"/>
  <c r="D35" i="9"/>
  <c r="C35" i="9"/>
  <c r="B35" i="9"/>
  <c r="F34" i="9"/>
  <c r="E34" i="9"/>
  <c r="D34" i="9"/>
  <c r="C34" i="9"/>
  <c r="B34" i="9"/>
  <c r="F33" i="9"/>
  <c r="E33" i="9"/>
  <c r="D33" i="9"/>
  <c r="C33" i="9"/>
  <c r="B33" i="9"/>
  <c r="F32" i="9"/>
  <c r="E32" i="9"/>
  <c r="D32" i="9"/>
  <c r="C32" i="9"/>
  <c r="B32" i="9"/>
  <c r="F31" i="9"/>
  <c r="E31" i="9"/>
  <c r="D31" i="9"/>
  <c r="C31" i="9"/>
  <c r="B31" i="9"/>
  <c r="F30" i="9"/>
  <c r="E30" i="9"/>
  <c r="D30" i="9"/>
  <c r="C30" i="9"/>
  <c r="F29" i="9"/>
  <c r="E29" i="9"/>
  <c r="D29" i="9"/>
  <c r="C29" i="9"/>
  <c r="F28" i="9"/>
  <c r="E28" i="9"/>
  <c r="D28" i="9"/>
  <c r="C28" i="9"/>
  <c r="F27" i="9"/>
  <c r="E27" i="9"/>
  <c r="D27" i="9"/>
  <c r="C27" i="9"/>
  <c r="F26" i="9"/>
  <c r="E26" i="9"/>
  <c r="D26" i="9"/>
  <c r="C26" i="9"/>
  <c r="F25" i="9"/>
  <c r="E25" i="9"/>
  <c r="D25" i="9"/>
  <c r="C25" i="9"/>
  <c r="F24" i="9"/>
  <c r="E24" i="9"/>
  <c r="D24" i="9"/>
  <c r="C24" i="9"/>
  <c r="F23" i="9"/>
  <c r="E23" i="9"/>
  <c r="D23" i="9"/>
  <c r="C23" i="9"/>
  <c r="F22" i="9"/>
  <c r="E22" i="9"/>
  <c r="D22" i="9"/>
  <c r="C22" i="9"/>
  <c r="F21" i="9"/>
  <c r="E21" i="9"/>
  <c r="D21" i="9"/>
  <c r="C21" i="9"/>
  <c r="F20" i="9"/>
  <c r="E20" i="9"/>
  <c r="D20" i="9"/>
  <c r="C20" i="9"/>
  <c r="F19" i="9"/>
  <c r="E19" i="9"/>
  <c r="D19" i="9"/>
  <c r="C19" i="9"/>
  <c r="F18" i="9"/>
  <c r="E18" i="9"/>
  <c r="D18" i="9"/>
  <c r="C18" i="9"/>
  <c r="F17" i="9"/>
  <c r="E17" i="9"/>
  <c r="D17" i="9"/>
  <c r="C17" i="9"/>
  <c r="F16" i="9"/>
  <c r="E16" i="9"/>
  <c r="D16" i="9"/>
  <c r="C16" i="9"/>
  <c r="F15" i="9"/>
  <c r="E15" i="9"/>
  <c r="D15" i="9"/>
  <c r="C15" i="9"/>
  <c r="F14" i="9"/>
  <c r="E14" i="9"/>
  <c r="D14" i="9"/>
  <c r="C14" i="9"/>
  <c r="F13" i="9"/>
  <c r="E13" i="9"/>
  <c r="D13" i="9"/>
  <c r="C13" i="9"/>
  <c r="F12" i="9"/>
  <c r="E12" i="9"/>
  <c r="D12" i="9"/>
  <c r="C12" i="9"/>
  <c r="F11" i="9"/>
  <c r="E11" i="9"/>
  <c r="D11" i="9"/>
  <c r="C11" i="9"/>
  <c r="F10" i="9"/>
  <c r="E10" i="9"/>
  <c r="D10" i="9"/>
  <c r="C10" i="9"/>
  <c r="F9" i="9"/>
  <c r="E9" i="9"/>
  <c r="D9" i="9"/>
  <c r="C9" i="9"/>
  <c r="F8" i="9"/>
  <c r="E8" i="9"/>
  <c r="D8" i="9"/>
  <c r="C8" i="9"/>
  <c r="F7" i="9"/>
  <c r="E7" i="9"/>
  <c r="D7" i="9"/>
  <c r="C7" i="9"/>
  <c r="F6" i="9"/>
  <c r="E6" i="9"/>
  <c r="D6" i="9"/>
  <c r="C6" i="9"/>
  <c r="F5" i="9"/>
  <c r="E5" i="9"/>
  <c r="D5" i="9"/>
  <c r="C5" i="9"/>
  <c r="F4" i="9"/>
  <c r="E4" i="9"/>
  <c r="D4" i="9"/>
  <c r="C4" i="9"/>
  <c r="F3" i="9"/>
  <c r="E3" i="9"/>
  <c r="D3" i="9"/>
  <c r="C3" i="9"/>
  <c r="F2" i="9"/>
  <c r="E2" i="9"/>
  <c r="D2" i="9"/>
  <c r="C2" i="9"/>
  <c r="M117" i="15" a="1"/>
  <c r="M117" i="15" s="1"/>
  <c r="G117" i="15"/>
  <c r="B117" i="15"/>
  <c r="M116" i="15" a="1"/>
  <c r="M116" i="15" s="1"/>
  <c r="G116" i="15"/>
  <c r="B116" i="15"/>
  <c r="M115" i="15" a="1"/>
  <c r="M115" i="15" s="1"/>
  <c r="G115" i="15"/>
  <c r="B115" i="15"/>
  <c r="M114" i="15" a="1"/>
  <c r="M114" i="15" s="1"/>
  <c r="G114" i="15"/>
  <c r="B114" i="15"/>
  <c r="M113" i="15" a="1"/>
  <c r="M113" i="15" s="1"/>
  <c r="G113" i="15"/>
  <c r="B113" i="15"/>
  <c r="M112" i="15" a="1"/>
  <c r="M112" i="15" s="1"/>
  <c r="G112" i="15"/>
  <c r="B112" i="15"/>
  <c r="M111" i="15" a="1"/>
  <c r="M111" i="15" s="1"/>
  <c r="G111" i="15"/>
  <c r="B111" i="15"/>
  <c r="M110" i="15" a="1"/>
  <c r="M110" i="15" s="1"/>
  <c r="G110" i="15"/>
  <c r="B110" i="15"/>
  <c r="M109" i="15" a="1"/>
  <c r="M109" i="15" s="1"/>
  <c r="G109" i="15"/>
  <c r="B109" i="15"/>
  <c r="M108" i="15" a="1"/>
  <c r="M108" i="15" s="1"/>
  <c r="G108" i="15"/>
  <c r="B108" i="15"/>
  <c r="M107" i="15" a="1"/>
  <c r="M107" i="15" s="1"/>
  <c r="G107" i="15"/>
  <c r="B107" i="15"/>
  <c r="M106" i="15" a="1"/>
  <c r="M106" i="15" s="1"/>
  <c r="G106" i="15"/>
  <c r="B106" i="15"/>
  <c r="M105" i="15" a="1"/>
  <c r="M105" i="15" s="1"/>
  <c r="G105" i="15"/>
  <c r="B105" i="15"/>
  <c r="M104" i="15" a="1"/>
  <c r="M104" i="15" s="1"/>
  <c r="G104" i="15"/>
  <c r="B104" i="15"/>
  <c r="M103" i="15" a="1"/>
  <c r="M103" i="15" s="1"/>
  <c r="G103" i="15"/>
  <c r="B103" i="15"/>
  <c r="M102" i="15" a="1"/>
  <c r="M102" i="15" s="1"/>
  <c r="G102" i="15"/>
  <c r="B102" i="15"/>
  <c r="M101" i="15" a="1"/>
  <c r="M101" i="15" s="1"/>
  <c r="G101" i="15"/>
  <c r="B101" i="15"/>
  <c r="M100" i="15" a="1"/>
  <c r="M100" i="15" s="1"/>
  <c r="G100" i="15"/>
  <c r="B100" i="15"/>
  <c r="M99" i="15" a="1"/>
  <c r="M99" i="15" s="1"/>
  <c r="G99" i="15"/>
  <c r="B99" i="15"/>
  <c r="M98" i="15" a="1"/>
  <c r="M98" i="15" s="1"/>
  <c r="G98" i="15"/>
  <c r="B98" i="15"/>
  <c r="M97" i="15" a="1"/>
  <c r="M97" i="15" s="1"/>
  <c r="G97" i="15"/>
  <c r="B97" i="15"/>
  <c r="M96" i="15" a="1"/>
  <c r="M96" i="15" s="1"/>
  <c r="G96" i="15"/>
  <c r="B96" i="15"/>
  <c r="M95" i="15" a="1"/>
  <c r="M95" i="15" s="1"/>
  <c r="G95" i="15"/>
  <c r="B95" i="15"/>
  <c r="M94" i="15" a="1"/>
  <c r="M94" i="15" s="1"/>
  <c r="G94" i="15"/>
  <c r="B94" i="15"/>
  <c r="M93" i="15" a="1"/>
  <c r="M93" i="15" s="1"/>
  <c r="G93" i="15"/>
  <c r="B93" i="15"/>
  <c r="M92" i="15" a="1"/>
  <c r="M92" i="15" s="1"/>
  <c r="G92" i="15"/>
  <c r="B92" i="15"/>
  <c r="M91" i="15" a="1"/>
  <c r="M91" i="15" s="1"/>
  <c r="G91" i="15"/>
  <c r="B91" i="15"/>
  <c r="M90" i="15" a="1"/>
  <c r="M90" i="15" s="1"/>
  <c r="G90" i="15"/>
  <c r="B90" i="15"/>
  <c r="M89" i="15" a="1"/>
  <c r="M89" i="15" s="1"/>
  <c r="G89" i="15"/>
  <c r="B89" i="15"/>
  <c r="M88" i="15" a="1"/>
  <c r="M88" i="15" s="1"/>
  <c r="G88" i="15"/>
  <c r="B88" i="15"/>
  <c r="M87" i="15" a="1"/>
  <c r="M87" i="15" s="1"/>
  <c r="G87" i="15"/>
  <c r="B87" i="15"/>
  <c r="M86" i="15" a="1"/>
  <c r="M86" i="15" s="1"/>
  <c r="G86" i="15"/>
  <c r="B86" i="15"/>
  <c r="M85" i="15" a="1"/>
  <c r="M85" i="15" s="1"/>
  <c r="G85" i="15"/>
  <c r="B85" i="15"/>
  <c r="M84" i="15" a="1"/>
  <c r="M84" i="15" s="1"/>
  <c r="G84" i="15"/>
  <c r="B84" i="15"/>
  <c r="M83" i="15" a="1"/>
  <c r="M83" i="15" s="1"/>
  <c r="G83" i="15"/>
  <c r="B83" i="15"/>
  <c r="M82" i="15" a="1"/>
  <c r="M82" i="15" s="1"/>
  <c r="G82" i="15"/>
  <c r="B82" i="15"/>
  <c r="M81" i="15" a="1"/>
  <c r="M81" i="15" s="1"/>
  <c r="G81" i="15"/>
  <c r="B81" i="15"/>
  <c r="M80" i="15" a="1"/>
  <c r="M80" i="15" s="1"/>
  <c r="G80" i="15"/>
  <c r="B80" i="15"/>
  <c r="M79" i="15" a="1"/>
  <c r="M79" i="15" s="1"/>
  <c r="G79" i="15"/>
  <c r="B79" i="15"/>
  <c r="M78" i="15" a="1"/>
  <c r="M78" i="15" s="1"/>
  <c r="G78" i="15"/>
  <c r="B78" i="15"/>
  <c r="M77" i="15" a="1"/>
  <c r="M77" i="15" s="1"/>
  <c r="G77" i="15"/>
  <c r="B77" i="15"/>
  <c r="M76" i="15" a="1"/>
  <c r="M76" i="15" s="1"/>
  <c r="G76" i="15"/>
  <c r="B76" i="15"/>
  <c r="M75" i="15" a="1"/>
  <c r="M75" i="15" s="1"/>
  <c r="G75" i="15"/>
  <c r="B75" i="15"/>
  <c r="M74" i="15" a="1"/>
  <c r="M74" i="15" s="1"/>
  <c r="G74" i="15"/>
  <c r="B74" i="15"/>
  <c r="M73" i="15" a="1"/>
  <c r="M73" i="15" s="1"/>
  <c r="G73" i="15"/>
  <c r="B73" i="15"/>
  <c r="M72" i="15" a="1"/>
  <c r="M72" i="15" s="1"/>
  <c r="G72" i="15"/>
  <c r="B72" i="15"/>
  <c r="M71" i="15" a="1"/>
  <c r="M71" i="15" s="1"/>
  <c r="G71" i="15"/>
  <c r="B71" i="15"/>
  <c r="M70" i="15" a="1"/>
  <c r="M70" i="15" s="1"/>
  <c r="G70" i="15"/>
  <c r="B70" i="15"/>
  <c r="M69" i="15" a="1"/>
  <c r="M69" i="15" s="1"/>
  <c r="G69" i="15"/>
  <c r="B69" i="15"/>
  <c r="M68" i="15" a="1"/>
  <c r="M68" i="15" s="1"/>
  <c r="G68" i="15"/>
  <c r="B68" i="15"/>
  <c r="M67" i="15" a="1"/>
  <c r="M67" i="15" s="1"/>
  <c r="G67" i="15"/>
  <c r="B67" i="15"/>
  <c r="M66" i="15" a="1"/>
  <c r="M66" i="15" s="1"/>
  <c r="G66" i="15"/>
  <c r="B66" i="15"/>
  <c r="M65" i="15" a="1"/>
  <c r="M65" i="15" s="1"/>
  <c r="G65" i="15"/>
  <c r="B65" i="15"/>
  <c r="M64" i="15" a="1"/>
  <c r="M64" i="15" s="1"/>
  <c r="G64" i="15"/>
  <c r="B64" i="15"/>
  <c r="M63" i="15" a="1"/>
  <c r="M63" i="15" s="1"/>
  <c r="G63" i="15"/>
  <c r="B63" i="15"/>
  <c r="M62" i="15" a="1"/>
  <c r="M62" i="15" s="1"/>
  <c r="G62" i="15"/>
  <c r="B62" i="15"/>
  <c r="M61" i="15" a="1"/>
  <c r="M61" i="15" s="1"/>
  <c r="G61" i="15"/>
  <c r="B61" i="15"/>
  <c r="M60" i="15" a="1"/>
  <c r="M60" i="15" s="1"/>
  <c r="G60" i="15"/>
  <c r="B60" i="15"/>
  <c r="M59" i="15" a="1"/>
  <c r="M59" i="15" s="1"/>
  <c r="G59" i="15"/>
  <c r="B59" i="15"/>
  <c r="M58" i="15" a="1"/>
  <c r="M58" i="15" s="1"/>
  <c r="G58" i="15"/>
  <c r="B58" i="15"/>
  <c r="M57" i="15" a="1"/>
  <c r="M57" i="15" s="1"/>
  <c r="G57" i="15"/>
  <c r="B57" i="15"/>
  <c r="M56" i="15" a="1"/>
  <c r="M56" i="15" s="1"/>
  <c r="G56" i="15"/>
  <c r="B56" i="15"/>
  <c r="M55" i="15" a="1"/>
  <c r="M55" i="15" s="1"/>
  <c r="G55" i="15"/>
  <c r="B55" i="15"/>
  <c r="M54" i="15" a="1"/>
  <c r="M54" i="15" s="1"/>
  <c r="G54" i="15"/>
  <c r="B54" i="15"/>
  <c r="M53" i="15" a="1"/>
  <c r="M53" i="15" s="1"/>
  <c r="G53" i="15"/>
  <c r="B53" i="15"/>
  <c r="M52" i="15" a="1"/>
  <c r="M52" i="15" s="1"/>
  <c r="G52" i="15"/>
  <c r="B52" i="15"/>
  <c r="M51" i="15" a="1"/>
  <c r="M51" i="15" s="1"/>
  <c r="G51" i="15"/>
  <c r="B51" i="15"/>
  <c r="M50" i="15" a="1"/>
  <c r="M50" i="15" s="1"/>
  <c r="G50" i="15"/>
  <c r="B50" i="15"/>
  <c r="M49" i="15" a="1"/>
  <c r="M49" i="15" s="1"/>
  <c r="G49" i="15"/>
  <c r="B49" i="15"/>
  <c r="M48" i="15" a="1"/>
  <c r="M48" i="15" s="1"/>
  <c r="G48" i="15"/>
  <c r="B48" i="15"/>
  <c r="M47" i="15" a="1"/>
  <c r="M47" i="15" s="1"/>
  <c r="G47" i="15"/>
  <c r="B47" i="15"/>
  <c r="M46" i="15" a="1"/>
  <c r="M46" i="15" s="1"/>
  <c r="G46" i="15"/>
  <c r="B46" i="15"/>
  <c r="M45" i="15" a="1"/>
  <c r="M45" i="15" s="1"/>
  <c r="G45" i="15"/>
  <c r="B45" i="15"/>
  <c r="M44" i="15" a="1"/>
  <c r="M44" i="15" s="1"/>
  <c r="G44" i="15"/>
  <c r="B44" i="15"/>
  <c r="M43" i="15" a="1"/>
  <c r="M43" i="15" s="1"/>
  <c r="G43" i="15"/>
  <c r="B43" i="15"/>
  <c r="M42" i="15" a="1"/>
  <c r="M42" i="15" s="1"/>
  <c r="G42" i="15"/>
  <c r="B42" i="15"/>
  <c r="M41" i="15" a="1"/>
  <c r="M41" i="15" s="1"/>
  <c r="G41" i="15"/>
  <c r="B41" i="15"/>
  <c r="M40" i="15" a="1"/>
  <c r="M40" i="15" s="1"/>
  <c r="G40" i="15"/>
  <c r="B40" i="15"/>
  <c r="M39" i="15" a="1"/>
  <c r="M39" i="15" s="1"/>
  <c r="G39" i="15"/>
  <c r="B39" i="15"/>
  <c r="M38" i="15" a="1"/>
  <c r="M38" i="15" s="1"/>
  <c r="G38" i="15"/>
  <c r="B38" i="15"/>
  <c r="M37" i="15" a="1"/>
  <c r="M37" i="15" s="1"/>
  <c r="G37" i="15"/>
  <c r="B37" i="15"/>
  <c r="M36" i="15" a="1"/>
  <c r="M36" i="15" s="1"/>
  <c r="G36" i="15"/>
  <c r="B36" i="15"/>
  <c r="M35" i="15" a="1"/>
  <c r="M35" i="15" s="1"/>
  <c r="G35" i="15"/>
  <c r="B35" i="15"/>
  <c r="M34" i="15" a="1"/>
  <c r="M34" i="15" s="1"/>
  <c r="G34" i="15"/>
  <c r="B34" i="15"/>
  <c r="M33" i="15" a="1"/>
  <c r="M33" i="15" s="1"/>
  <c r="G33" i="15"/>
  <c r="B33" i="15"/>
  <c r="M32" i="15" a="1"/>
  <c r="M32" i="15" s="1"/>
  <c r="G32" i="15"/>
  <c r="B32" i="15"/>
  <c r="M31" i="15" a="1"/>
  <c r="M31" i="15" s="1"/>
  <c r="G31" i="15"/>
  <c r="B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M117" i="5" a="1"/>
  <c r="M117" i="5" s="1"/>
  <c r="G117" i="5"/>
  <c r="B117" i="5"/>
  <c r="M116" i="5" a="1"/>
  <c r="M116" i="5" s="1"/>
  <c r="G116" i="5"/>
  <c r="B116" i="5"/>
  <c r="M115" i="5" a="1"/>
  <c r="M115" i="5" s="1"/>
  <c r="G115" i="5"/>
  <c r="B115" i="5"/>
  <c r="M114" i="5" a="1"/>
  <c r="M114" i="5" s="1"/>
  <c r="G114" i="5"/>
  <c r="B114" i="5"/>
  <c r="M113" i="5" a="1"/>
  <c r="M113" i="5" s="1"/>
  <c r="G113" i="5"/>
  <c r="B113" i="5"/>
  <c r="M112" i="5" a="1"/>
  <c r="M112" i="5" s="1"/>
  <c r="G112" i="5"/>
  <c r="B112" i="5"/>
  <c r="M111" i="5" a="1"/>
  <c r="M111" i="5" s="1"/>
  <c r="G111" i="5"/>
  <c r="B111" i="5"/>
  <c r="M110" i="5" a="1"/>
  <c r="M110" i="5" s="1"/>
  <c r="G110" i="5"/>
  <c r="B110" i="5"/>
  <c r="M109" i="5" a="1"/>
  <c r="M109" i="5" s="1"/>
  <c r="G109" i="5"/>
  <c r="B109" i="5"/>
  <c r="M108" i="5" a="1"/>
  <c r="M108" i="5" s="1"/>
  <c r="G108" i="5"/>
  <c r="B108" i="5"/>
  <c r="M107" i="5" a="1"/>
  <c r="M107" i="5" s="1"/>
  <c r="G107" i="5"/>
  <c r="B107" i="5"/>
  <c r="M106" i="5" a="1"/>
  <c r="M106" i="5" s="1"/>
  <c r="G106" i="5"/>
  <c r="B106" i="5"/>
  <c r="M105" i="5" a="1"/>
  <c r="M105" i="5" s="1"/>
  <c r="G105" i="5"/>
  <c r="B105" i="5"/>
  <c r="M104" i="5" a="1"/>
  <c r="M104" i="5" s="1"/>
  <c r="G104" i="5"/>
  <c r="B104" i="5"/>
  <c r="M103" i="5" a="1"/>
  <c r="M103" i="5" s="1"/>
  <c r="G103" i="5"/>
  <c r="B103" i="5"/>
  <c r="M102" i="5" a="1"/>
  <c r="M102" i="5" s="1"/>
  <c r="G102" i="5"/>
  <c r="B102" i="5"/>
  <c r="M101" i="5" a="1"/>
  <c r="M101" i="5" s="1"/>
  <c r="G101" i="5"/>
  <c r="B101" i="5"/>
  <c r="M100" i="5" a="1"/>
  <c r="M100" i="5" s="1"/>
  <c r="G100" i="5"/>
  <c r="B100" i="5"/>
  <c r="M99" i="5" a="1"/>
  <c r="M99" i="5" s="1"/>
  <c r="G99" i="5"/>
  <c r="B99" i="5"/>
  <c r="M98" i="5" a="1"/>
  <c r="M98" i="5" s="1"/>
  <c r="G98" i="5"/>
  <c r="B98" i="5"/>
  <c r="M97" i="5" a="1"/>
  <c r="M97" i="5" s="1"/>
  <c r="G97" i="5"/>
  <c r="B97" i="5"/>
  <c r="M96" i="5" a="1"/>
  <c r="M96" i="5" s="1"/>
  <c r="G96" i="5"/>
  <c r="B96" i="5"/>
  <c r="M95" i="5" a="1"/>
  <c r="M95" i="5" s="1"/>
  <c r="G95" i="5"/>
  <c r="B95" i="5"/>
  <c r="M94" i="5" a="1"/>
  <c r="M94" i="5" s="1"/>
  <c r="G94" i="5"/>
  <c r="B94" i="5"/>
  <c r="M93" i="5" a="1"/>
  <c r="M93" i="5" s="1"/>
  <c r="G93" i="5"/>
  <c r="B93" i="5"/>
  <c r="M92" i="5" a="1"/>
  <c r="M92" i="5" s="1"/>
  <c r="G92" i="5"/>
  <c r="B92" i="5"/>
  <c r="M91" i="5" a="1"/>
  <c r="M91" i="5" s="1"/>
  <c r="G91" i="5"/>
  <c r="B91" i="5"/>
  <c r="M90" i="5" a="1"/>
  <c r="M90" i="5" s="1"/>
  <c r="G90" i="5"/>
  <c r="B90" i="5"/>
  <c r="M89" i="5" a="1"/>
  <c r="M89" i="5" s="1"/>
  <c r="G89" i="5"/>
  <c r="B89" i="5"/>
  <c r="M88" i="5" a="1"/>
  <c r="M88" i="5" s="1"/>
  <c r="G88" i="5"/>
  <c r="B88" i="5"/>
  <c r="M87" i="5" a="1"/>
  <c r="M87" i="5" s="1"/>
  <c r="G87" i="5"/>
  <c r="B87" i="5"/>
  <c r="M86" i="5" a="1"/>
  <c r="M86" i="5" s="1"/>
  <c r="G86" i="5"/>
  <c r="B86" i="5"/>
  <c r="M85" i="5" a="1"/>
  <c r="M85" i="5" s="1"/>
  <c r="G85" i="5"/>
  <c r="B85" i="5"/>
  <c r="M84" i="5" a="1"/>
  <c r="M84" i="5" s="1"/>
  <c r="G84" i="5"/>
  <c r="B84" i="5"/>
  <c r="M83" i="5" a="1"/>
  <c r="M83" i="5" s="1"/>
  <c r="G83" i="5"/>
  <c r="B83" i="5"/>
  <c r="M82" i="5" a="1"/>
  <c r="M82" i="5" s="1"/>
  <c r="G82" i="5"/>
  <c r="B82" i="5"/>
  <c r="M81" i="5" a="1"/>
  <c r="M81" i="5" s="1"/>
  <c r="G81" i="5"/>
  <c r="B81" i="5"/>
  <c r="M80" i="5" a="1"/>
  <c r="M80" i="5" s="1"/>
  <c r="G80" i="5"/>
  <c r="B80" i="5"/>
  <c r="M79" i="5" a="1"/>
  <c r="M79" i="5" s="1"/>
  <c r="G79" i="5"/>
  <c r="B79" i="5"/>
  <c r="M78" i="5" a="1"/>
  <c r="M78" i="5" s="1"/>
  <c r="G78" i="5"/>
  <c r="B78" i="5"/>
  <c r="M77" i="5" a="1"/>
  <c r="M77" i="5" s="1"/>
  <c r="G77" i="5"/>
  <c r="B77" i="5"/>
  <c r="M76" i="5" a="1"/>
  <c r="M76" i="5" s="1"/>
  <c r="G76" i="5"/>
  <c r="B76" i="5"/>
  <c r="M75" i="5" a="1"/>
  <c r="M75" i="5" s="1"/>
  <c r="G75" i="5"/>
  <c r="B75" i="5"/>
  <c r="M74" i="5" a="1"/>
  <c r="M74" i="5" s="1"/>
  <c r="G74" i="5"/>
  <c r="B74" i="5"/>
  <c r="M73" i="5" a="1"/>
  <c r="M73" i="5" s="1"/>
  <c r="G73" i="5"/>
  <c r="B73" i="5"/>
  <c r="M72" i="5" a="1"/>
  <c r="M72" i="5" s="1"/>
  <c r="G72" i="5"/>
  <c r="B72" i="5"/>
  <c r="M71" i="5" a="1"/>
  <c r="M71" i="5" s="1"/>
  <c r="G71" i="5"/>
  <c r="B71" i="5"/>
  <c r="M70" i="5" a="1"/>
  <c r="M70" i="5" s="1"/>
  <c r="G70" i="5"/>
  <c r="B70" i="5"/>
  <c r="M69" i="5" a="1"/>
  <c r="M69" i="5" s="1"/>
  <c r="G69" i="5"/>
  <c r="B69" i="5"/>
  <c r="M68" i="5" a="1"/>
  <c r="M68" i="5" s="1"/>
  <c r="G68" i="5"/>
  <c r="B68" i="5"/>
  <c r="M67" i="5" a="1"/>
  <c r="M67" i="5" s="1"/>
  <c r="G67" i="5"/>
  <c r="B67" i="5"/>
  <c r="M66" i="5" a="1"/>
  <c r="M66" i="5" s="1"/>
  <c r="G66" i="5"/>
  <c r="B66" i="5"/>
  <c r="M65" i="5" a="1"/>
  <c r="M65" i="5" s="1"/>
  <c r="G65" i="5"/>
  <c r="B65" i="5"/>
  <c r="M64" i="5" a="1"/>
  <c r="M64" i="5" s="1"/>
  <c r="G64" i="5"/>
  <c r="B64" i="5"/>
  <c r="M63" i="5" a="1"/>
  <c r="M63" i="5" s="1"/>
  <c r="G63" i="5"/>
  <c r="B63" i="5"/>
  <c r="M62" i="5" a="1"/>
  <c r="M62" i="5" s="1"/>
  <c r="G62" i="5"/>
  <c r="B62" i="5"/>
  <c r="M61" i="5" a="1"/>
  <c r="M61" i="5" s="1"/>
  <c r="G61" i="5"/>
  <c r="B61" i="5"/>
  <c r="M60" i="5" a="1"/>
  <c r="M60" i="5" s="1"/>
  <c r="G60" i="5"/>
  <c r="B60" i="5"/>
  <c r="M59" i="5" a="1"/>
  <c r="M59" i="5" s="1"/>
  <c r="G59" i="5"/>
  <c r="B59" i="5"/>
  <c r="M58" i="5" a="1"/>
  <c r="M58" i="5" s="1"/>
  <c r="G58" i="5"/>
  <c r="B58" i="5"/>
  <c r="M57" i="5" a="1"/>
  <c r="M57" i="5" s="1"/>
  <c r="G57" i="5"/>
  <c r="B57" i="5"/>
  <c r="M56" i="5" a="1"/>
  <c r="M56" i="5" s="1"/>
  <c r="G56" i="5"/>
  <c r="B56" i="5"/>
  <c r="M55" i="5" a="1"/>
  <c r="M55" i="5" s="1"/>
  <c r="G55" i="5"/>
  <c r="B55" i="5"/>
  <c r="M54" i="5" a="1"/>
  <c r="M54" i="5" s="1"/>
  <c r="G54" i="5"/>
  <c r="B54" i="5"/>
  <c r="M53" i="5" a="1"/>
  <c r="M53" i="5" s="1"/>
  <c r="G53" i="5"/>
  <c r="B53" i="5"/>
  <c r="M52" i="5" a="1"/>
  <c r="M52" i="5" s="1"/>
  <c r="G52" i="5"/>
  <c r="B52" i="5"/>
  <c r="M51" i="5" a="1"/>
  <c r="M51" i="5" s="1"/>
  <c r="G51" i="5"/>
  <c r="B51" i="5"/>
  <c r="M50" i="5" a="1"/>
  <c r="M50" i="5" s="1"/>
  <c r="G50" i="5"/>
  <c r="B50" i="5"/>
  <c r="M49" i="5" a="1"/>
  <c r="M49" i="5" s="1"/>
  <c r="G49" i="5"/>
  <c r="B49" i="5"/>
  <c r="M48" i="5" a="1"/>
  <c r="M48" i="5" s="1"/>
  <c r="G48" i="5"/>
  <c r="B48" i="5"/>
  <c r="M47" i="5" a="1"/>
  <c r="M47" i="5" s="1"/>
  <c r="G47" i="5"/>
  <c r="B47" i="5"/>
  <c r="M46" i="5" a="1"/>
  <c r="M46" i="5" s="1"/>
  <c r="G46" i="5"/>
  <c r="B46" i="5"/>
  <c r="M45" i="5" a="1"/>
  <c r="M45" i="5" s="1"/>
  <c r="G45" i="5"/>
  <c r="B45" i="5"/>
  <c r="M44" i="5" a="1"/>
  <c r="M44" i="5" s="1"/>
  <c r="G44" i="5"/>
  <c r="B44" i="5"/>
  <c r="M43" i="5" a="1"/>
  <c r="M43" i="5" s="1"/>
  <c r="G43" i="5"/>
  <c r="B43" i="5"/>
  <c r="M42" i="5" a="1"/>
  <c r="M42" i="5" s="1"/>
  <c r="G42" i="5"/>
  <c r="B42" i="5"/>
  <c r="M41" i="5" a="1"/>
  <c r="M41" i="5" s="1"/>
  <c r="G41" i="5"/>
  <c r="B41" i="5"/>
  <c r="M40" i="5" a="1"/>
  <c r="M40" i="5" s="1"/>
  <c r="G40" i="5"/>
  <c r="B40" i="5"/>
  <c r="M39" i="5" a="1"/>
  <c r="M39" i="5" s="1"/>
  <c r="G39" i="5"/>
  <c r="B39" i="5"/>
  <c r="M38" i="5" a="1"/>
  <c r="M38" i="5" s="1"/>
  <c r="G38" i="5"/>
  <c r="B38" i="5"/>
  <c r="M37" i="5" a="1"/>
  <c r="M37" i="5" s="1"/>
  <c r="G37" i="5"/>
  <c r="B37" i="5"/>
  <c r="M36" i="5" a="1"/>
  <c r="M36" i="5" s="1"/>
  <c r="G36" i="5"/>
  <c r="B36" i="5"/>
  <c r="M35" i="5" a="1"/>
  <c r="M35" i="5" s="1"/>
  <c r="G35" i="5"/>
  <c r="B35" i="5"/>
  <c r="M34" i="5" a="1"/>
  <c r="M34" i="5" s="1"/>
  <c r="G34" i="5"/>
  <c r="B34" i="5"/>
  <c r="M33" i="5" a="1"/>
  <c r="M33" i="5" s="1"/>
  <c r="G33" i="5"/>
  <c r="B33" i="5"/>
  <c r="M32" i="5" a="1"/>
  <c r="M32" i="5" s="1"/>
  <c r="G32" i="5"/>
  <c r="B32" i="5"/>
  <c r="M31" i="5" a="1"/>
  <c r="M31" i="5" s="1"/>
  <c r="G31" i="5"/>
  <c r="B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F117" i="30"/>
  <c r="E117" i="30"/>
  <c r="D117" i="30"/>
  <c r="C117" i="30"/>
  <c r="B117" i="30"/>
  <c r="F116" i="30"/>
  <c r="E116" i="30"/>
  <c r="D116" i="30"/>
  <c r="C116" i="30"/>
  <c r="B116" i="30"/>
  <c r="F115" i="30"/>
  <c r="E115" i="30"/>
  <c r="D115" i="30"/>
  <c r="C115" i="30"/>
  <c r="B115" i="30"/>
  <c r="F114" i="30"/>
  <c r="E114" i="30"/>
  <c r="D114" i="30"/>
  <c r="C114" i="30"/>
  <c r="B114" i="30"/>
  <c r="F113" i="30"/>
  <c r="E113" i="30"/>
  <c r="D113" i="30"/>
  <c r="C113" i="30"/>
  <c r="B113" i="30"/>
  <c r="F112" i="30"/>
  <c r="E112" i="30"/>
  <c r="D112" i="30"/>
  <c r="C112" i="30"/>
  <c r="B112" i="30"/>
  <c r="F111" i="30"/>
  <c r="E111" i="30"/>
  <c r="D111" i="30"/>
  <c r="C111" i="30"/>
  <c r="B111" i="30"/>
  <c r="F110" i="30"/>
  <c r="E110" i="30"/>
  <c r="D110" i="30"/>
  <c r="C110" i="30"/>
  <c r="B110" i="30"/>
  <c r="F109" i="30"/>
  <c r="E109" i="30"/>
  <c r="D109" i="30"/>
  <c r="C109" i="30"/>
  <c r="B109" i="30"/>
  <c r="F108" i="30"/>
  <c r="E108" i="30"/>
  <c r="D108" i="30"/>
  <c r="C108" i="30"/>
  <c r="B108" i="30"/>
  <c r="F107" i="30"/>
  <c r="E107" i="30"/>
  <c r="D107" i="30"/>
  <c r="C107" i="30"/>
  <c r="B107" i="30"/>
  <c r="F106" i="30"/>
  <c r="E106" i="30"/>
  <c r="D106" i="30"/>
  <c r="C106" i="30"/>
  <c r="B106" i="30"/>
  <c r="F105" i="30"/>
  <c r="E105" i="30"/>
  <c r="D105" i="30"/>
  <c r="C105" i="30"/>
  <c r="B105" i="30"/>
  <c r="F104" i="30"/>
  <c r="E104" i="30"/>
  <c r="D104" i="30"/>
  <c r="C104" i="30"/>
  <c r="B104" i="30"/>
  <c r="F103" i="30"/>
  <c r="E103" i="30"/>
  <c r="D103" i="30"/>
  <c r="C103" i="30"/>
  <c r="B103" i="30"/>
  <c r="F102" i="30"/>
  <c r="E102" i="30"/>
  <c r="D102" i="30"/>
  <c r="C102" i="30"/>
  <c r="B102" i="30"/>
  <c r="F101" i="30"/>
  <c r="E101" i="30"/>
  <c r="D101" i="30"/>
  <c r="C101" i="30"/>
  <c r="B101" i="30"/>
  <c r="F100" i="30"/>
  <c r="E100" i="30"/>
  <c r="D100" i="30"/>
  <c r="C100" i="30"/>
  <c r="B100" i="30"/>
  <c r="F99" i="30"/>
  <c r="E99" i="30"/>
  <c r="D99" i="30"/>
  <c r="C99" i="30"/>
  <c r="B99" i="30"/>
  <c r="F98" i="30"/>
  <c r="E98" i="30"/>
  <c r="D98" i="30"/>
  <c r="C98" i="30"/>
  <c r="B98" i="30"/>
  <c r="F97" i="30"/>
  <c r="E97" i="30"/>
  <c r="D97" i="30"/>
  <c r="C97" i="30"/>
  <c r="B97" i="30"/>
  <c r="F96" i="30"/>
  <c r="E96" i="30"/>
  <c r="D96" i="30"/>
  <c r="C96" i="30"/>
  <c r="B96" i="30"/>
  <c r="F95" i="30"/>
  <c r="E95" i="30"/>
  <c r="D95" i="30"/>
  <c r="C95" i="30"/>
  <c r="B95" i="30"/>
  <c r="F94" i="30"/>
  <c r="E94" i="30"/>
  <c r="D94" i="30"/>
  <c r="C94" i="30"/>
  <c r="B94" i="30"/>
  <c r="F93" i="30"/>
  <c r="E93" i="30"/>
  <c r="D93" i="30"/>
  <c r="C93" i="30"/>
  <c r="B93" i="30"/>
  <c r="F92" i="30"/>
  <c r="E92" i="30"/>
  <c r="D92" i="30"/>
  <c r="C92" i="30"/>
  <c r="B92" i="30"/>
  <c r="F91" i="30"/>
  <c r="E91" i="30"/>
  <c r="D91" i="30"/>
  <c r="C91" i="30"/>
  <c r="B91" i="30"/>
  <c r="F90" i="30"/>
  <c r="E90" i="30"/>
  <c r="D90" i="30"/>
  <c r="C90" i="30"/>
  <c r="B90" i="30"/>
  <c r="F89" i="30"/>
  <c r="E89" i="30"/>
  <c r="D89" i="30"/>
  <c r="C89" i="30"/>
  <c r="B89" i="30"/>
  <c r="F88" i="30"/>
  <c r="E88" i="30"/>
  <c r="D88" i="30"/>
  <c r="C88" i="30"/>
  <c r="B88" i="30"/>
  <c r="F87" i="30"/>
  <c r="E87" i="30"/>
  <c r="D87" i="30"/>
  <c r="C87" i="30"/>
  <c r="B87" i="30"/>
  <c r="F86" i="30"/>
  <c r="E86" i="30"/>
  <c r="D86" i="30"/>
  <c r="C86" i="30"/>
  <c r="B86" i="30"/>
  <c r="F85" i="30"/>
  <c r="E85" i="30"/>
  <c r="D85" i="30"/>
  <c r="C85" i="30"/>
  <c r="B85" i="30"/>
  <c r="F84" i="30"/>
  <c r="E84" i="30"/>
  <c r="D84" i="30"/>
  <c r="C84" i="30"/>
  <c r="B84" i="30"/>
  <c r="F83" i="30"/>
  <c r="E83" i="30"/>
  <c r="D83" i="30"/>
  <c r="C83" i="30"/>
  <c r="B83" i="30"/>
  <c r="F82" i="30"/>
  <c r="E82" i="30"/>
  <c r="D82" i="30"/>
  <c r="C82" i="30"/>
  <c r="B82" i="30"/>
  <c r="F81" i="30"/>
  <c r="E81" i="30"/>
  <c r="D81" i="30"/>
  <c r="C81" i="30"/>
  <c r="B81" i="30"/>
  <c r="F80" i="30"/>
  <c r="E80" i="30"/>
  <c r="D80" i="30"/>
  <c r="C80" i="30"/>
  <c r="B80" i="30"/>
  <c r="F79" i="30"/>
  <c r="E79" i="30"/>
  <c r="D79" i="30"/>
  <c r="C79" i="30"/>
  <c r="B79" i="30"/>
  <c r="F78" i="30"/>
  <c r="E78" i="30"/>
  <c r="D78" i="30"/>
  <c r="C78" i="30"/>
  <c r="B78" i="30"/>
  <c r="F77" i="30"/>
  <c r="E77" i="30"/>
  <c r="D77" i="30"/>
  <c r="C77" i="30"/>
  <c r="B77" i="30"/>
  <c r="F76" i="30"/>
  <c r="E76" i="30"/>
  <c r="D76" i="30"/>
  <c r="C76" i="30"/>
  <c r="B76" i="30"/>
  <c r="F75" i="30"/>
  <c r="E75" i="30"/>
  <c r="D75" i="30"/>
  <c r="C75" i="30"/>
  <c r="B75" i="30"/>
  <c r="F74" i="30"/>
  <c r="E74" i="30"/>
  <c r="D74" i="30"/>
  <c r="C74" i="30"/>
  <c r="B74" i="30"/>
  <c r="F73" i="30"/>
  <c r="E73" i="30"/>
  <c r="D73" i="30"/>
  <c r="C73" i="30"/>
  <c r="B73" i="30"/>
  <c r="F72" i="30"/>
  <c r="E72" i="30"/>
  <c r="D72" i="30"/>
  <c r="C72" i="30"/>
  <c r="B72" i="30"/>
  <c r="F71" i="30"/>
  <c r="E71" i="30"/>
  <c r="D71" i="30"/>
  <c r="C71" i="30"/>
  <c r="B71" i="30"/>
  <c r="F70" i="30"/>
  <c r="E70" i="30"/>
  <c r="D70" i="30"/>
  <c r="C70" i="30"/>
  <c r="B70" i="30"/>
  <c r="F69" i="30"/>
  <c r="E69" i="30"/>
  <c r="D69" i="30"/>
  <c r="C69" i="30"/>
  <c r="B69" i="30"/>
  <c r="F68" i="30"/>
  <c r="E68" i="30"/>
  <c r="D68" i="30"/>
  <c r="C68" i="30"/>
  <c r="B68" i="30"/>
  <c r="F67" i="30"/>
  <c r="E67" i="30"/>
  <c r="D67" i="30"/>
  <c r="C67" i="30"/>
  <c r="B67" i="30"/>
  <c r="F66" i="30"/>
  <c r="E66" i="30"/>
  <c r="D66" i="30"/>
  <c r="C66" i="30"/>
  <c r="B66" i="30"/>
  <c r="F65" i="30"/>
  <c r="E65" i="30"/>
  <c r="D65" i="30"/>
  <c r="C65" i="30"/>
  <c r="B65" i="30"/>
  <c r="F64" i="30"/>
  <c r="E64" i="30"/>
  <c r="D64" i="30"/>
  <c r="C64" i="30"/>
  <c r="B64" i="30"/>
  <c r="F63" i="30"/>
  <c r="E63" i="30"/>
  <c r="D63" i="30"/>
  <c r="C63" i="30"/>
  <c r="B63" i="30"/>
  <c r="F62" i="30"/>
  <c r="E62" i="30"/>
  <c r="D62" i="30"/>
  <c r="C62" i="30"/>
  <c r="B62" i="30"/>
  <c r="F61" i="30"/>
  <c r="E61" i="30"/>
  <c r="D61" i="30"/>
  <c r="C61" i="30"/>
  <c r="B61" i="30"/>
  <c r="F60" i="30"/>
  <c r="E60" i="30"/>
  <c r="D60" i="30"/>
  <c r="C60" i="30"/>
  <c r="B60" i="30"/>
  <c r="F59" i="30"/>
  <c r="E59" i="30"/>
  <c r="D59" i="30"/>
  <c r="C59" i="30"/>
  <c r="B59" i="30"/>
  <c r="F58" i="30"/>
  <c r="E58" i="30"/>
  <c r="D58" i="30"/>
  <c r="C58" i="30"/>
  <c r="B58" i="30"/>
  <c r="F57" i="30"/>
  <c r="E57" i="30"/>
  <c r="D57" i="30"/>
  <c r="C57" i="30"/>
  <c r="B57" i="30"/>
  <c r="F56" i="30"/>
  <c r="E56" i="30"/>
  <c r="D56" i="30"/>
  <c r="C56" i="30"/>
  <c r="B56" i="30"/>
  <c r="F55" i="30"/>
  <c r="E55" i="30"/>
  <c r="D55" i="30"/>
  <c r="C55" i="30"/>
  <c r="B55" i="30"/>
  <c r="F54" i="30"/>
  <c r="E54" i="30"/>
  <c r="D54" i="30"/>
  <c r="C54" i="30"/>
  <c r="B54" i="30"/>
  <c r="F53" i="30"/>
  <c r="E53" i="30"/>
  <c r="D53" i="30"/>
  <c r="C53" i="30"/>
  <c r="B53" i="30"/>
  <c r="F52" i="30"/>
  <c r="E52" i="30"/>
  <c r="D52" i="30"/>
  <c r="C52" i="30"/>
  <c r="B52" i="30"/>
  <c r="F51" i="30"/>
  <c r="E51" i="30"/>
  <c r="D51" i="30"/>
  <c r="C51" i="30"/>
  <c r="B51" i="30"/>
  <c r="F50" i="30"/>
  <c r="E50" i="30"/>
  <c r="D50" i="30"/>
  <c r="C50" i="30"/>
  <c r="B50" i="30"/>
  <c r="F49" i="30"/>
  <c r="E49" i="30"/>
  <c r="D49" i="30"/>
  <c r="C49" i="30"/>
  <c r="B49" i="30"/>
  <c r="F48" i="30"/>
  <c r="E48" i="30"/>
  <c r="D48" i="30"/>
  <c r="C48" i="30"/>
  <c r="B48" i="30"/>
  <c r="F47" i="30"/>
  <c r="E47" i="30"/>
  <c r="D47" i="30"/>
  <c r="C47" i="30"/>
  <c r="B47" i="30"/>
  <c r="F46" i="30"/>
  <c r="E46" i="30"/>
  <c r="D46" i="30"/>
  <c r="C46" i="30"/>
  <c r="B46" i="30"/>
  <c r="F45" i="30"/>
  <c r="E45" i="30"/>
  <c r="D45" i="30"/>
  <c r="C45" i="30"/>
  <c r="B45" i="30"/>
  <c r="F44" i="30"/>
  <c r="E44" i="30"/>
  <c r="D44" i="30"/>
  <c r="C44" i="30"/>
  <c r="B44" i="30"/>
  <c r="F43" i="30"/>
  <c r="E43" i="30"/>
  <c r="D43" i="30"/>
  <c r="C43" i="30"/>
  <c r="B43" i="30"/>
  <c r="F42" i="30"/>
  <c r="E42" i="30"/>
  <c r="D42" i="30"/>
  <c r="C42" i="30"/>
  <c r="B42" i="30"/>
  <c r="F41" i="30"/>
  <c r="E41" i="30"/>
  <c r="D41" i="30"/>
  <c r="C41" i="30"/>
  <c r="B41" i="30"/>
  <c r="F40" i="30"/>
  <c r="E40" i="30"/>
  <c r="D40" i="30"/>
  <c r="C40" i="30"/>
  <c r="B40" i="30"/>
  <c r="F39" i="30"/>
  <c r="E39" i="30"/>
  <c r="D39" i="30"/>
  <c r="C39" i="30"/>
  <c r="B39" i="30"/>
  <c r="F38" i="30"/>
  <c r="E38" i="30"/>
  <c r="D38" i="30"/>
  <c r="C38" i="30"/>
  <c r="B38" i="30"/>
  <c r="F37" i="30"/>
  <c r="E37" i="30"/>
  <c r="D37" i="30"/>
  <c r="C37" i="30"/>
  <c r="B37" i="30"/>
  <c r="F36" i="30"/>
  <c r="E36" i="30"/>
  <c r="D36" i="30"/>
  <c r="C36" i="30"/>
  <c r="B36" i="30"/>
  <c r="F35" i="30"/>
  <c r="E35" i="30"/>
  <c r="D35" i="30"/>
  <c r="C35" i="30"/>
  <c r="B35" i="30"/>
  <c r="F34" i="30"/>
  <c r="E34" i="30"/>
  <c r="D34" i="30"/>
  <c r="C34" i="30"/>
  <c r="B34" i="30"/>
  <c r="F33" i="30"/>
  <c r="E33" i="30"/>
  <c r="D33" i="30"/>
  <c r="C33" i="30"/>
  <c r="B33" i="30"/>
  <c r="F32" i="30"/>
  <c r="E32" i="30"/>
  <c r="D32" i="30"/>
  <c r="C32" i="30"/>
  <c r="B32" i="30"/>
  <c r="F31" i="30"/>
  <c r="E31" i="30"/>
  <c r="D31" i="30"/>
  <c r="C31" i="30"/>
  <c r="B31" i="30"/>
  <c r="F30" i="30"/>
  <c r="E30" i="30"/>
  <c r="D30" i="30"/>
  <c r="C30" i="30"/>
  <c r="F29" i="30"/>
  <c r="E29" i="30"/>
  <c r="D29" i="30"/>
  <c r="C29" i="30"/>
  <c r="F28" i="30"/>
  <c r="E28" i="30"/>
  <c r="D28" i="30"/>
  <c r="C28" i="30"/>
  <c r="F27" i="30"/>
  <c r="E27" i="30"/>
  <c r="D27" i="30"/>
  <c r="C27" i="30"/>
  <c r="F26" i="30"/>
  <c r="E26" i="30"/>
  <c r="D26" i="30"/>
  <c r="C26" i="30"/>
  <c r="F25" i="30"/>
  <c r="E25" i="30"/>
  <c r="D25" i="30"/>
  <c r="C25" i="30"/>
  <c r="F24" i="30"/>
  <c r="E24" i="30"/>
  <c r="D24" i="30"/>
  <c r="C24" i="30"/>
  <c r="F23" i="30"/>
  <c r="E23" i="30"/>
  <c r="D23" i="30"/>
  <c r="C23" i="30"/>
  <c r="F22" i="30"/>
  <c r="E22" i="30"/>
  <c r="D22" i="30"/>
  <c r="C22" i="30"/>
  <c r="F21" i="30"/>
  <c r="E21" i="30"/>
  <c r="D21" i="30"/>
  <c r="C21" i="30"/>
  <c r="F20" i="30"/>
  <c r="E20" i="30"/>
  <c r="D20" i="30"/>
  <c r="C20" i="30"/>
  <c r="F19" i="30"/>
  <c r="E19" i="30"/>
  <c r="D19" i="30"/>
  <c r="C19" i="30"/>
  <c r="F18" i="30"/>
  <c r="E18" i="30"/>
  <c r="D18" i="30"/>
  <c r="C18" i="30"/>
  <c r="F17" i="30"/>
  <c r="E17" i="30"/>
  <c r="D17" i="30"/>
  <c r="C17" i="30"/>
  <c r="F16" i="30"/>
  <c r="E16" i="30"/>
  <c r="D16" i="30"/>
  <c r="C16" i="30"/>
  <c r="F15" i="30"/>
  <c r="E15" i="30"/>
  <c r="D15" i="30"/>
  <c r="C15" i="30"/>
  <c r="F14" i="30"/>
  <c r="E14" i="30"/>
  <c r="D14" i="30"/>
  <c r="C14" i="30"/>
  <c r="F13" i="30"/>
  <c r="E13" i="30"/>
  <c r="D13" i="30"/>
  <c r="C13" i="30"/>
  <c r="F12" i="30"/>
  <c r="E12" i="30"/>
  <c r="D12" i="30"/>
  <c r="C12" i="30"/>
  <c r="F11" i="30"/>
  <c r="E11" i="30"/>
  <c r="D11" i="30"/>
  <c r="C11" i="30"/>
  <c r="F10" i="30"/>
  <c r="E10" i="30"/>
  <c r="D10" i="30"/>
  <c r="C10" i="30"/>
  <c r="F9" i="30"/>
  <c r="E9" i="30"/>
  <c r="D9" i="30"/>
  <c r="C9" i="30"/>
  <c r="F8" i="30"/>
  <c r="E8" i="30"/>
  <c r="D8" i="30"/>
  <c r="C8" i="30"/>
  <c r="F7" i="30"/>
  <c r="E7" i="30"/>
  <c r="D7" i="30"/>
  <c r="C7" i="30"/>
  <c r="F6" i="30"/>
  <c r="E6" i="30"/>
  <c r="D6" i="30"/>
  <c r="C6" i="30"/>
  <c r="F5" i="30"/>
  <c r="E5" i="30"/>
  <c r="D5" i="30"/>
  <c r="C5" i="30"/>
  <c r="F4" i="30"/>
  <c r="E4" i="30"/>
  <c r="D4" i="30"/>
  <c r="C4" i="30"/>
  <c r="F3" i="30"/>
  <c r="E3" i="30"/>
  <c r="D3" i="30"/>
  <c r="C3" i="30"/>
  <c r="F2" i="30"/>
  <c r="E2" i="30"/>
  <c r="D2" i="30"/>
  <c r="C2" i="30"/>
  <c r="F117" i="36"/>
  <c r="E117" i="36"/>
  <c r="D117" i="36"/>
  <c r="C117" i="36"/>
  <c r="B117" i="36"/>
  <c r="F116" i="36"/>
  <c r="E116" i="36"/>
  <c r="D116" i="36"/>
  <c r="C116" i="36"/>
  <c r="B116" i="36"/>
  <c r="F115" i="36"/>
  <c r="E115" i="36"/>
  <c r="D115" i="36"/>
  <c r="C115" i="36"/>
  <c r="B115" i="36"/>
  <c r="F114" i="36"/>
  <c r="E114" i="36"/>
  <c r="D114" i="36"/>
  <c r="C114" i="36"/>
  <c r="B114" i="36"/>
  <c r="F113" i="36"/>
  <c r="E113" i="36"/>
  <c r="D113" i="36"/>
  <c r="C113" i="36"/>
  <c r="B113" i="36"/>
  <c r="F112" i="36"/>
  <c r="E112" i="36"/>
  <c r="D112" i="36"/>
  <c r="C112" i="36"/>
  <c r="B112" i="36"/>
  <c r="F111" i="36"/>
  <c r="E111" i="36"/>
  <c r="D111" i="36"/>
  <c r="C111" i="36"/>
  <c r="B111" i="36"/>
  <c r="F110" i="36"/>
  <c r="E110" i="36"/>
  <c r="D110" i="36"/>
  <c r="C110" i="36"/>
  <c r="B110" i="36"/>
  <c r="F109" i="36"/>
  <c r="E109" i="36"/>
  <c r="D109" i="36"/>
  <c r="C109" i="36"/>
  <c r="B109" i="36"/>
  <c r="F108" i="36"/>
  <c r="E108" i="36"/>
  <c r="D108" i="36"/>
  <c r="C108" i="36"/>
  <c r="B108" i="36"/>
  <c r="F107" i="36"/>
  <c r="E107" i="36"/>
  <c r="D107" i="36"/>
  <c r="C107" i="36"/>
  <c r="B107" i="36"/>
  <c r="F106" i="36"/>
  <c r="E106" i="36"/>
  <c r="D106" i="36"/>
  <c r="C106" i="36"/>
  <c r="B106" i="36"/>
  <c r="F105" i="36"/>
  <c r="E105" i="36"/>
  <c r="D105" i="36"/>
  <c r="C105" i="36"/>
  <c r="B105" i="36"/>
  <c r="F104" i="36"/>
  <c r="E104" i="36"/>
  <c r="D104" i="36"/>
  <c r="C104" i="36"/>
  <c r="B104" i="36"/>
  <c r="F103" i="36"/>
  <c r="E103" i="36"/>
  <c r="D103" i="36"/>
  <c r="C103" i="36"/>
  <c r="B103" i="36"/>
  <c r="F102" i="36"/>
  <c r="E102" i="36"/>
  <c r="D102" i="36"/>
  <c r="C102" i="36"/>
  <c r="B102" i="36"/>
  <c r="F101" i="36"/>
  <c r="E101" i="36"/>
  <c r="D101" i="36"/>
  <c r="C101" i="36"/>
  <c r="B101" i="36"/>
  <c r="F100" i="36"/>
  <c r="E100" i="36"/>
  <c r="D100" i="36"/>
  <c r="C100" i="36"/>
  <c r="B100" i="36"/>
  <c r="F99" i="36"/>
  <c r="E99" i="36"/>
  <c r="D99" i="36"/>
  <c r="C99" i="36"/>
  <c r="B99" i="36"/>
  <c r="F98" i="36"/>
  <c r="E98" i="36"/>
  <c r="D98" i="36"/>
  <c r="C98" i="36"/>
  <c r="B98" i="36"/>
  <c r="F97" i="36"/>
  <c r="E97" i="36"/>
  <c r="D97" i="36"/>
  <c r="C97" i="36"/>
  <c r="B97" i="36"/>
  <c r="F96" i="36"/>
  <c r="E96" i="36"/>
  <c r="D96" i="36"/>
  <c r="C96" i="36"/>
  <c r="B96" i="36"/>
  <c r="F95" i="36"/>
  <c r="E95" i="36"/>
  <c r="D95" i="36"/>
  <c r="C95" i="36"/>
  <c r="B95" i="36"/>
  <c r="F94" i="36"/>
  <c r="E94" i="36"/>
  <c r="D94" i="36"/>
  <c r="C94" i="36"/>
  <c r="B94" i="36"/>
  <c r="F93" i="36"/>
  <c r="E93" i="36"/>
  <c r="D93" i="36"/>
  <c r="C93" i="36"/>
  <c r="B93" i="36"/>
  <c r="F92" i="36"/>
  <c r="E92" i="36"/>
  <c r="D92" i="36"/>
  <c r="C92" i="36"/>
  <c r="B92" i="36"/>
  <c r="F91" i="36"/>
  <c r="E91" i="36"/>
  <c r="D91" i="36"/>
  <c r="C91" i="36"/>
  <c r="B91" i="36"/>
  <c r="F90" i="36"/>
  <c r="E90" i="36"/>
  <c r="D90" i="36"/>
  <c r="C90" i="36"/>
  <c r="B90" i="36"/>
  <c r="F89" i="36"/>
  <c r="E89" i="36"/>
  <c r="D89" i="36"/>
  <c r="C89" i="36"/>
  <c r="B89" i="36"/>
  <c r="F88" i="36"/>
  <c r="E88" i="36"/>
  <c r="D88" i="36"/>
  <c r="C88" i="36"/>
  <c r="B88" i="36"/>
  <c r="F87" i="36"/>
  <c r="E87" i="36"/>
  <c r="D87" i="36"/>
  <c r="C87" i="36"/>
  <c r="B87" i="36"/>
  <c r="F86" i="36"/>
  <c r="E86" i="36"/>
  <c r="D86" i="36"/>
  <c r="C86" i="36"/>
  <c r="B86" i="36"/>
  <c r="F85" i="36"/>
  <c r="E85" i="36"/>
  <c r="D85" i="36"/>
  <c r="C85" i="36"/>
  <c r="B85" i="36"/>
  <c r="F84" i="36"/>
  <c r="E84" i="36"/>
  <c r="D84" i="36"/>
  <c r="C84" i="36"/>
  <c r="B84" i="36"/>
  <c r="F83" i="36"/>
  <c r="E83" i="36"/>
  <c r="D83" i="36"/>
  <c r="C83" i="36"/>
  <c r="B83" i="36"/>
  <c r="F82" i="36"/>
  <c r="E82" i="36"/>
  <c r="D82" i="36"/>
  <c r="C82" i="36"/>
  <c r="B82" i="36"/>
  <c r="F81" i="36"/>
  <c r="E81" i="36"/>
  <c r="D81" i="36"/>
  <c r="C81" i="36"/>
  <c r="B81" i="36"/>
  <c r="F80" i="36"/>
  <c r="E80" i="36"/>
  <c r="D80" i="36"/>
  <c r="C80" i="36"/>
  <c r="B80" i="36"/>
  <c r="F79" i="36"/>
  <c r="E79" i="36"/>
  <c r="D79" i="36"/>
  <c r="C79" i="36"/>
  <c r="B79" i="36"/>
  <c r="F78" i="36"/>
  <c r="E78" i="36"/>
  <c r="D78" i="36"/>
  <c r="C78" i="36"/>
  <c r="B78" i="36"/>
  <c r="F77" i="36"/>
  <c r="E77" i="36"/>
  <c r="D77" i="36"/>
  <c r="C77" i="36"/>
  <c r="B77" i="36"/>
  <c r="F76" i="36"/>
  <c r="E76" i="36"/>
  <c r="D76" i="36"/>
  <c r="C76" i="36"/>
  <c r="B76" i="36"/>
  <c r="F75" i="36"/>
  <c r="E75" i="36"/>
  <c r="D75" i="36"/>
  <c r="C75" i="36"/>
  <c r="B75" i="36"/>
  <c r="F74" i="36"/>
  <c r="E74" i="36"/>
  <c r="D74" i="36"/>
  <c r="C74" i="36"/>
  <c r="B74" i="36"/>
  <c r="F73" i="36"/>
  <c r="E73" i="36"/>
  <c r="D73" i="36"/>
  <c r="C73" i="36"/>
  <c r="B73" i="36"/>
  <c r="F72" i="36"/>
  <c r="E72" i="36"/>
  <c r="D72" i="36"/>
  <c r="C72" i="36"/>
  <c r="B72" i="36"/>
  <c r="F71" i="36"/>
  <c r="E71" i="36"/>
  <c r="D71" i="36"/>
  <c r="C71" i="36"/>
  <c r="B71" i="36"/>
  <c r="F70" i="36"/>
  <c r="E70" i="36"/>
  <c r="D70" i="36"/>
  <c r="C70" i="36"/>
  <c r="B70" i="36"/>
  <c r="F69" i="36"/>
  <c r="E69" i="36"/>
  <c r="D69" i="36"/>
  <c r="C69" i="36"/>
  <c r="B69" i="36"/>
  <c r="F68" i="36"/>
  <c r="E68" i="36"/>
  <c r="D68" i="36"/>
  <c r="C68" i="36"/>
  <c r="B68" i="36"/>
  <c r="F67" i="36"/>
  <c r="E67" i="36"/>
  <c r="D67" i="36"/>
  <c r="C67" i="36"/>
  <c r="B67" i="36"/>
  <c r="F66" i="36"/>
  <c r="E66" i="36"/>
  <c r="D66" i="36"/>
  <c r="C66" i="36"/>
  <c r="B66" i="36"/>
  <c r="F65" i="36"/>
  <c r="E65" i="36"/>
  <c r="D65" i="36"/>
  <c r="C65" i="36"/>
  <c r="B65" i="36"/>
  <c r="F64" i="36"/>
  <c r="E64" i="36"/>
  <c r="D64" i="36"/>
  <c r="C64" i="36"/>
  <c r="B64" i="36"/>
  <c r="F63" i="36"/>
  <c r="E63" i="36"/>
  <c r="D63" i="36"/>
  <c r="C63" i="36"/>
  <c r="B63" i="36"/>
  <c r="F62" i="36"/>
  <c r="E62" i="36"/>
  <c r="D62" i="36"/>
  <c r="C62" i="36"/>
  <c r="B62" i="36"/>
  <c r="F61" i="36"/>
  <c r="E61" i="36"/>
  <c r="D61" i="36"/>
  <c r="C61" i="36"/>
  <c r="B61" i="36"/>
  <c r="F60" i="36"/>
  <c r="E60" i="36"/>
  <c r="D60" i="36"/>
  <c r="C60" i="36"/>
  <c r="B60" i="36"/>
  <c r="F59" i="36"/>
  <c r="E59" i="36"/>
  <c r="D59" i="36"/>
  <c r="C59" i="36"/>
  <c r="B59" i="36"/>
  <c r="F58" i="36"/>
  <c r="E58" i="36"/>
  <c r="D58" i="36"/>
  <c r="C58" i="36"/>
  <c r="B58" i="36"/>
  <c r="F57" i="36"/>
  <c r="E57" i="36"/>
  <c r="D57" i="36"/>
  <c r="C57" i="36"/>
  <c r="B57" i="36"/>
  <c r="F56" i="36"/>
  <c r="E56" i="36"/>
  <c r="D56" i="36"/>
  <c r="C56" i="36"/>
  <c r="B56" i="36"/>
  <c r="F55" i="36"/>
  <c r="E55" i="36"/>
  <c r="D55" i="36"/>
  <c r="C55" i="36"/>
  <c r="B55" i="36"/>
  <c r="F54" i="36"/>
  <c r="E54" i="36"/>
  <c r="D54" i="36"/>
  <c r="C54" i="36"/>
  <c r="B54" i="36"/>
  <c r="F53" i="36"/>
  <c r="E53" i="36"/>
  <c r="D53" i="36"/>
  <c r="C53" i="36"/>
  <c r="B53" i="36"/>
  <c r="F52" i="36"/>
  <c r="E52" i="36"/>
  <c r="D52" i="36"/>
  <c r="C52" i="36"/>
  <c r="B52" i="36"/>
  <c r="F51" i="36"/>
  <c r="E51" i="36"/>
  <c r="D51" i="36"/>
  <c r="C51" i="36"/>
  <c r="B51" i="36"/>
  <c r="F50" i="36"/>
  <c r="E50" i="36"/>
  <c r="D50" i="36"/>
  <c r="C50" i="36"/>
  <c r="B50" i="36"/>
  <c r="F49" i="36"/>
  <c r="E49" i="36"/>
  <c r="D49" i="36"/>
  <c r="C49" i="36"/>
  <c r="B49" i="36"/>
  <c r="F48" i="36"/>
  <c r="E48" i="36"/>
  <c r="D48" i="36"/>
  <c r="C48" i="36"/>
  <c r="B48" i="36"/>
  <c r="F47" i="36"/>
  <c r="E47" i="36"/>
  <c r="D47" i="36"/>
  <c r="C47" i="36"/>
  <c r="B47" i="36"/>
  <c r="F46" i="36"/>
  <c r="E46" i="36"/>
  <c r="D46" i="36"/>
  <c r="C46" i="36"/>
  <c r="B46" i="36"/>
  <c r="F45" i="36"/>
  <c r="E45" i="36"/>
  <c r="D45" i="36"/>
  <c r="C45" i="36"/>
  <c r="B45" i="36"/>
  <c r="F44" i="36"/>
  <c r="E44" i="36"/>
  <c r="D44" i="36"/>
  <c r="C44" i="36"/>
  <c r="B44" i="36"/>
  <c r="F43" i="36"/>
  <c r="E43" i="36"/>
  <c r="D43" i="36"/>
  <c r="C43" i="36"/>
  <c r="B43" i="36"/>
  <c r="F42" i="36"/>
  <c r="E42" i="36"/>
  <c r="D42" i="36"/>
  <c r="C42" i="36"/>
  <c r="B42" i="36"/>
  <c r="F41" i="36"/>
  <c r="E41" i="36"/>
  <c r="D41" i="36"/>
  <c r="C41" i="36"/>
  <c r="B41" i="36"/>
  <c r="F40" i="36"/>
  <c r="E40" i="36"/>
  <c r="D40" i="36"/>
  <c r="C40" i="36"/>
  <c r="B40" i="36"/>
  <c r="F39" i="36"/>
  <c r="E39" i="36"/>
  <c r="D39" i="36"/>
  <c r="C39" i="36"/>
  <c r="B39" i="36"/>
  <c r="F38" i="36"/>
  <c r="E38" i="36"/>
  <c r="D38" i="36"/>
  <c r="C38" i="36"/>
  <c r="B38" i="36"/>
  <c r="F37" i="36"/>
  <c r="E37" i="36"/>
  <c r="D37" i="36"/>
  <c r="C37" i="36"/>
  <c r="B37" i="36"/>
  <c r="F36" i="36"/>
  <c r="E36" i="36"/>
  <c r="D36" i="36"/>
  <c r="C36" i="36"/>
  <c r="B36" i="36"/>
  <c r="F35" i="36"/>
  <c r="E35" i="36"/>
  <c r="D35" i="36"/>
  <c r="C35" i="36"/>
  <c r="B35" i="36"/>
  <c r="F34" i="36"/>
  <c r="E34" i="36"/>
  <c r="D34" i="36"/>
  <c r="C34" i="36"/>
  <c r="B34" i="36"/>
  <c r="F33" i="36"/>
  <c r="E33" i="36"/>
  <c r="D33" i="36"/>
  <c r="C33" i="36"/>
  <c r="B33" i="36"/>
  <c r="F32" i="36"/>
  <c r="E32" i="36"/>
  <c r="D32" i="36"/>
  <c r="C32" i="36"/>
  <c r="B32" i="36"/>
  <c r="F31" i="36"/>
  <c r="E31" i="36"/>
  <c r="D31" i="36"/>
  <c r="C31" i="36"/>
  <c r="B31" i="36"/>
  <c r="F30" i="36"/>
  <c r="E30" i="36"/>
  <c r="D30" i="36"/>
  <c r="C30" i="36"/>
  <c r="F29" i="36"/>
  <c r="E29" i="36"/>
  <c r="D29" i="36"/>
  <c r="C29" i="36"/>
  <c r="F28" i="36"/>
  <c r="E28" i="36"/>
  <c r="D28" i="36"/>
  <c r="C28" i="36"/>
  <c r="F27" i="36"/>
  <c r="E27" i="36"/>
  <c r="D27" i="36"/>
  <c r="C27" i="36"/>
  <c r="F26" i="36"/>
  <c r="E26" i="36"/>
  <c r="D26" i="36"/>
  <c r="C26" i="36"/>
  <c r="F25" i="36"/>
  <c r="E25" i="36"/>
  <c r="D25" i="36"/>
  <c r="C25" i="36"/>
  <c r="F24" i="36"/>
  <c r="E24" i="36"/>
  <c r="D24" i="36"/>
  <c r="C24" i="36"/>
  <c r="F23" i="36"/>
  <c r="E23" i="36"/>
  <c r="D23" i="36"/>
  <c r="C23" i="36"/>
  <c r="F22" i="36"/>
  <c r="E22" i="36"/>
  <c r="D22" i="36"/>
  <c r="C22" i="36"/>
  <c r="F21" i="36"/>
  <c r="E21" i="36"/>
  <c r="D21" i="36"/>
  <c r="C21" i="36"/>
  <c r="F20" i="36"/>
  <c r="E20" i="36"/>
  <c r="D20" i="36"/>
  <c r="C20" i="36"/>
  <c r="F19" i="36"/>
  <c r="E19" i="36"/>
  <c r="D19" i="36"/>
  <c r="C19" i="36"/>
  <c r="F18" i="36"/>
  <c r="E18" i="36"/>
  <c r="D18" i="36"/>
  <c r="C18" i="36"/>
  <c r="F17" i="36"/>
  <c r="E17" i="36"/>
  <c r="D17" i="36"/>
  <c r="C17" i="36"/>
  <c r="F16" i="36"/>
  <c r="E16" i="36"/>
  <c r="D16" i="36"/>
  <c r="C16" i="36"/>
  <c r="F15" i="36"/>
  <c r="E15" i="36"/>
  <c r="D15" i="36"/>
  <c r="C15" i="36"/>
  <c r="F14" i="36"/>
  <c r="E14" i="36"/>
  <c r="D14" i="36"/>
  <c r="C14" i="36"/>
  <c r="F13" i="36"/>
  <c r="E13" i="36"/>
  <c r="D13" i="36"/>
  <c r="C13" i="36"/>
  <c r="F12" i="36"/>
  <c r="E12" i="36"/>
  <c r="D12" i="36"/>
  <c r="C12" i="36"/>
  <c r="F11" i="36"/>
  <c r="E11" i="36"/>
  <c r="D11" i="36"/>
  <c r="C11" i="36"/>
  <c r="F10" i="36"/>
  <c r="E10" i="36"/>
  <c r="D10" i="36"/>
  <c r="C10" i="36"/>
  <c r="F9" i="36"/>
  <c r="E9" i="36"/>
  <c r="D9" i="36"/>
  <c r="C9" i="36"/>
  <c r="F8" i="36"/>
  <c r="E8" i="36"/>
  <c r="D8" i="36"/>
  <c r="C8" i="36"/>
  <c r="F7" i="36"/>
  <c r="E7" i="36"/>
  <c r="D7" i="36"/>
  <c r="C7" i="36"/>
  <c r="F6" i="36"/>
  <c r="E6" i="36"/>
  <c r="D6" i="36"/>
  <c r="C6" i="36"/>
  <c r="F5" i="36"/>
  <c r="E5" i="36"/>
  <c r="D5" i="36"/>
  <c r="C5" i="36"/>
  <c r="F4" i="36"/>
  <c r="E4" i="36"/>
  <c r="D4" i="36"/>
  <c r="C4" i="36"/>
  <c r="F3" i="36"/>
  <c r="E3" i="36"/>
  <c r="D3" i="36"/>
  <c r="C3" i="36"/>
  <c r="F2" i="36"/>
  <c r="E2" i="36"/>
  <c r="D2" i="36"/>
  <c r="C2" i="36"/>
  <c r="F117" i="32"/>
  <c r="E117" i="32"/>
  <c r="D117" i="32"/>
  <c r="C117" i="32"/>
  <c r="B117" i="32"/>
  <c r="F116" i="32"/>
  <c r="E116" i="32"/>
  <c r="D116" i="32"/>
  <c r="C116" i="32"/>
  <c r="B116" i="32"/>
  <c r="F115" i="32"/>
  <c r="E115" i="32"/>
  <c r="D115" i="32"/>
  <c r="C115" i="32"/>
  <c r="B115" i="32"/>
  <c r="F114" i="32"/>
  <c r="E114" i="32"/>
  <c r="D114" i="32"/>
  <c r="C114" i="32"/>
  <c r="B114" i="32"/>
  <c r="F113" i="32"/>
  <c r="E113" i="32"/>
  <c r="D113" i="32"/>
  <c r="C113" i="32"/>
  <c r="B113" i="32"/>
  <c r="F112" i="32"/>
  <c r="E112" i="32"/>
  <c r="D112" i="32"/>
  <c r="C112" i="32"/>
  <c r="B112" i="32"/>
  <c r="F111" i="32"/>
  <c r="E111" i="32"/>
  <c r="D111" i="32"/>
  <c r="C111" i="32"/>
  <c r="B111" i="32"/>
  <c r="F110" i="32"/>
  <c r="E110" i="32"/>
  <c r="D110" i="32"/>
  <c r="C110" i="32"/>
  <c r="B110" i="32"/>
  <c r="F109" i="32"/>
  <c r="E109" i="32"/>
  <c r="D109" i="32"/>
  <c r="C109" i="32"/>
  <c r="B109" i="32"/>
  <c r="F108" i="32"/>
  <c r="E108" i="32"/>
  <c r="D108" i="32"/>
  <c r="C108" i="32"/>
  <c r="B108" i="32"/>
  <c r="F107" i="32"/>
  <c r="E107" i="32"/>
  <c r="D107" i="32"/>
  <c r="C107" i="32"/>
  <c r="B107" i="32"/>
  <c r="F106" i="32"/>
  <c r="E106" i="32"/>
  <c r="D106" i="32"/>
  <c r="C106" i="32"/>
  <c r="B106" i="32"/>
  <c r="F105" i="32"/>
  <c r="E105" i="32"/>
  <c r="D105" i="32"/>
  <c r="C105" i="32"/>
  <c r="B105" i="32"/>
  <c r="F104" i="32"/>
  <c r="E104" i="32"/>
  <c r="D104" i="32"/>
  <c r="C104" i="32"/>
  <c r="B104" i="32"/>
  <c r="F103" i="32"/>
  <c r="E103" i="32"/>
  <c r="D103" i="32"/>
  <c r="C103" i="32"/>
  <c r="B103" i="32"/>
  <c r="F102" i="32"/>
  <c r="E102" i="32"/>
  <c r="D102" i="32"/>
  <c r="C102" i="32"/>
  <c r="B102" i="32"/>
  <c r="F101" i="32"/>
  <c r="E101" i="32"/>
  <c r="D101" i="32"/>
  <c r="C101" i="32"/>
  <c r="B101" i="32"/>
  <c r="F100" i="32"/>
  <c r="E100" i="32"/>
  <c r="D100" i="32"/>
  <c r="C100" i="32"/>
  <c r="B100" i="32"/>
  <c r="F99" i="32"/>
  <c r="E99" i="32"/>
  <c r="D99" i="32"/>
  <c r="C99" i="32"/>
  <c r="B99" i="32"/>
  <c r="F98" i="32"/>
  <c r="E98" i="32"/>
  <c r="D98" i="32"/>
  <c r="C98" i="32"/>
  <c r="B98" i="32"/>
  <c r="F97" i="32"/>
  <c r="E97" i="32"/>
  <c r="D97" i="32"/>
  <c r="C97" i="32"/>
  <c r="B97" i="32"/>
  <c r="F96" i="32"/>
  <c r="E96" i="32"/>
  <c r="D96" i="32"/>
  <c r="C96" i="32"/>
  <c r="B96" i="32"/>
  <c r="F95" i="32"/>
  <c r="E95" i="32"/>
  <c r="D95" i="32"/>
  <c r="C95" i="32"/>
  <c r="B95" i="32"/>
  <c r="F94" i="32"/>
  <c r="E94" i="32"/>
  <c r="D94" i="32"/>
  <c r="C94" i="32"/>
  <c r="B94" i="32"/>
  <c r="F93" i="32"/>
  <c r="E93" i="32"/>
  <c r="D93" i="32"/>
  <c r="C93" i="32"/>
  <c r="B93" i="32"/>
  <c r="F92" i="32"/>
  <c r="E92" i="32"/>
  <c r="D92" i="32"/>
  <c r="C92" i="32"/>
  <c r="B92" i="32"/>
  <c r="F91" i="32"/>
  <c r="E91" i="32"/>
  <c r="D91" i="32"/>
  <c r="C91" i="32"/>
  <c r="B91" i="32"/>
  <c r="F90" i="32"/>
  <c r="E90" i="32"/>
  <c r="D90" i="32"/>
  <c r="C90" i="32"/>
  <c r="B90" i="32"/>
  <c r="F89" i="32"/>
  <c r="E89" i="32"/>
  <c r="D89" i="32"/>
  <c r="C89" i="32"/>
  <c r="B89" i="32"/>
  <c r="F88" i="32"/>
  <c r="E88" i="32"/>
  <c r="D88" i="32"/>
  <c r="C88" i="32"/>
  <c r="B88" i="32"/>
  <c r="F87" i="32"/>
  <c r="E87" i="32"/>
  <c r="D87" i="32"/>
  <c r="C87" i="32"/>
  <c r="B87" i="32"/>
  <c r="F86" i="32"/>
  <c r="E86" i="32"/>
  <c r="D86" i="32"/>
  <c r="C86" i="32"/>
  <c r="B86" i="32"/>
  <c r="F85" i="32"/>
  <c r="E85" i="32"/>
  <c r="D85" i="32"/>
  <c r="C85" i="32"/>
  <c r="B85" i="32"/>
  <c r="F84" i="32"/>
  <c r="E84" i="32"/>
  <c r="D84" i="32"/>
  <c r="C84" i="32"/>
  <c r="B84" i="32"/>
  <c r="F83" i="32"/>
  <c r="E83" i="32"/>
  <c r="D83" i="32"/>
  <c r="C83" i="32"/>
  <c r="B83" i="32"/>
  <c r="F82" i="32"/>
  <c r="E82" i="32"/>
  <c r="D82" i="32"/>
  <c r="C82" i="32"/>
  <c r="B82" i="32"/>
  <c r="F81" i="32"/>
  <c r="E81" i="32"/>
  <c r="D81" i="32"/>
  <c r="C81" i="32"/>
  <c r="B81" i="32"/>
  <c r="F80" i="32"/>
  <c r="E80" i="32"/>
  <c r="D80" i="32"/>
  <c r="C80" i="32"/>
  <c r="B80" i="32"/>
  <c r="F79" i="32"/>
  <c r="E79" i="32"/>
  <c r="D79" i="32"/>
  <c r="C79" i="32"/>
  <c r="B79" i="32"/>
  <c r="F78" i="32"/>
  <c r="E78" i="32"/>
  <c r="D78" i="32"/>
  <c r="C78" i="32"/>
  <c r="B78" i="32"/>
  <c r="F77" i="32"/>
  <c r="E77" i="32"/>
  <c r="D77" i="32"/>
  <c r="C77" i="32"/>
  <c r="B77" i="32"/>
  <c r="F76" i="32"/>
  <c r="E76" i="32"/>
  <c r="D76" i="32"/>
  <c r="C76" i="32"/>
  <c r="B76" i="32"/>
  <c r="F75" i="32"/>
  <c r="E75" i="32"/>
  <c r="D75" i="32"/>
  <c r="C75" i="32"/>
  <c r="B75" i="32"/>
  <c r="F74" i="32"/>
  <c r="E74" i="32"/>
  <c r="D74" i="32"/>
  <c r="C74" i="32"/>
  <c r="B74" i="32"/>
  <c r="F73" i="32"/>
  <c r="E73" i="32"/>
  <c r="D73" i="32"/>
  <c r="C73" i="32"/>
  <c r="B73" i="32"/>
  <c r="F72" i="32"/>
  <c r="E72" i="32"/>
  <c r="D72" i="32"/>
  <c r="C72" i="32"/>
  <c r="B72" i="32"/>
  <c r="F71" i="32"/>
  <c r="E71" i="32"/>
  <c r="D71" i="32"/>
  <c r="C71" i="32"/>
  <c r="B71" i="32"/>
  <c r="F70" i="32"/>
  <c r="E70" i="32"/>
  <c r="D70" i="32"/>
  <c r="C70" i="32"/>
  <c r="B70" i="32"/>
  <c r="F69" i="32"/>
  <c r="E69" i="32"/>
  <c r="D69" i="32"/>
  <c r="C69" i="32"/>
  <c r="B69" i="32"/>
  <c r="F68" i="32"/>
  <c r="E68" i="32"/>
  <c r="D68" i="32"/>
  <c r="C68" i="32"/>
  <c r="B68" i="32"/>
  <c r="F67" i="32"/>
  <c r="E67" i="32"/>
  <c r="D67" i="32"/>
  <c r="C67" i="32"/>
  <c r="B67" i="32"/>
  <c r="F66" i="32"/>
  <c r="E66" i="32"/>
  <c r="D66" i="32"/>
  <c r="C66" i="32"/>
  <c r="B66" i="32"/>
  <c r="F65" i="32"/>
  <c r="E65" i="32"/>
  <c r="D65" i="32"/>
  <c r="C65" i="32"/>
  <c r="B65" i="32"/>
  <c r="F64" i="32"/>
  <c r="E64" i="32"/>
  <c r="D64" i="32"/>
  <c r="C64" i="32"/>
  <c r="B64" i="32"/>
  <c r="F63" i="32"/>
  <c r="E63" i="32"/>
  <c r="D63" i="32"/>
  <c r="C63" i="32"/>
  <c r="B63" i="32"/>
  <c r="F62" i="32"/>
  <c r="E62" i="32"/>
  <c r="D62" i="32"/>
  <c r="C62" i="32"/>
  <c r="B62" i="32"/>
  <c r="F61" i="32"/>
  <c r="E61" i="32"/>
  <c r="D61" i="32"/>
  <c r="C61" i="32"/>
  <c r="B61" i="32"/>
  <c r="F60" i="32"/>
  <c r="E60" i="32"/>
  <c r="D60" i="32"/>
  <c r="C60" i="32"/>
  <c r="B60" i="32"/>
  <c r="F59" i="32"/>
  <c r="E59" i="32"/>
  <c r="D59" i="32"/>
  <c r="C59" i="32"/>
  <c r="B59" i="32"/>
  <c r="F58" i="32"/>
  <c r="E58" i="32"/>
  <c r="D58" i="32"/>
  <c r="C58" i="32"/>
  <c r="B58" i="32"/>
  <c r="F57" i="32"/>
  <c r="E57" i="32"/>
  <c r="D57" i="32"/>
  <c r="C57" i="32"/>
  <c r="B57" i="32"/>
  <c r="F56" i="32"/>
  <c r="E56" i="32"/>
  <c r="D56" i="32"/>
  <c r="C56" i="32"/>
  <c r="B56" i="32"/>
  <c r="F55" i="32"/>
  <c r="E55" i="32"/>
  <c r="D55" i="32"/>
  <c r="C55" i="32"/>
  <c r="B55" i="32"/>
  <c r="F54" i="32"/>
  <c r="E54" i="32"/>
  <c r="D54" i="32"/>
  <c r="C54" i="32"/>
  <c r="B54" i="32"/>
  <c r="F53" i="32"/>
  <c r="E53" i="32"/>
  <c r="D53" i="32"/>
  <c r="C53" i="32"/>
  <c r="B53" i="32"/>
  <c r="F52" i="32"/>
  <c r="E52" i="32"/>
  <c r="D52" i="32"/>
  <c r="C52" i="32"/>
  <c r="B52" i="32"/>
  <c r="F51" i="32"/>
  <c r="E51" i="32"/>
  <c r="D51" i="32"/>
  <c r="C51" i="32"/>
  <c r="B51" i="32"/>
  <c r="F50" i="32"/>
  <c r="E50" i="32"/>
  <c r="D50" i="32"/>
  <c r="C50" i="32"/>
  <c r="B50" i="32"/>
  <c r="F49" i="32"/>
  <c r="E49" i="32"/>
  <c r="D49" i="32"/>
  <c r="C49" i="32"/>
  <c r="B49" i="32"/>
  <c r="F48" i="32"/>
  <c r="E48" i="32"/>
  <c r="D48" i="32"/>
  <c r="C48" i="32"/>
  <c r="B48" i="32"/>
  <c r="F47" i="32"/>
  <c r="E47" i="32"/>
  <c r="D47" i="32"/>
  <c r="C47" i="32"/>
  <c r="B47" i="32"/>
  <c r="F46" i="32"/>
  <c r="E46" i="32"/>
  <c r="D46" i="32"/>
  <c r="C46" i="32"/>
  <c r="B46" i="32"/>
  <c r="F45" i="32"/>
  <c r="E45" i="32"/>
  <c r="D45" i="32"/>
  <c r="C45" i="32"/>
  <c r="B45" i="32"/>
  <c r="F44" i="32"/>
  <c r="E44" i="32"/>
  <c r="D44" i="32"/>
  <c r="C44" i="32"/>
  <c r="B44" i="32"/>
  <c r="F43" i="32"/>
  <c r="E43" i="32"/>
  <c r="D43" i="32"/>
  <c r="C43" i="32"/>
  <c r="B43" i="32"/>
  <c r="F42" i="32"/>
  <c r="E42" i="32"/>
  <c r="D42" i="32"/>
  <c r="C42" i="32"/>
  <c r="B42" i="32"/>
  <c r="F41" i="32"/>
  <c r="E41" i="32"/>
  <c r="D41" i="32"/>
  <c r="C41" i="32"/>
  <c r="B41" i="32"/>
  <c r="F40" i="32"/>
  <c r="E40" i="32"/>
  <c r="D40" i="32"/>
  <c r="C40" i="32"/>
  <c r="B40" i="32"/>
  <c r="F39" i="32"/>
  <c r="E39" i="32"/>
  <c r="D39" i="32"/>
  <c r="C39" i="32"/>
  <c r="B39" i="32"/>
  <c r="F38" i="32"/>
  <c r="E38" i="32"/>
  <c r="D38" i="32"/>
  <c r="C38" i="32"/>
  <c r="B38" i="32"/>
  <c r="F37" i="32"/>
  <c r="E37" i="32"/>
  <c r="D37" i="32"/>
  <c r="C37" i="32"/>
  <c r="B37" i="32"/>
  <c r="F36" i="32"/>
  <c r="E36" i="32"/>
  <c r="D36" i="32"/>
  <c r="C36" i="32"/>
  <c r="B36" i="32"/>
  <c r="F35" i="32"/>
  <c r="E35" i="32"/>
  <c r="D35" i="32"/>
  <c r="C35" i="32"/>
  <c r="B35" i="32"/>
  <c r="F34" i="32"/>
  <c r="E34" i="32"/>
  <c r="D34" i="32"/>
  <c r="C34" i="32"/>
  <c r="B34" i="32"/>
  <c r="F33" i="32"/>
  <c r="E33" i="32"/>
  <c r="D33" i="32"/>
  <c r="C33" i="32"/>
  <c r="B33" i="32"/>
  <c r="F32" i="32"/>
  <c r="E32" i="32"/>
  <c r="D32" i="32"/>
  <c r="C32" i="32"/>
  <c r="B32" i="32"/>
  <c r="F31" i="32"/>
  <c r="E31" i="32"/>
  <c r="D31" i="32"/>
  <c r="C31" i="32"/>
  <c r="B31" i="32"/>
  <c r="F30" i="32"/>
  <c r="E30" i="32"/>
  <c r="D30" i="32"/>
  <c r="C30" i="32"/>
  <c r="F29" i="32"/>
  <c r="E29" i="32"/>
  <c r="D29" i="32"/>
  <c r="C29" i="32"/>
  <c r="F28" i="32"/>
  <c r="E28" i="32"/>
  <c r="D28" i="32"/>
  <c r="C28" i="32"/>
  <c r="F27" i="32"/>
  <c r="E27" i="32"/>
  <c r="D27" i="32"/>
  <c r="C27" i="32"/>
  <c r="F26" i="32"/>
  <c r="E26" i="32"/>
  <c r="D26" i="32"/>
  <c r="C26" i="32"/>
  <c r="F25" i="32"/>
  <c r="E25" i="32"/>
  <c r="D25" i="32"/>
  <c r="C25" i="32"/>
  <c r="F24" i="32"/>
  <c r="E24" i="32"/>
  <c r="D24" i="32"/>
  <c r="C24" i="32"/>
  <c r="F23" i="32"/>
  <c r="E23" i="32"/>
  <c r="D23" i="32"/>
  <c r="C23" i="32"/>
  <c r="F22" i="32"/>
  <c r="E22" i="32"/>
  <c r="D22" i="32"/>
  <c r="C22" i="32"/>
  <c r="F21" i="32"/>
  <c r="E21" i="32"/>
  <c r="D21" i="32"/>
  <c r="C21" i="32"/>
  <c r="F20" i="32"/>
  <c r="E20" i="32"/>
  <c r="D20" i="32"/>
  <c r="C20" i="32"/>
  <c r="F19" i="32"/>
  <c r="E19" i="32"/>
  <c r="D19" i="32"/>
  <c r="C19" i="32"/>
  <c r="F18" i="32"/>
  <c r="E18" i="32"/>
  <c r="D18" i="32"/>
  <c r="C18" i="32"/>
  <c r="F17" i="32"/>
  <c r="E17" i="32"/>
  <c r="D17" i="32"/>
  <c r="C17" i="32"/>
  <c r="F16" i="32"/>
  <c r="E16" i="32"/>
  <c r="D16" i="32"/>
  <c r="C16" i="32"/>
  <c r="F15" i="32"/>
  <c r="E15" i="32"/>
  <c r="D15" i="32"/>
  <c r="C15" i="32"/>
  <c r="F14" i="32"/>
  <c r="E14" i="32"/>
  <c r="D14" i="32"/>
  <c r="C14" i="32"/>
  <c r="F13" i="32"/>
  <c r="E13" i="32"/>
  <c r="D13" i="32"/>
  <c r="C13" i="32"/>
  <c r="F12" i="32"/>
  <c r="E12" i="32"/>
  <c r="D12" i="32"/>
  <c r="C12" i="32"/>
  <c r="F11" i="32"/>
  <c r="E11" i="32"/>
  <c r="D11" i="32"/>
  <c r="C11" i="32"/>
  <c r="F10" i="32"/>
  <c r="E10" i="32"/>
  <c r="D10" i="32"/>
  <c r="C10" i="32"/>
  <c r="F9" i="32"/>
  <c r="E9" i="32"/>
  <c r="D9" i="32"/>
  <c r="C9" i="32"/>
  <c r="F8" i="32"/>
  <c r="E8" i="32"/>
  <c r="D8" i="32"/>
  <c r="C8" i="32"/>
  <c r="F7" i="32"/>
  <c r="E7" i="32"/>
  <c r="D7" i="32"/>
  <c r="C7" i="32"/>
  <c r="F6" i="32"/>
  <c r="E6" i="32"/>
  <c r="D6" i="32"/>
  <c r="C6" i="32"/>
  <c r="F5" i="32"/>
  <c r="E5" i="32"/>
  <c r="D5" i="32"/>
  <c r="C5" i="32"/>
  <c r="F4" i="32"/>
  <c r="E4" i="32"/>
  <c r="D4" i="32"/>
  <c r="C4" i="32"/>
  <c r="F3" i="32"/>
  <c r="E3" i="32"/>
  <c r="D3" i="32"/>
  <c r="C3" i="32"/>
  <c r="F2" i="32"/>
  <c r="E2" i="32"/>
  <c r="D2" i="32"/>
  <c r="C2" i="32"/>
  <c r="F117" i="12"/>
  <c r="E117" i="12"/>
  <c r="D117" i="12"/>
  <c r="C117" i="12"/>
  <c r="B117" i="12"/>
  <c r="F116" i="12"/>
  <c r="E116" i="12"/>
  <c r="D116" i="12"/>
  <c r="C116" i="12"/>
  <c r="B116" i="12"/>
  <c r="F115" i="12"/>
  <c r="E115" i="12"/>
  <c r="D115" i="12"/>
  <c r="C115" i="12"/>
  <c r="B115" i="12"/>
  <c r="F114" i="12"/>
  <c r="E114" i="12"/>
  <c r="D114" i="12"/>
  <c r="C114" i="12"/>
  <c r="B114" i="12"/>
  <c r="F113" i="12"/>
  <c r="E113" i="12"/>
  <c r="D113" i="12"/>
  <c r="C113" i="12"/>
  <c r="B113" i="12"/>
  <c r="F112" i="12"/>
  <c r="E112" i="12"/>
  <c r="D112" i="12"/>
  <c r="C112" i="12"/>
  <c r="B112" i="12"/>
  <c r="F111" i="12"/>
  <c r="E111" i="12"/>
  <c r="D111" i="12"/>
  <c r="C111" i="12"/>
  <c r="B111" i="12"/>
  <c r="F110" i="12"/>
  <c r="E110" i="12"/>
  <c r="D110" i="12"/>
  <c r="C110" i="12"/>
  <c r="B110" i="12"/>
  <c r="F109" i="12"/>
  <c r="E109" i="12"/>
  <c r="D109" i="12"/>
  <c r="C109" i="12"/>
  <c r="B109" i="12"/>
  <c r="F108" i="12"/>
  <c r="E108" i="12"/>
  <c r="D108" i="12"/>
  <c r="C108" i="12"/>
  <c r="B108" i="12"/>
  <c r="F107" i="12"/>
  <c r="E107" i="12"/>
  <c r="D107" i="12"/>
  <c r="C107" i="12"/>
  <c r="B107" i="12"/>
  <c r="F106" i="12"/>
  <c r="E106" i="12"/>
  <c r="D106" i="12"/>
  <c r="C106" i="12"/>
  <c r="B106" i="12"/>
  <c r="F105" i="12"/>
  <c r="E105" i="12"/>
  <c r="D105" i="12"/>
  <c r="C105" i="12"/>
  <c r="B105" i="12"/>
  <c r="F104" i="12"/>
  <c r="E104" i="12"/>
  <c r="D104" i="12"/>
  <c r="C104" i="12"/>
  <c r="B104" i="12"/>
  <c r="F103" i="12"/>
  <c r="E103" i="12"/>
  <c r="D103" i="12"/>
  <c r="C103" i="12"/>
  <c r="B103" i="12"/>
  <c r="F102" i="12"/>
  <c r="E102" i="12"/>
  <c r="D102" i="12"/>
  <c r="C102" i="12"/>
  <c r="B102" i="12"/>
  <c r="F101" i="12"/>
  <c r="E101" i="12"/>
  <c r="D101" i="12"/>
  <c r="C101" i="12"/>
  <c r="B101" i="12"/>
  <c r="F100" i="12"/>
  <c r="E100" i="12"/>
  <c r="D100" i="12"/>
  <c r="C100" i="12"/>
  <c r="B100" i="12"/>
  <c r="F99" i="12"/>
  <c r="E99" i="12"/>
  <c r="D99" i="12"/>
  <c r="C99" i="12"/>
  <c r="B99" i="12"/>
  <c r="F98" i="12"/>
  <c r="E98" i="12"/>
  <c r="D98" i="12"/>
  <c r="C98" i="12"/>
  <c r="B98" i="12"/>
  <c r="F97" i="12"/>
  <c r="E97" i="12"/>
  <c r="D97" i="12"/>
  <c r="C97" i="12"/>
  <c r="B97" i="12"/>
  <c r="F96" i="12"/>
  <c r="E96" i="12"/>
  <c r="D96" i="12"/>
  <c r="C96" i="12"/>
  <c r="B96" i="12"/>
  <c r="F95" i="12"/>
  <c r="E95" i="12"/>
  <c r="D95" i="12"/>
  <c r="C95" i="12"/>
  <c r="B95" i="12"/>
  <c r="F94" i="12"/>
  <c r="E94" i="12"/>
  <c r="D94" i="12"/>
  <c r="C94" i="12"/>
  <c r="B94" i="12"/>
  <c r="F93" i="12"/>
  <c r="E93" i="12"/>
  <c r="D93" i="12"/>
  <c r="C93" i="12"/>
  <c r="B93" i="12"/>
  <c r="F92" i="12"/>
  <c r="E92" i="12"/>
  <c r="D92" i="12"/>
  <c r="C92" i="12"/>
  <c r="B92" i="12"/>
  <c r="F91" i="12"/>
  <c r="E91" i="12"/>
  <c r="D91" i="12"/>
  <c r="C91" i="12"/>
  <c r="B91" i="12"/>
  <c r="F90" i="12"/>
  <c r="E90" i="12"/>
  <c r="D90" i="12"/>
  <c r="C90" i="12"/>
  <c r="B90" i="12"/>
  <c r="F89" i="12"/>
  <c r="E89" i="12"/>
  <c r="D89" i="12"/>
  <c r="C89" i="12"/>
  <c r="B89" i="12"/>
  <c r="F88" i="12"/>
  <c r="E88" i="12"/>
  <c r="D88" i="12"/>
  <c r="C88" i="12"/>
  <c r="B88" i="12"/>
  <c r="F87" i="12"/>
  <c r="E87" i="12"/>
  <c r="D87" i="12"/>
  <c r="C87" i="12"/>
  <c r="B87" i="12"/>
  <c r="F86" i="12"/>
  <c r="E86" i="12"/>
  <c r="D86" i="12"/>
  <c r="C86" i="12"/>
  <c r="B86" i="12"/>
  <c r="F85" i="12"/>
  <c r="E85" i="12"/>
  <c r="D85" i="12"/>
  <c r="C85" i="12"/>
  <c r="B85" i="12"/>
  <c r="F84" i="12"/>
  <c r="E84" i="12"/>
  <c r="D84" i="12"/>
  <c r="C84" i="12"/>
  <c r="B84" i="12"/>
  <c r="F83" i="12"/>
  <c r="E83" i="12"/>
  <c r="D83" i="12"/>
  <c r="C83" i="12"/>
  <c r="B83" i="12"/>
  <c r="F82" i="12"/>
  <c r="E82" i="12"/>
  <c r="D82" i="12"/>
  <c r="C82" i="12"/>
  <c r="B82" i="12"/>
  <c r="F81" i="12"/>
  <c r="E81" i="12"/>
  <c r="D81" i="12"/>
  <c r="C81" i="12"/>
  <c r="B81" i="12"/>
  <c r="F80" i="12"/>
  <c r="E80" i="12"/>
  <c r="D80" i="12"/>
  <c r="C80" i="12"/>
  <c r="B80" i="12"/>
  <c r="F79" i="12"/>
  <c r="E79" i="12"/>
  <c r="D79" i="12"/>
  <c r="C79" i="12"/>
  <c r="B79" i="12"/>
  <c r="F78" i="12"/>
  <c r="E78" i="12"/>
  <c r="D78" i="12"/>
  <c r="C78" i="12"/>
  <c r="B78" i="12"/>
  <c r="F77" i="12"/>
  <c r="E77" i="12"/>
  <c r="D77" i="12"/>
  <c r="C77" i="12"/>
  <c r="B77" i="12"/>
  <c r="F76" i="12"/>
  <c r="E76" i="12"/>
  <c r="D76" i="12"/>
  <c r="C76" i="12"/>
  <c r="B76" i="12"/>
  <c r="F75" i="12"/>
  <c r="E75" i="12"/>
  <c r="D75" i="12"/>
  <c r="C75" i="12"/>
  <c r="B75" i="12"/>
  <c r="F74" i="12"/>
  <c r="E74" i="12"/>
  <c r="D74" i="12"/>
  <c r="C74" i="12"/>
  <c r="B74" i="12"/>
  <c r="F73" i="12"/>
  <c r="E73" i="12"/>
  <c r="D73" i="12"/>
  <c r="C73" i="12"/>
  <c r="B73" i="12"/>
  <c r="F72" i="12"/>
  <c r="E72" i="12"/>
  <c r="D72" i="12"/>
  <c r="C72" i="12"/>
  <c r="B72" i="12"/>
  <c r="F71" i="12"/>
  <c r="E71" i="12"/>
  <c r="D71" i="12"/>
  <c r="C71" i="12"/>
  <c r="B71" i="12"/>
  <c r="F70" i="12"/>
  <c r="E70" i="12"/>
  <c r="D70" i="12"/>
  <c r="C70" i="12"/>
  <c r="B70" i="12"/>
  <c r="F69" i="12"/>
  <c r="E69" i="12"/>
  <c r="D69" i="12"/>
  <c r="C69" i="12"/>
  <c r="B69" i="12"/>
  <c r="F68" i="12"/>
  <c r="E68" i="12"/>
  <c r="D68" i="12"/>
  <c r="C68" i="12"/>
  <c r="B68" i="12"/>
  <c r="F67" i="12"/>
  <c r="E67" i="12"/>
  <c r="D67" i="12"/>
  <c r="C67" i="12"/>
  <c r="B67" i="12"/>
  <c r="F66" i="12"/>
  <c r="E66" i="12"/>
  <c r="D66" i="12"/>
  <c r="C66" i="12"/>
  <c r="B66" i="12"/>
  <c r="F65" i="12"/>
  <c r="E65" i="12"/>
  <c r="D65" i="12"/>
  <c r="C65" i="12"/>
  <c r="B65" i="12"/>
  <c r="F64" i="12"/>
  <c r="E64" i="12"/>
  <c r="D64" i="12"/>
  <c r="C64" i="12"/>
  <c r="B64" i="12"/>
  <c r="F63" i="12"/>
  <c r="E63" i="12"/>
  <c r="D63" i="12"/>
  <c r="C63" i="12"/>
  <c r="B63" i="12"/>
  <c r="F62" i="12"/>
  <c r="E62" i="12"/>
  <c r="D62" i="12"/>
  <c r="C62" i="12"/>
  <c r="B62" i="12"/>
  <c r="F61" i="12"/>
  <c r="E61" i="12"/>
  <c r="D61" i="12"/>
  <c r="C61" i="12"/>
  <c r="B61" i="12"/>
  <c r="F60" i="12"/>
  <c r="E60" i="12"/>
  <c r="D60" i="12"/>
  <c r="C60" i="12"/>
  <c r="B60" i="12"/>
  <c r="F59" i="12"/>
  <c r="E59" i="12"/>
  <c r="D59" i="12"/>
  <c r="C59" i="12"/>
  <c r="B59" i="12"/>
  <c r="F58" i="12"/>
  <c r="E58" i="12"/>
  <c r="D58" i="12"/>
  <c r="C58" i="12"/>
  <c r="B58" i="12"/>
  <c r="F57" i="12"/>
  <c r="E57" i="12"/>
  <c r="D57" i="12"/>
  <c r="C57" i="12"/>
  <c r="B57" i="12"/>
  <c r="F56" i="12"/>
  <c r="E56" i="12"/>
  <c r="D56" i="12"/>
  <c r="C56" i="12"/>
  <c r="B56" i="12"/>
  <c r="F55" i="12"/>
  <c r="E55" i="12"/>
  <c r="D55" i="12"/>
  <c r="C55" i="12"/>
  <c r="B55" i="12"/>
  <c r="F54" i="12"/>
  <c r="E54" i="12"/>
  <c r="D54" i="12"/>
  <c r="C54" i="12"/>
  <c r="B54" i="12"/>
  <c r="F53" i="12"/>
  <c r="E53" i="12"/>
  <c r="D53" i="12"/>
  <c r="C53" i="12"/>
  <c r="B53" i="12"/>
  <c r="F52" i="12"/>
  <c r="E52" i="12"/>
  <c r="D52" i="12"/>
  <c r="C52" i="12"/>
  <c r="B52" i="12"/>
  <c r="F51" i="12"/>
  <c r="E51" i="12"/>
  <c r="D51" i="12"/>
  <c r="C51" i="12"/>
  <c r="B51" i="12"/>
  <c r="F50" i="12"/>
  <c r="E50" i="12"/>
  <c r="D50" i="12"/>
  <c r="C50" i="12"/>
  <c r="B50" i="12"/>
  <c r="F49" i="12"/>
  <c r="E49" i="12"/>
  <c r="D49" i="12"/>
  <c r="C49" i="12"/>
  <c r="B49" i="12"/>
  <c r="F48" i="12"/>
  <c r="E48" i="12"/>
  <c r="D48" i="12"/>
  <c r="C48" i="12"/>
  <c r="B48" i="12"/>
  <c r="F47" i="12"/>
  <c r="E47" i="12"/>
  <c r="D47" i="12"/>
  <c r="C47" i="12"/>
  <c r="B47" i="12"/>
  <c r="F46" i="12"/>
  <c r="E46" i="12"/>
  <c r="D46" i="12"/>
  <c r="C46" i="12"/>
  <c r="B46" i="12"/>
  <c r="F45" i="12"/>
  <c r="E45" i="12"/>
  <c r="D45" i="12"/>
  <c r="C45" i="12"/>
  <c r="B45" i="12"/>
  <c r="F44" i="12"/>
  <c r="E44" i="12"/>
  <c r="D44" i="12"/>
  <c r="C44" i="12"/>
  <c r="B44" i="12"/>
  <c r="F43" i="12"/>
  <c r="E43" i="12"/>
  <c r="D43" i="12"/>
  <c r="C43" i="12"/>
  <c r="B43" i="12"/>
  <c r="F42" i="12"/>
  <c r="E42" i="12"/>
  <c r="D42" i="12"/>
  <c r="C42" i="12"/>
  <c r="B42" i="12"/>
  <c r="F41" i="12"/>
  <c r="E41" i="12"/>
  <c r="D41" i="12"/>
  <c r="C41" i="12"/>
  <c r="B41" i="12"/>
  <c r="F40" i="12"/>
  <c r="E40" i="12"/>
  <c r="D40" i="12"/>
  <c r="C40" i="12"/>
  <c r="B40" i="12"/>
  <c r="F39" i="12"/>
  <c r="E39" i="12"/>
  <c r="D39" i="12"/>
  <c r="C39" i="12"/>
  <c r="B39" i="12"/>
  <c r="F38" i="12"/>
  <c r="E38" i="12"/>
  <c r="D38" i="12"/>
  <c r="C38" i="12"/>
  <c r="B38" i="12"/>
  <c r="F37" i="12"/>
  <c r="E37" i="12"/>
  <c r="D37" i="12"/>
  <c r="C37" i="12"/>
  <c r="B37" i="12"/>
  <c r="F36" i="12"/>
  <c r="E36" i="12"/>
  <c r="D36" i="12"/>
  <c r="C36" i="12"/>
  <c r="B36" i="12"/>
  <c r="F35" i="12"/>
  <c r="E35" i="12"/>
  <c r="D35" i="12"/>
  <c r="C35" i="12"/>
  <c r="B35" i="12"/>
  <c r="F34" i="12"/>
  <c r="E34" i="12"/>
  <c r="D34" i="12"/>
  <c r="C34" i="12"/>
  <c r="B34" i="12"/>
  <c r="F33" i="12"/>
  <c r="E33" i="12"/>
  <c r="D33" i="12"/>
  <c r="C33" i="12"/>
  <c r="B33" i="12"/>
  <c r="F32" i="12"/>
  <c r="E32" i="12"/>
  <c r="D32" i="12"/>
  <c r="C32" i="12"/>
  <c r="B32" i="12"/>
  <c r="F31" i="12"/>
  <c r="E31" i="12"/>
  <c r="D31" i="12"/>
  <c r="C31" i="12"/>
  <c r="B31" i="12"/>
  <c r="F30" i="12"/>
  <c r="E30" i="12"/>
  <c r="D30" i="12"/>
  <c r="C30" i="12"/>
  <c r="F29" i="12"/>
  <c r="E29" i="12"/>
  <c r="D29" i="12"/>
  <c r="C29" i="12"/>
  <c r="F28" i="12"/>
  <c r="E28" i="12"/>
  <c r="D28" i="12"/>
  <c r="C28" i="12"/>
  <c r="F27" i="12"/>
  <c r="E27" i="12"/>
  <c r="D27" i="12"/>
  <c r="C27" i="12"/>
  <c r="F26" i="12"/>
  <c r="E26" i="12"/>
  <c r="D26" i="12"/>
  <c r="C26" i="12"/>
  <c r="F25" i="12"/>
  <c r="E25" i="12"/>
  <c r="D25" i="12"/>
  <c r="C25" i="12"/>
  <c r="F24" i="12"/>
  <c r="E24" i="12"/>
  <c r="D24" i="12"/>
  <c r="C24" i="12"/>
  <c r="F23" i="12"/>
  <c r="E23" i="12"/>
  <c r="D23" i="12"/>
  <c r="C23" i="12"/>
  <c r="F22" i="12"/>
  <c r="E22" i="12"/>
  <c r="D22" i="12"/>
  <c r="C22" i="12"/>
  <c r="F21" i="12"/>
  <c r="E21" i="12"/>
  <c r="D21" i="12"/>
  <c r="C21" i="12"/>
  <c r="F20" i="12"/>
  <c r="E20" i="12"/>
  <c r="D20" i="12"/>
  <c r="C20" i="12"/>
  <c r="F19" i="12"/>
  <c r="E19" i="12"/>
  <c r="D19" i="12"/>
  <c r="C19" i="12"/>
  <c r="F18" i="12"/>
  <c r="E18" i="12"/>
  <c r="D18" i="12"/>
  <c r="C18" i="12"/>
  <c r="F17" i="12"/>
  <c r="E17" i="12"/>
  <c r="D17" i="12"/>
  <c r="C17" i="12"/>
  <c r="F16" i="12"/>
  <c r="E16" i="12"/>
  <c r="D16" i="12"/>
  <c r="C16" i="12"/>
  <c r="F15" i="12"/>
  <c r="E15" i="12"/>
  <c r="D15" i="12"/>
  <c r="C15" i="12"/>
  <c r="F14" i="12"/>
  <c r="E14" i="12"/>
  <c r="D14" i="12"/>
  <c r="C14" i="12"/>
  <c r="F13" i="12"/>
  <c r="E13" i="12"/>
  <c r="D13" i="12"/>
  <c r="C13" i="12"/>
  <c r="F12" i="12"/>
  <c r="E12" i="12"/>
  <c r="D12" i="12"/>
  <c r="C12" i="12"/>
  <c r="F11" i="12"/>
  <c r="E11" i="12"/>
  <c r="D11" i="12"/>
  <c r="C11" i="12"/>
  <c r="F10" i="12"/>
  <c r="E10" i="12"/>
  <c r="D10" i="12"/>
  <c r="C10" i="12"/>
  <c r="F9" i="12"/>
  <c r="E9" i="12"/>
  <c r="D9" i="12"/>
  <c r="C9" i="12"/>
  <c r="F8" i="12"/>
  <c r="E8" i="12"/>
  <c r="D8" i="12"/>
  <c r="C8" i="12"/>
  <c r="F7" i="12"/>
  <c r="E7" i="12"/>
  <c r="D7" i="12"/>
  <c r="C7" i="12"/>
  <c r="F6" i="12"/>
  <c r="E6" i="12"/>
  <c r="D6" i="12"/>
  <c r="C6" i="12"/>
  <c r="F5" i="12"/>
  <c r="E5" i="12"/>
  <c r="D5" i="12"/>
  <c r="C5" i="12"/>
  <c r="F4" i="12"/>
  <c r="E4" i="12"/>
  <c r="D4" i="12"/>
  <c r="C4" i="12"/>
  <c r="F3" i="12"/>
  <c r="E3" i="12"/>
  <c r="D3" i="12"/>
  <c r="C3" i="12"/>
  <c r="F2" i="12"/>
  <c r="E2" i="12"/>
  <c r="D2" i="12"/>
  <c r="C2" i="12"/>
  <c r="F117" i="31"/>
  <c r="E117" i="31"/>
  <c r="D117" i="31"/>
  <c r="C117" i="31"/>
  <c r="B117" i="31"/>
  <c r="F116" i="31"/>
  <c r="E116" i="31"/>
  <c r="D116" i="31"/>
  <c r="C116" i="31"/>
  <c r="B116" i="31"/>
  <c r="F115" i="31"/>
  <c r="E115" i="31"/>
  <c r="D115" i="31"/>
  <c r="C115" i="31"/>
  <c r="B115" i="31"/>
  <c r="F114" i="31"/>
  <c r="E114" i="31"/>
  <c r="D114" i="31"/>
  <c r="C114" i="31"/>
  <c r="B114" i="31"/>
  <c r="F113" i="31"/>
  <c r="E113" i="31"/>
  <c r="D113" i="31"/>
  <c r="C113" i="31"/>
  <c r="B113" i="31"/>
  <c r="F112" i="31"/>
  <c r="E112" i="31"/>
  <c r="D112" i="31"/>
  <c r="C112" i="31"/>
  <c r="B112" i="31"/>
  <c r="F111" i="31"/>
  <c r="E111" i="31"/>
  <c r="D111" i="31"/>
  <c r="C111" i="31"/>
  <c r="B111" i="31"/>
  <c r="F110" i="31"/>
  <c r="E110" i="31"/>
  <c r="D110" i="31"/>
  <c r="C110" i="31"/>
  <c r="B110" i="31"/>
  <c r="F109" i="31"/>
  <c r="E109" i="31"/>
  <c r="D109" i="31"/>
  <c r="C109" i="31"/>
  <c r="B109" i="31"/>
  <c r="F108" i="31"/>
  <c r="E108" i="31"/>
  <c r="D108" i="31"/>
  <c r="C108" i="31"/>
  <c r="B108" i="31"/>
  <c r="F107" i="31"/>
  <c r="E107" i="31"/>
  <c r="D107" i="31"/>
  <c r="C107" i="31"/>
  <c r="B107" i="31"/>
  <c r="F106" i="31"/>
  <c r="E106" i="31"/>
  <c r="D106" i="31"/>
  <c r="C106" i="31"/>
  <c r="B106" i="31"/>
  <c r="F105" i="31"/>
  <c r="E105" i="31"/>
  <c r="D105" i="31"/>
  <c r="C105" i="31"/>
  <c r="B105" i="31"/>
  <c r="F104" i="31"/>
  <c r="E104" i="31"/>
  <c r="D104" i="31"/>
  <c r="C104" i="31"/>
  <c r="B104" i="31"/>
  <c r="F103" i="31"/>
  <c r="E103" i="31"/>
  <c r="D103" i="31"/>
  <c r="C103" i="31"/>
  <c r="B103" i="31"/>
  <c r="F102" i="31"/>
  <c r="E102" i="31"/>
  <c r="D102" i="31"/>
  <c r="C102" i="31"/>
  <c r="B102" i="31"/>
  <c r="F101" i="31"/>
  <c r="E101" i="31"/>
  <c r="D101" i="31"/>
  <c r="C101" i="31"/>
  <c r="B101" i="31"/>
  <c r="F100" i="31"/>
  <c r="E100" i="31"/>
  <c r="D100" i="31"/>
  <c r="C100" i="31"/>
  <c r="B100" i="31"/>
  <c r="F99" i="31"/>
  <c r="E99" i="31"/>
  <c r="D99" i="31"/>
  <c r="C99" i="31"/>
  <c r="B99" i="31"/>
  <c r="F98" i="31"/>
  <c r="E98" i="31"/>
  <c r="D98" i="31"/>
  <c r="C98" i="31"/>
  <c r="B98" i="31"/>
  <c r="F97" i="31"/>
  <c r="E97" i="31"/>
  <c r="D97" i="31"/>
  <c r="C97" i="31"/>
  <c r="B97" i="31"/>
  <c r="F96" i="31"/>
  <c r="E96" i="31"/>
  <c r="D96" i="31"/>
  <c r="C96" i="31"/>
  <c r="B96" i="31"/>
  <c r="F95" i="31"/>
  <c r="E95" i="31"/>
  <c r="D95" i="31"/>
  <c r="C95" i="31"/>
  <c r="B95" i="31"/>
  <c r="F94" i="31"/>
  <c r="E94" i="31"/>
  <c r="D94" i="31"/>
  <c r="C94" i="31"/>
  <c r="B94" i="31"/>
  <c r="F93" i="31"/>
  <c r="E93" i="31"/>
  <c r="D93" i="31"/>
  <c r="C93" i="31"/>
  <c r="B93" i="31"/>
  <c r="F92" i="31"/>
  <c r="E92" i="31"/>
  <c r="D92" i="31"/>
  <c r="C92" i="31"/>
  <c r="B92" i="31"/>
  <c r="F91" i="31"/>
  <c r="E91" i="31"/>
  <c r="D91" i="31"/>
  <c r="C91" i="31"/>
  <c r="B91" i="31"/>
  <c r="F90" i="31"/>
  <c r="E90" i="31"/>
  <c r="D90" i="31"/>
  <c r="C90" i="31"/>
  <c r="B90" i="31"/>
  <c r="F89" i="31"/>
  <c r="E89" i="31"/>
  <c r="D89" i="31"/>
  <c r="C89" i="31"/>
  <c r="B89" i="31"/>
  <c r="F88" i="31"/>
  <c r="E88" i="31"/>
  <c r="D88" i="31"/>
  <c r="C88" i="31"/>
  <c r="B88" i="31"/>
  <c r="F87" i="31"/>
  <c r="E87" i="31"/>
  <c r="D87" i="31"/>
  <c r="C87" i="31"/>
  <c r="B87" i="31"/>
  <c r="F86" i="31"/>
  <c r="E86" i="31"/>
  <c r="D86" i="31"/>
  <c r="C86" i="31"/>
  <c r="B86" i="31"/>
  <c r="F85" i="31"/>
  <c r="E85" i="31"/>
  <c r="D85" i="31"/>
  <c r="C85" i="31"/>
  <c r="B85" i="31"/>
  <c r="F84" i="31"/>
  <c r="E84" i="31"/>
  <c r="D84" i="31"/>
  <c r="C84" i="31"/>
  <c r="B84" i="31"/>
  <c r="F83" i="31"/>
  <c r="E83" i="31"/>
  <c r="D83" i="31"/>
  <c r="C83" i="31"/>
  <c r="B83" i="31"/>
  <c r="F82" i="31"/>
  <c r="E82" i="31"/>
  <c r="D82" i="31"/>
  <c r="C82" i="31"/>
  <c r="B82" i="31"/>
  <c r="F81" i="31"/>
  <c r="E81" i="31"/>
  <c r="D81" i="31"/>
  <c r="C81" i="31"/>
  <c r="B81" i="31"/>
  <c r="F80" i="31"/>
  <c r="E80" i="31"/>
  <c r="D80" i="31"/>
  <c r="C80" i="31"/>
  <c r="B80" i="31"/>
  <c r="F79" i="31"/>
  <c r="E79" i="31"/>
  <c r="D79" i="31"/>
  <c r="C79" i="31"/>
  <c r="B79" i="31"/>
  <c r="F78" i="31"/>
  <c r="E78" i="31"/>
  <c r="D78" i="31"/>
  <c r="C78" i="31"/>
  <c r="B78" i="31"/>
  <c r="F77" i="31"/>
  <c r="E77" i="31"/>
  <c r="D77" i="31"/>
  <c r="C77" i="31"/>
  <c r="B77" i="31"/>
  <c r="F76" i="31"/>
  <c r="E76" i="31"/>
  <c r="D76" i="31"/>
  <c r="C76" i="31"/>
  <c r="B76" i="31"/>
  <c r="F75" i="31"/>
  <c r="E75" i="31"/>
  <c r="D75" i="31"/>
  <c r="C75" i="31"/>
  <c r="B75" i="31"/>
  <c r="F74" i="31"/>
  <c r="E74" i="31"/>
  <c r="D74" i="31"/>
  <c r="C74" i="31"/>
  <c r="B74" i="31"/>
  <c r="F73" i="31"/>
  <c r="E73" i="31"/>
  <c r="D73" i="31"/>
  <c r="C73" i="31"/>
  <c r="B73" i="31"/>
  <c r="F72" i="31"/>
  <c r="E72" i="31"/>
  <c r="D72" i="31"/>
  <c r="C72" i="31"/>
  <c r="B72" i="31"/>
  <c r="F71" i="31"/>
  <c r="E71" i="31"/>
  <c r="D71" i="31"/>
  <c r="C71" i="31"/>
  <c r="B71" i="31"/>
  <c r="F70" i="31"/>
  <c r="E70" i="31"/>
  <c r="D70" i="31"/>
  <c r="C70" i="31"/>
  <c r="B70" i="31"/>
  <c r="F69" i="31"/>
  <c r="E69" i="31"/>
  <c r="D69" i="31"/>
  <c r="C69" i="31"/>
  <c r="B69" i="31"/>
  <c r="F68" i="31"/>
  <c r="E68" i="31"/>
  <c r="D68" i="31"/>
  <c r="C68" i="31"/>
  <c r="B68" i="31"/>
  <c r="F67" i="31"/>
  <c r="E67" i="31"/>
  <c r="D67" i="31"/>
  <c r="C67" i="31"/>
  <c r="B67" i="31"/>
  <c r="F66" i="31"/>
  <c r="E66" i="31"/>
  <c r="D66" i="31"/>
  <c r="C66" i="31"/>
  <c r="B66" i="31"/>
  <c r="F65" i="31"/>
  <c r="E65" i="31"/>
  <c r="D65" i="31"/>
  <c r="C65" i="31"/>
  <c r="B65" i="31"/>
  <c r="F64" i="31"/>
  <c r="E64" i="31"/>
  <c r="D64" i="31"/>
  <c r="C64" i="31"/>
  <c r="B64" i="31"/>
  <c r="F63" i="31"/>
  <c r="E63" i="31"/>
  <c r="D63" i="31"/>
  <c r="C63" i="31"/>
  <c r="B63" i="31"/>
  <c r="F62" i="31"/>
  <c r="E62" i="31"/>
  <c r="D62" i="31"/>
  <c r="C62" i="31"/>
  <c r="B62" i="31"/>
  <c r="F61" i="31"/>
  <c r="E61" i="31"/>
  <c r="D61" i="31"/>
  <c r="C61" i="31"/>
  <c r="B61" i="31"/>
  <c r="F60" i="31"/>
  <c r="E60" i="31"/>
  <c r="D60" i="31"/>
  <c r="C60" i="31"/>
  <c r="B60" i="31"/>
  <c r="F59" i="31"/>
  <c r="E59" i="31"/>
  <c r="D59" i="31"/>
  <c r="C59" i="31"/>
  <c r="B59" i="31"/>
  <c r="F58" i="31"/>
  <c r="E58" i="31"/>
  <c r="D58" i="31"/>
  <c r="C58" i="31"/>
  <c r="B58" i="31"/>
  <c r="F57" i="31"/>
  <c r="E57" i="31"/>
  <c r="D57" i="31"/>
  <c r="C57" i="31"/>
  <c r="B57" i="31"/>
  <c r="F56" i="31"/>
  <c r="E56" i="31"/>
  <c r="D56" i="31"/>
  <c r="C56" i="31"/>
  <c r="B56" i="31"/>
  <c r="F55" i="31"/>
  <c r="E55" i="31"/>
  <c r="D55" i="31"/>
  <c r="C55" i="31"/>
  <c r="B55" i="31"/>
  <c r="F54" i="31"/>
  <c r="E54" i="31"/>
  <c r="D54" i="31"/>
  <c r="C54" i="31"/>
  <c r="B54" i="31"/>
  <c r="F53" i="31"/>
  <c r="E53" i="31"/>
  <c r="D53" i="31"/>
  <c r="C53" i="31"/>
  <c r="B53" i="31"/>
  <c r="F52" i="31"/>
  <c r="E52" i="31"/>
  <c r="D52" i="31"/>
  <c r="C52" i="31"/>
  <c r="B52" i="31"/>
  <c r="F51" i="31"/>
  <c r="E51" i="31"/>
  <c r="D51" i="31"/>
  <c r="C51" i="31"/>
  <c r="B51" i="31"/>
  <c r="F50" i="31"/>
  <c r="E50" i="31"/>
  <c r="D50" i="31"/>
  <c r="C50" i="31"/>
  <c r="B50" i="31"/>
  <c r="F49" i="31"/>
  <c r="E49" i="31"/>
  <c r="D49" i="31"/>
  <c r="C49" i="31"/>
  <c r="B49" i="31"/>
  <c r="F48" i="31"/>
  <c r="E48" i="31"/>
  <c r="D48" i="31"/>
  <c r="C48" i="31"/>
  <c r="B48" i="31"/>
  <c r="F47" i="31"/>
  <c r="E47" i="31"/>
  <c r="D47" i="31"/>
  <c r="C47" i="31"/>
  <c r="B47" i="31"/>
  <c r="F46" i="31"/>
  <c r="E46" i="31"/>
  <c r="D46" i="31"/>
  <c r="C46" i="31"/>
  <c r="B46" i="31"/>
  <c r="F45" i="31"/>
  <c r="E45" i="31"/>
  <c r="D45" i="31"/>
  <c r="C45" i="31"/>
  <c r="B45" i="31"/>
  <c r="F44" i="31"/>
  <c r="E44" i="31"/>
  <c r="D44" i="31"/>
  <c r="C44" i="31"/>
  <c r="B44" i="31"/>
  <c r="F43" i="31"/>
  <c r="E43" i="31"/>
  <c r="D43" i="31"/>
  <c r="C43" i="31"/>
  <c r="B43" i="31"/>
  <c r="F42" i="31"/>
  <c r="E42" i="31"/>
  <c r="D42" i="31"/>
  <c r="C42" i="31"/>
  <c r="B42" i="31"/>
  <c r="F41" i="31"/>
  <c r="E41" i="31"/>
  <c r="D41" i="31"/>
  <c r="C41" i="31"/>
  <c r="B41" i="31"/>
  <c r="F40" i="31"/>
  <c r="E40" i="31"/>
  <c r="D40" i="31"/>
  <c r="C40" i="31"/>
  <c r="B40" i="31"/>
  <c r="F39" i="31"/>
  <c r="E39" i="31"/>
  <c r="D39" i="31"/>
  <c r="C39" i="31"/>
  <c r="B39" i="31"/>
  <c r="F38" i="31"/>
  <c r="E38" i="31"/>
  <c r="D38" i="31"/>
  <c r="C38" i="31"/>
  <c r="B38" i="31"/>
  <c r="F37" i="31"/>
  <c r="E37" i="31"/>
  <c r="D37" i="31"/>
  <c r="C37" i="31"/>
  <c r="B37" i="31"/>
  <c r="F36" i="31"/>
  <c r="E36" i="31"/>
  <c r="D36" i="31"/>
  <c r="C36" i="31"/>
  <c r="B36" i="31"/>
  <c r="F35" i="31"/>
  <c r="E35" i="31"/>
  <c r="D35" i="31"/>
  <c r="C35" i="31"/>
  <c r="B35" i="31"/>
  <c r="F34" i="31"/>
  <c r="E34" i="31"/>
  <c r="D34" i="31"/>
  <c r="C34" i="31"/>
  <c r="B34" i="31"/>
  <c r="F33" i="31"/>
  <c r="E33" i="31"/>
  <c r="D33" i="31"/>
  <c r="C33" i="31"/>
  <c r="B33" i="31"/>
  <c r="F32" i="31"/>
  <c r="E32" i="31"/>
  <c r="D32" i="31"/>
  <c r="C32" i="31"/>
  <c r="B32" i="31"/>
  <c r="F31" i="31"/>
  <c r="E31" i="31"/>
  <c r="D31" i="31"/>
  <c r="C31" i="31"/>
  <c r="B31" i="31"/>
  <c r="F30" i="31"/>
  <c r="E30" i="31"/>
  <c r="D30" i="31"/>
  <c r="C30" i="31"/>
  <c r="F29" i="31"/>
  <c r="E29" i="31"/>
  <c r="D29" i="31"/>
  <c r="C29" i="31"/>
  <c r="F28" i="31"/>
  <c r="E28" i="31"/>
  <c r="D28" i="31"/>
  <c r="C28" i="31"/>
  <c r="F27" i="31"/>
  <c r="E27" i="31"/>
  <c r="D27" i="31"/>
  <c r="C27" i="31"/>
  <c r="F26" i="31"/>
  <c r="E26" i="31"/>
  <c r="D26" i="31"/>
  <c r="C26" i="31"/>
  <c r="F25" i="31"/>
  <c r="E25" i="31"/>
  <c r="D25" i="31"/>
  <c r="C25" i="31"/>
  <c r="F24" i="31"/>
  <c r="E24" i="31"/>
  <c r="D24" i="31"/>
  <c r="C24" i="31"/>
  <c r="F23" i="31"/>
  <c r="E23" i="31"/>
  <c r="D23" i="31"/>
  <c r="C23" i="31"/>
  <c r="F22" i="31"/>
  <c r="E22" i="31"/>
  <c r="D22" i="31"/>
  <c r="C22" i="31"/>
  <c r="F21" i="31"/>
  <c r="E21" i="31"/>
  <c r="D21" i="31"/>
  <c r="C21" i="31"/>
  <c r="F20" i="31"/>
  <c r="E20" i="31"/>
  <c r="D20" i="31"/>
  <c r="C20" i="31"/>
  <c r="F19" i="31"/>
  <c r="E19" i="31"/>
  <c r="D19" i="31"/>
  <c r="C19" i="31"/>
  <c r="F18" i="31"/>
  <c r="E18" i="31"/>
  <c r="D18" i="31"/>
  <c r="C18" i="31"/>
  <c r="F17" i="31"/>
  <c r="E17" i="31"/>
  <c r="D17" i="31"/>
  <c r="C17" i="31"/>
  <c r="F16" i="31"/>
  <c r="E16" i="31"/>
  <c r="D16" i="31"/>
  <c r="C16" i="31"/>
  <c r="F15" i="31"/>
  <c r="E15" i="31"/>
  <c r="D15" i="31"/>
  <c r="C15" i="31"/>
  <c r="F14" i="31"/>
  <c r="E14" i="31"/>
  <c r="D14" i="31"/>
  <c r="C14" i="31"/>
  <c r="F13" i="31"/>
  <c r="E13" i="31"/>
  <c r="D13" i="31"/>
  <c r="C13" i="31"/>
  <c r="F12" i="31"/>
  <c r="E12" i="31"/>
  <c r="D12" i="31"/>
  <c r="C12" i="31"/>
  <c r="F11" i="31"/>
  <c r="E11" i="31"/>
  <c r="D11" i="31"/>
  <c r="C11" i="31"/>
  <c r="F10" i="31"/>
  <c r="E10" i="31"/>
  <c r="D10" i="31"/>
  <c r="C10" i="31"/>
  <c r="F9" i="31"/>
  <c r="E9" i="31"/>
  <c r="D9" i="31"/>
  <c r="C9" i="31"/>
  <c r="F8" i="31"/>
  <c r="E8" i="31"/>
  <c r="D8" i="31"/>
  <c r="C8" i="31"/>
  <c r="F7" i="31"/>
  <c r="E7" i="31"/>
  <c r="D7" i="31"/>
  <c r="C7" i="31"/>
  <c r="F6" i="31"/>
  <c r="E6" i="31"/>
  <c r="D6" i="31"/>
  <c r="C6" i="31"/>
  <c r="F5" i="31"/>
  <c r="E5" i="31"/>
  <c r="D5" i="31"/>
  <c r="C5" i="31"/>
  <c r="F4" i="31"/>
  <c r="E4" i="31"/>
  <c r="D4" i="31"/>
  <c r="C4" i="31"/>
  <c r="F3" i="31"/>
  <c r="E3" i="31"/>
  <c r="D3" i="31"/>
  <c r="C3" i="31"/>
  <c r="F2" i="31"/>
  <c r="E2" i="31"/>
  <c r="D2" i="31"/>
  <c r="C2" i="31"/>
  <c r="F117" i="8"/>
  <c r="E117" i="8"/>
  <c r="D117" i="8"/>
  <c r="C117" i="8"/>
  <c r="B117" i="8"/>
  <c r="F116" i="8"/>
  <c r="E116" i="8"/>
  <c r="D116" i="8"/>
  <c r="C116" i="8"/>
  <c r="B116" i="8"/>
  <c r="F115" i="8"/>
  <c r="E115" i="8"/>
  <c r="D115" i="8"/>
  <c r="C115" i="8"/>
  <c r="B115" i="8"/>
  <c r="F114" i="8"/>
  <c r="E114" i="8"/>
  <c r="D114" i="8"/>
  <c r="C114" i="8"/>
  <c r="B114" i="8"/>
  <c r="F113" i="8"/>
  <c r="E113" i="8"/>
  <c r="D113" i="8"/>
  <c r="C113" i="8"/>
  <c r="B113" i="8"/>
  <c r="F112" i="8"/>
  <c r="E112" i="8"/>
  <c r="D112" i="8"/>
  <c r="C112" i="8"/>
  <c r="B112" i="8"/>
  <c r="F111" i="8"/>
  <c r="E111" i="8"/>
  <c r="D111" i="8"/>
  <c r="C111" i="8"/>
  <c r="B111" i="8"/>
  <c r="F110" i="8"/>
  <c r="E110" i="8"/>
  <c r="D110" i="8"/>
  <c r="C110" i="8"/>
  <c r="B110" i="8"/>
  <c r="F109" i="8"/>
  <c r="E109" i="8"/>
  <c r="D109" i="8"/>
  <c r="C109" i="8"/>
  <c r="B109" i="8"/>
  <c r="F108" i="8"/>
  <c r="E108" i="8"/>
  <c r="D108" i="8"/>
  <c r="C108" i="8"/>
  <c r="B108" i="8"/>
  <c r="F107" i="8"/>
  <c r="E107" i="8"/>
  <c r="D107" i="8"/>
  <c r="C107" i="8"/>
  <c r="B107" i="8"/>
  <c r="F106" i="8"/>
  <c r="E106" i="8"/>
  <c r="D106" i="8"/>
  <c r="C106" i="8"/>
  <c r="B106" i="8"/>
  <c r="F105" i="8"/>
  <c r="E105" i="8"/>
  <c r="D105" i="8"/>
  <c r="C105" i="8"/>
  <c r="B105" i="8"/>
  <c r="F104" i="8"/>
  <c r="E104" i="8"/>
  <c r="D104" i="8"/>
  <c r="C104" i="8"/>
  <c r="B104" i="8"/>
  <c r="F103" i="8"/>
  <c r="E103" i="8"/>
  <c r="D103" i="8"/>
  <c r="C103" i="8"/>
  <c r="B103" i="8"/>
  <c r="F102" i="8"/>
  <c r="E102" i="8"/>
  <c r="D102" i="8"/>
  <c r="C102" i="8"/>
  <c r="B102" i="8"/>
  <c r="F101" i="8"/>
  <c r="E101" i="8"/>
  <c r="D101" i="8"/>
  <c r="C101" i="8"/>
  <c r="B101" i="8"/>
  <c r="F100" i="8"/>
  <c r="E100" i="8"/>
  <c r="D100" i="8"/>
  <c r="C100" i="8"/>
  <c r="B100" i="8"/>
  <c r="F99" i="8"/>
  <c r="E99" i="8"/>
  <c r="D99" i="8"/>
  <c r="C99" i="8"/>
  <c r="B99" i="8"/>
  <c r="F98" i="8"/>
  <c r="E98" i="8"/>
  <c r="D98" i="8"/>
  <c r="C98" i="8"/>
  <c r="B98" i="8"/>
  <c r="F97" i="8"/>
  <c r="E97" i="8"/>
  <c r="D97" i="8"/>
  <c r="C97" i="8"/>
  <c r="B97" i="8"/>
  <c r="F96" i="8"/>
  <c r="E96" i="8"/>
  <c r="D96" i="8"/>
  <c r="C96" i="8"/>
  <c r="B96" i="8"/>
  <c r="F95" i="8"/>
  <c r="E95" i="8"/>
  <c r="D95" i="8"/>
  <c r="C95" i="8"/>
  <c r="B95" i="8"/>
  <c r="F94" i="8"/>
  <c r="E94" i="8"/>
  <c r="D94" i="8"/>
  <c r="C94" i="8"/>
  <c r="B94" i="8"/>
  <c r="F93" i="8"/>
  <c r="E93" i="8"/>
  <c r="D93" i="8"/>
  <c r="C93" i="8"/>
  <c r="B93" i="8"/>
  <c r="F92" i="8"/>
  <c r="E92" i="8"/>
  <c r="D92" i="8"/>
  <c r="C92" i="8"/>
  <c r="B92" i="8"/>
  <c r="F91" i="8"/>
  <c r="E91" i="8"/>
  <c r="D91" i="8"/>
  <c r="C91" i="8"/>
  <c r="B91" i="8"/>
  <c r="F90" i="8"/>
  <c r="E90" i="8"/>
  <c r="D90" i="8"/>
  <c r="C90" i="8"/>
  <c r="B90" i="8"/>
  <c r="F89" i="8"/>
  <c r="E89" i="8"/>
  <c r="D89" i="8"/>
  <c r="C89" i="8"/>
  <c r="B89" i="8"/>
  <c r="F88" i="8"/>
  <c r="E88" i="8"/>
  <c r="D88" i="8"/>
  <c r="C88" i="8"/>
  <c r="B88" i="8"/>
  <c r="F87" i="8"/>
  <c r="E87" i="8"/>
  <c r="D87" i="8"/>
  <c r="C87" i="8"/>
  <c r="B87" i="8"/>
  <c r="F86" i="8"/>
  <c r="E86" i="8"/>
  <c r="D86" i="8"/>
  <c r="C86" i="8"/>
  <c r="B86" i="8"/>
  <c r="F85" i="8"/>
  <c r="E85" i="8"/>
  <c r="D85" i="8"/>
  <c r="C85" i="8"/>
  <c r="B85" i="8"/>
  <c r="F84" i="8"/>
  <c r="E84" i="8"/>
  <c r="D84" i="8"/>
  <c r="C84" i="8"/>
  <c r="B84" i="8"/>
  <c r="F83" i="8"/>
  <c r="E83" i="8"/>
  <c r="D83" i="8"/>
  <c r="C83" i="8"/>
  <c r="B83" i="8"/>
  <c r="F82" i="8"/>
  <c r="E82" i="8"/>
  <c r="D82" i="8"/>
  <c r="C82" i="8"/>
  <c r="B82" i="8"/>
  <c r="F81" i="8"/>
  <c r="E81" i="8"/>
  <c r="D81" i="8"/>
  <c r="C81" i="8"/>
  <c r="B81" i="8"/>
  <c r="F80" i="8"/>
  <c r="E80" i="8"/>
  <c r="D80" i="8"/>
  <c r="C80" i="8"/>
  <c r="B80" i="8"/>
  <c r="F79" i="8"/>
  <c r="E79" i="8"/>
  <c r="D79" i="8"/>
  <c r="C79" i="8"/>
  <c r="B79" i="8"/>
  <c r="F78" i="8"/>
  <c r="E78" i="8"/>
  <c r="D78" i="8"/>
  <c r="C78" i="8"/>
  <c r="B78" i="8"/>
  <c r="F77" i="8"/>
  <c r="E77" i="8"/>
  <c r="D77" i="8"/>
  <c r="C77" i="8"/>
  <c r="B77" i="8"/>
  <c r="F76" i="8"/>
  <c r="E76" i="8"/>
  <c r="D76" i="8"/>
  <c r="C76" i="8"/>
  <c r="B76" i="8"/>
  <c r="F75" i="8"/>
  <c r="E75" i="8"/>
  <c r="D75" i="8"/>
  <c r="C75" i="8"/>
  <c r="B75" i="8"/>
  <c r="F74" i="8"/>
  <c r="E74" i="8"/>
  <c r="D74" i="8"/>
  <c r="C74" i="8"/>
  <c r="B74" i="8"/>
  <c r="F73" i="8"/>
  <c r="E73" i="8"/>
  <c r="D73" i="8"/>
  <c r="C73" i="8"/>
  <c r="B73" i="8"/>
  <c r="F72" i="8"/>
  <c r="E72" i="8"/>
  <c r="D72" i="8"/>
  <c r="C72" i="8"/>
  <c r="B72" i="8"/>
  <c r="F71" i="8"/>
  <c r="E71" i="8"/>
  <c r="D71" i="8"/>
  <c r="C71" i="8"/>
  <c r="B71" i="8"/>
  <c r="F70" i="8"/>
  <c r="E70" i="8"/>
  <c r="D70" i="8"/>
  <c r="C70" i="8"/>
  <c r="B70" i="8"/>
  <c r="F69" i="8"/>
  <c r="E69" i="8"/>
  <c r="D69" i="8"/>
  <c r="C69" i="8"/>
  <c r="B69" i="8"/>
  <c r="F68" i="8"/>
  <c r="E68" i="8"/>
  <c r="D68" i="8"/>
  <c r="C68" i="8"/>
  <c r="B68" i="8"/>
  <c r="F67" i="8"/>
  <c r="E67" i="8"/>
  <c r="D67" i="8"/>
  <c r="C67" i="8"/>
  <c r="B67" i="8"/>
  <c r="F66" i="8"/>
  <c r="E66" i="8"/>
  <c r="D66" i="8"/>
  <c r="C66" i="8"/>
  <c r="B66" i="8"/>
  <c r="F65" i="8"/>
  <c r="E65" i="8"/>
  <c r="D65" i="8"/>
  <c r="C65" i="8"/>
  <c r="B65" i="8"/>
  <c r="F64" i="8"/>
  <c r="E64" i="8"/>
  <c r="D64" i="8"/>
  <c r="C64" i="8"/>
  <c r="B64" i="8"/>
  <c r="F63" i="8"/>
  <c r="E63" i="8"/>
  <c r="D63" i="8"/>
  <c r="C63" i="8"/>
  <c r="B63" i="8"/>
  <c r="F62" i="8"/>
  <c r="E62" i="8"/>
  <c r="D62" i="8"/>
  <c r="C62" i="8"/>
  <c r="B62" i="8"/>
  <c r="F61" i="8"/>
  <c r="E61" i="8"/>
  <c r="D61" i="8"/>
  <c r="C61" i="8"/>
  <c r="B61" i="8"/>
  <c r="F60" i="8"/>
  <c r="E60" i="8"/>
  <c r="D60" i="8"/>
  <c r="C60" i="8"/>
  <c r="B60" i="8"/>
  <c r="F59" i="8"/>
  <c r="E59" i="8"/>
  <c r="D59" i="8"/>
  <c r="C59" i="8"/>
  <c r="B59" i="8"/>
  <c r="F58" i="8"/>
  <c r="E58" i="8"/>
  <c r="D58" i="8"/>
  <c r="C58" i="8"/>
  <c r="B58" i="8"/>
  <c r="F57" i="8"/>
  <c r="E57" i="8"/>
  <c r="D57" i="8"/>
  <c r="C57" i="8"/>
  <c r="B57" i="8"/>
  <c r="F56" i="8"/>
  <c r="E56" i="8"/>
  <c r="D56" i="8"/>
  <c r="C56" i="8"/>
  <c r="B56" i="8"/>
  <c r="F55" i="8"/>
  <c r="E55" i="8"/>
  <c r="D55" i="8"/>
  <c r="C55" i="8"/>
  <c r="B55" i="8"/>
  <c r="F54" i="8"/>
  <c r="E54" i="8"/>
  <c r="D54" i="8"/>
  <c r="C54" i="8"/>
  <c r="B54" i="8"/>
  <c r="F53" i="8"/>
  <c r="E53" i="8"/>
  <c r="D53" i="8"/>
  <c r="C53" i="8"/>
  <c r="B53" i="8"/>
  <c r="F52" i="8"/>
  <c r="E52" i="8"/>
  <c r="D52" i="8"/>
  <c r="C52" i="8"/>
  <c r="B52" i="8"/>
  <c r="F51" i="8"/>
  <c r="E51" i="8"/>
  <c r="D51" i="8"/>
  <c r="C51" i="8"/>
  <c r="B51" i="8"/>
  <c r="F50" i="8"/>
  <c r="E50" i="8"/>
  <c r="D50" i="8"/>
  <c r="C50" i="8"/>
  <c r="B50" i="8"/>
  <c r="F49" i="8"/>
  <c r="E49" i="8"/>
  <c r="D49" i="8"/>
  <c r="C49" i="8"/>
  <c r="B49" i="8"/>
  <c r="F48" i="8"/>
  <c r="E48" i="8"/>
  <c r="D48" i="8"/>
  <c r="C48" i="8"/>
  <c r="B48" i="8"/>
  <c r="F47" i="8"/>
  <c r="E47" i="8"/>
  <c r="D47" i="8"/>
  <c r="C47" i="8"/>
  <c r="B47" i="8"/>
  <c r="F46" i="8"/>
  <c r="E46" i="8"/>
  <c r="D46" i="8"/>
  <c r="C46" i="8"/>
  <c r="B46" i="8"/>
  <c r="F45" i="8"/>
  <c r="E45" i="8"/>
  <c r="D45" i="8"/>
  <c r="C45" i="8"/>
  <c r="B45" i="8"/>
  <c r="F44" i="8"/>
  <c r="E44" i="8"/>
  <c r="D44" i="8"/>
  <c r="C44" i="8"/>
  <c r="B44" i="8"/>
  <c r="F43" i="8"/>
  <c r="E43" i="8"/>
  <c r="D43" i="8"/>
  <c r="C43" i="8"/>
  <c r="B43" i="8"/>
  <c r="F42" i="8"/>
  <c r="E42" i="8"/>
  <c r="D42" i="8"/>
  <c r="C42" i="8"/>
  <c r="B42" i="8"/>
  <c r="F41" i="8"/>
  <c r="E41" i="8"/>
  <c r="D41" i="8"/>
  <c r="C41" i="8"/>
  <c r="B41" i="8"/>
  <c r="F40" i="8"/>
  <c r="E40" i="8"/>
  <c r="D40" i="8"/>
  <c r="C40" i="8"/>
  <c r="B40" i="8"/>
  <c r="F39" i="8"/>
  <c r="E39" i="8"/>
  <c r="D39" i="8"/>
  <c r="C39" i="8"/>
  <c r="B39" i="8"/>
  <c r="F38" i="8"/>
  <c r="E38" i="8"/>
  <c r="D38" i="8"/>
  <c r="C38" i="8"/>
  <c r="B38" i="8"/>
  <c r="F37" i="8"/>
  <c r="E37" i="8"/>
  <c r="D37" i="8"/>
  <c r="C37" i="8"/>
  <c r="B37" i="8"/>
  <c r="F36" i="8"/>
  <c r="E36" i="8"/>
  <c r="D36" i="8"/>
  <c r="C36" i="8"/>
  <c r="B36" i="8"/>
  <c r="F35" i="8"/>
  <c r="E35" i="8"/>
  <c r="D35" i="8"/>
  <c r="C35" i="8"/>
  <c r="B35" i="8"/>
  <c r="F34" i="8"/>
  <c r="E34" i="8"/>
  <c r="D34" i="8"/>
  <c r="C34" i="8"/>
  <c r="B34" i="8"/>
  <c r="F33" i="8"/>
  <c r="E33" i="8"/>
  <c r="D33" i="8"/>
  <c r="C33" i="8"/>
  <c r="B33" i="8"/>
  <c r="F32" i="8"/>
  <c r="E32" i="8"/>
  <c r="D32" i="8"/>
  <c r="C32" i="8"/>
  <c r="B32" i="8"/>
  <c r="F31" i="8"/>
  <c r="E31" i="8"/>
  <c r="D31" i="8"/>
  <c r="C31" i="8"/>
  <c r="B31" i="8"/>
  <c r="F30" i="8"/>
  <c r="E30" i="8"/>
  <c r="D30" i="8"/>
  <c r="C30" i="8"/>
  <c r="F29" i="8"/>
  <c r="E29" i="8"/>
  <c r="D29" i="8"/>
  <c r="C29" i="8"/>
  <c r="F28" i="8"/>
  <c r="E28" i="8"/>
  <c r="D28" i="8"/>
  <c r="C28" i="8"/>
  <c r="F27" i="8"/>
  <c r="E27" i="8"/>
  <c r="D27" i="8"/>
  <c r="C27" i="8"/>
  <c r="F26" i="8"/>
  <c r="E26" i="8"/>
  <c r="D26" i="8"/>
  <c r="C26" i="8"/>
  <c r="F25" i="8"/>
  <c r="E25" i="8"/>
  <c r="D25" i="8"/>
  <c r="C25" i="8"/>
  <c r="F24" i="8"/>
  <c r="E24" i="8"/>
  <c r="D24" i="8"/>
  <c r="C24" i="8"/>
  <c r="F23" i="8"/>
  <c r="E23" i="8"/>
  <c r="D23" i="8"/>
  <c r="C23" i="8"/>
  <c r="F22" i="8"/>
  <c r="E22" i="8"/>
  <c r="D22" i="8"/>
  <c r="C22" i="8"/>
  <c r="F21" i="8"/>
  <c r="E21" i="8"/>
  <c r="D21" i="8"/>
  <c r="C21" i="8"/>
  <c r="F20" i="8"/>
  <c r="E20" i="8"/>
  <c r="D20" i="8"/>
  <c r="C20" i="8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F7" i="8"/>
  <c r="E7" i="8"/>
  <c r="D7" i="8"/>
  <c r="C7" i="8"/>
  <c r="F6" i="8"/>
  <c r="E6" i="8"/>
  <c r="D6" i="8"/>
  <c r="C6" i="8"/>
  <c r="F5" i="8"/>
  <c r="E5" i="8"/>
  <c r="D5" i="8"/>
  <c r="C5" i="8"/>
  <c r="F4" i="8"/>
  <c r="E4" i="8"/>
  <c r="D4" i="8"/>
  <c r="C4" i="8"/>
  <c r="F3" i="8"/>
  <c r="E3" i="8"/>
  <c r="D3" i="8"/>
  <c r="C3" i="8"/>
  <c r="F2" i="8"/>
  <c r="E2" i="8"/>
  <c r="D2" i="8"/>
  <c r="C2" i="8"/>
  <c r="F117" i="2"/>
  <c r="E117" i="2"/>
  <c r="D117" i="2"/>
  <c r="C117" i="2"/>
  <c r="B117" i="2"/>
  <c r="F116" i="2"/>
  <c r="E116" i="2"/>
  <c r="D116" i="2"/>
  <c r="C116" i="2"/>
  <c r="B116" i="2"/>
  <c r="F115" i="2"/>
  <c r="E115" i="2"/>
  <c r="D115" i="2"/>
  <c r="C115" i="2"/>
  <c r="B115" i="2"/>
  <c r="F114" i="2"/>
  <c r="E114" i="2"/>
  <c r="D114" i="2"/>
  <c r="C114" i="2"/>
  <c r="B114" i="2"/>
  <c r="F113" i="2"/>
  <c r="E113" i="2"/>
  <c r="D113" i="2"/>
  <c r="C113" i="2"/>
  <c r="B113" i="2"/>
  <c r="F112" i="2"/>
  <c r="E112" i="2"/>
  <c r="D112" i="2"/>
  <c r="C112" i="2"/>
  <c r="B112" i="2"/>
  <c r="F111" i="2"/>
  <c r="E111" i="2"/>
  <c r="D111" i="2"/>
  <c r="C111" i="2"/>
  <c r="B111" i="2"/>
  <c r="F110" i="2"/>
  <c r="E110" i="2"/>
  <c r="D110" i="2"/>
  <c r="C110" i="2"/>
  <c r="B110" i="2"/>
  <c r="F109" i="2"/>
  <c r="E109" i="2"/>
  <c r="D109" i="2"/>
  <c r="C109" i="2"/>
  <c r="B109" i="2"/>
  <c r="F108" i="2"/>
  <c r="E108" i="2"/>
  <c r="D108" i="2"/>
  <c r="C108" i="2"/>
  <c r="B108" i="2"/>
  <c r="F107" i="2"/>
  <c r="E107" i="2"/>
  <c r="D107" i="2"/>
  <c r="C107" i="2"/>
  <c r="B107" i="2"/>
  <c r="F106" i="2"/>
  <c r="E106" i="2"/>
  <c r="D106" i="2"/>
  <c r="C106" i="2"/>
  <c r="B106" i="2"/>
  <c r="F105" i="2"/>
  <c r="E105" i="2"/>
  <c r="D105" i="2"/>
  <c r="C105" i="2"/>
  <c r="B105" i="2"/>
  <c r="F104" i="2"/>
  <c r="E104" i="2"/>
  <c r="D104" i="2"/>
  <c r="C104" i="2"/>
  <c r="B104" i="2"/>
  <c r="F103" i="2"/>
  <c r="E103" i="2"/>
  <c r="D103" i="2"/>
  <c r="C103" i="2"/>
  <c r="B103" i="2"/>
  <c r="F102" i="2"/>
  <c r="E102" i="2"/>
  <c r="D102" i="2"/>
  <c r="C102" i="2"/>
  <c r="B102" i="2"/>
  <c r="F101" i="2"/>
  <c r="E101" i="2"/>
  <c r="D101" i="2"/>
  <c r="C101" i="2"/>
  <c r="B101" i="2"/>
  <c r="F100" i="2"/>
  <c r="E100" i="2"/>
  <c r="D100" i="2"/>
  <c r="C100" i="2"/>
  <c r="B100" i="2"/>
  <c r="F99" i="2"/>
  <c r="E99" i="2"/>
  <c r="D99" i="2"/>
  <c r="C99" i="2"/>
  <c r="B99" i="2"/>
  <c r="F98" i="2"/>
  <c r="E98" i="2"/>
  <c r="D98" i="2"/>
  <c r="C98" i="2"/>
  <c r="B98" i="2"/>
  <c r="F97" i="2"/>
  <c r="E97" i="2"/>
  <c r="D97" i="2"/>
  <c r="C97" i="2"/>
  <c r="B97" i="2"/>
  <c r="F96" i="2"/>
  <c r="E96" i="2"/>
  <c r="D96" i="2"/>
  <c r="C96" i="2"/>
  <c r="B96" i="2"/>
  <c r="F95" i="2"/>
  <c r="E95" i="2"/>
  <c r="D95" i="2"/>
  <c r="C95" i="2"/>
  <c r="B95" i="2"/>
  <c r="F94" i="2"/>
  <c r="E94" i="2"/>
  <c r="D94" i="2"/>
  <c r="C94" i="2"/>
  <c r="B94" i="2"/>
  <c r="F93" i="2"/>
  <c r="E93" i="2"/>
  <c r="D93" i="2"/>
  <c r="C93" i="2"/>
  <c r="B93" i="2"/>
  <c r="F92" i="2"/>
  <c r="E92" i="2"/>
  <c r="D92" i="2"/>
  <c r="C92" i="2"/>
  <c r="B92" i="2"/>
  <c r="F91" i="2"/>
  <c r="E91" i="2"/>
  <c r="D91" i="2"/>
  <c r="C91" i="2"/>
  <c r="B91" i="2"/>
  <c r="F90" i="2"/>
  <c r="E90" i="2"/>
  <c r="D90" i="2"/>
  <c r="C90" i="2"/>
  <c r="B90" i="2"/>
  <c r="F89" i="2"/>
  <c r="E89" i="2"/>
  <c r="D89" i="2"/>
  <c r="C89" i="2"/>
  <c r="B89" i="2"/>
  <c r="F88" i="2"/>
  <c r="E88" i="2"/>
  <c r="D88" i="2"/>
  <c r="C88" i="2"/>
  <c r="B88" i="2"/>
  <c r="F87" i="2"/>
  <c r="E87" i="2"/>
  <c r="D87" i="2"/>
  <c r="C87" i="2"/>
  <c r="B87" i="2"/>
  <c r="F86" i="2"/>
  <c r="E86" i="2"/>
  <c r="D86" i="2"/>
  <c r="C86" i="2"/>
  <c r="B86" i="2"/>
  <c r="F85" i="2"/>
  <c r="E85" i="2"/>
  <c r="D85" i="2"/>
  <c r="C85" i="2"/>
  <c r="B85" i="2"/>
  <c r="F84" i="2"/>
  <c r="E84" i="2"/>
  <c r="D84" i="2"/>
  <c r="C84" i="2"/>
  <c r="B84" i="2"/>
  <c r="F83" i="2"/>
  <c r="E83" i="2"/>
  <c r="D83" i="2"/>
  <c r="C83" i="2"/>
  <c r="B83" i="2"/>
  <c r="F82" i="2"/>
  <c r="E82" i="2"/>
  <c r="D82" i="2"/>
  <c r="C82" i="2"/>
  <c r="B82" i="2"/>
  <c r="F81" i="2"/>
  <c r="E81" i="2"/>
  <c r="D81" i="2"/>
  <c r="C81" i="2"/>
  <c r="B81" i="2"/>
  <c r="F80" i="2"/>
  <c r="E80" i="2"/>
  <c r="D80" i="2"/>
  <c r="C80" i="2"/>
  <c r="B80" i="2"/>
  <c r="F79" i="2"/>
  <c r="E79" i="2"/>
  <c r="D79" i="2"/>
  <c r="C79" i="2"/>
  <c r="B79" i="2"/>
  <c r="F78" i="2"/>
  <c r="E78" i="2"/>
  <c r="D78" i="2"/>
  <c r="C78" i="2"/>
  <c r="B78" i="2"/>
  <c r="F77" i="2"/>
  <c r="E77" i="2"/>
  <c r="D77" i="2"/>
  <c r="C77" i="2"/>
  <c r="B77" i="2"/>
  <c r="F76" i="2"/>
  <c r="E76" i="2"/>
  <c r="D76" i="2"/>
  <c r="C76" i="2"/>
  <c r="B76" i="2"/>
  <c r="F75" i="2"/>
  <c r="E75" i="2"/>
  <c r="D75" i="2"/>
  <c r="C75" i="2"/>
  <c r="B75" i="2"/>
  <c r="F74" i="2"/>
  <c r="E74" i="2"/>
  <c r="D74" i="2"/>
  <c r="C74" i="2"/>
  <c r="B74" i="2"/>
  <c r="F73" i="2"/>
  <c r="E73" i="2"/>
  <c r="D73" i="2"/>
  <c r="C73" i="2"/>
  <c r="B73" i="2"/>
  <c r="F72" i="2"/>
  <c r="E72" i="2"/>
  <c r="D72" i="2"/>
  <c r="C72" i="2"/>
  <c r="B72" i="2"/>
  <c r="F71" i="2"/>
  <c r="E71" i="2"/>
  <c r="D71" i="2"/>
  <c r="C71" i="2"/>
  <c r="B71" i="2"/>
  <c r="F70" i="2"/>
  <c r="E70" i="2"/>
  <c r="D70" i="2"/>
  <c r="C70" i="2"/>
  <c r="B70" i="2"/>
  <c r="F69" i="2"/>
  <c r="E69" i="2"/>
  <c r="D69" i="2"/>
  <c r="C69" i="2"/>
  <c r="B69" i="2"/>
  <c r="F68" i="2"/>
  <c r="E68" i="2"/>
  <c r="D68" i="2"/>
  <c r="C68" i="2"/>
  <c r="B68" i="2"/>
  <c r="F67" i="2"/>
  <c r="E67" i="2"/>
  <c r="D67" i="2"/>
  <c r="C67" i="2"/>
  <c r="B67" i="2"/>
  <c r="F66" i="2"/>
  <c r="E66" i="2"/>
  <c r="D66" i="2"/>
  <c r="C66" i="2"/>
  <c r="B66" i="2"/>
  <c r="F65" i="2"/>
  <c r="E65" i="2"/>
  <c r="D65" i="2"/>
  <c r="C65" i="2"/>
  <c r="B65" i="2"/>
  <c r="F64" i="2"/>
  <c r="E64" i="2"/>
  <c r="D64" i="2"/>
  <c r="C64" i="2"/>
  <c r="B64" i="2"/>
  <c r="F63" i="2"/>
  <c r="E63" i="2"/>
  <c r="D63" i="2"/>
  <c r="C63" i="2"/>
  <c r="B63" i="2"/>
  <c r="F62" i="2"/>
  <c r="E62" i="2"/>
  <c r="D62" i="2"/>
  <c r="C62" i="2"/>
  <c r="B62" i="2"/>
  <c r="F61" i="2"/>
  <c r="E61" i="2"/>
  <c r="D61" i="2"/>
  <c r="C61" i="2"/>
  <c r="B61" i="2"/>
  <c r="F60" i="2"/>
  <c r="E60" i="2"/>
  <c r="D60" i="2"/>
  <c r="C60" i="2"/>
  <c r="B60" i="2"/>
  <c r="F59" i="2"/>
  <c r="E59" i="2"/>
  <c r="D59" i="2"/>
  <c r="C59" i="2"/>
  <c r="B59" i="2"/>
  <c r="F58" i="2"/>
  <c r="E58" i="2"/>
  <c r="D58" i="2"/>
  <c r="C58" i="2"/>
  <c r="B58" i="2"/>
  <c r="F57" i="2"/>
  <c r="E57" i="2"/>
  <c r="D57" i="2"/>
  <c r="C57" i="2"/>
  <c r="B57" i="2"/>
  <c r="F56" i="2"/>
  <c r="E56" i="2"/>
  <c r="D56" i="2"/>
  <c r="C56" i="2"/>
  <c r="B56" i="2"/>
  <c r="F55" i="2"/>
  <c r="E55" i="2"/>
  <c r="D55" i="2"/>
  <c r="C55" i="2"/>
  <c r="B55" i="2"/>
  <c r="F54" i="2"/>
  <c r="E54" i="2"/>
  <c r="D54" i="2"/>
  <c r="C54" i="2"/>
  <c r="B54" i="2"/>
  <c r="F53" i="2"/>
  <c r="E53" i="2"/>
  <c r="D53" i="2"/>
  <c r="C53" i="2"/>
  <c r="B53" i="2"/>
  <c r="F52" i="2"/>
  <c r="E52" i="2"/>
  <c r="D52" i="2"/>
  <c r="C52" i="2"/>
  <c r="B52" i="2"/>
  <c r="F51" i="2"/>
  <c r="E51" i="2"/>
  <c r="D51" i="2"/>
  <c r="C51" i="2"/>
  <c r="B51" i="2"/>
  <c r="F50" i="2"/>
  <c r="E50" i="2"/>
  <c r="D50" i="2"/>
  <c r="C50" i="2"/>
  <c r="B50" i="2"/>
  <c r="F49" i="2"/>
  <c r="E49" i="2"/>
  <c r="D49" i="2"/>
  <c r="C49" i="2"/>
  <c r="B49" i="2"/>
  <c r="F48" i="2"/>
  <c r="E48" i="2"/>
  <c r="D48" i="2"/>
  <c r="C48" i="2"/>
  <c r="B48" i="2"/>
  <c r="F47" i="2"/>
  <c r="E47" i="2"/>
  <c r="D47" i="2"/>
  <c r="C47" i="2"/>
  <c r="B47" i="2"/>
  <c r="F46" i="2"/>
  <c r="E46" i="2"/>
  <c r="D46" i="2"/>
  <c r="C46" i="2"/>
  <c r="B46" i="2"/>
  <c r="F45" i="2"/>
  <c r="E45" i="2"/>
  <c r="D45" i="2"/>
  <c r="C45" i="2"/>
  <c r="B45" i="2"/>
  <c r="F44" i="2"/>
  <c r="E44" i="2"/>
  <c r="D44" i="2"/>
  <c r="C44" i="2"/>
  <c r="B44" i="2"/>
  <c r="F43" i="2"/>
  <c r="E43" i="2"/>
  <c r="D43" i="2"/>
  <c r="C43" i="2"/>
  <c r="B43" i="2"/>
  <c r="F42" i="2"/>
  <c r="E42" i="2"/>
  <c r="D42" i="2"/>
  <c r="C42" i="2"/>
  <c r="B42" i="2"/>
  <c r="F41" i="2"/>
  <c r="E41" i="2"/>
  <c r="D41" i="2"/>
  <c r="C41" i="2"/>
  <c r="B41" i="2"/>
  <c r="F40" i="2"/>
  <c r="E40" i="2"/>
  <c r="D40" i="2"/>
  <c r="C40" i="2"/>
  <c r="B40" i="2"/>
  <c r="F39" i="2"/>
  <c r="E39" i="2"/>
  <c r="D39" i="2"/>
  <c r="C39" i="2"/>
  <c r="B39" i="2"/>
  <c r="F38" i="2"/>
  <c r="E38" i="2"/>
  <c r="D38" i="2"/>
  <c r="C38" i="2"/>
  <c r="B38" i="2"/>
  <c r="F37" i="2"/>
  <c r="E37" i="2"/>
  <c r="D37" i="2"/>
  <c r="C37" i="2"/>
  <c r="B37" i="2"/>
  <c r="F36" i="2"/>
  <c r="E36" i="2"/>
  <c r="D36" i="2"/>
  <c r="C36" i="2"/>
  <c r="B36" i="2"/>
  <c r="F35" i="2"/>
  <c r="E35" i="2"/>
  <c r="D35" i="2"/>
  <c r="C35" i="2"/>
  <c r="B35" i="2"/>
  <c r="F34" i="2"/>
  <c r="E34" i="2"/>
  <c r="D34" i="2"/>
  <c r="C34" i="2"/>
  <c r="B34" i="2"/>
  <c r="F33" i="2"/>
  <c r="E33" i="2"/>
  <c r="D33" i="2"/>
  <c r="C33" i="2"/>
  <c r="B33" i="2"/>
  <c r="F32" i="2"/>
  <c r="E32" i="2"/>
  <c r="D32" i="2"/>
  <c r="C32" i="2"/>
  <c r="B32" i="2"/>
  <c r="F31" i="2"/>
  <c r="E31" i="2"/>
  <c r="D31" i="2"/>
  <c r="C31" i="2"/>
  <c r="B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E3" i="2"/>
  <c r="D3" i="2"/>
  <c r="C3" i="2"/>
  <c r="F2" i="2"/>
  <c r="E2" i="2"/>
  <c r="D2" i="2"/>
  <c r="C2" i="2"/>
  <c r="F117" i="34"/>
  <c r="E117" i="34"/>
  <c r="D117" i="34"/>
  <c r="C117" i="34"/>
  <c r="B117" i="34"/>
  <c r="F116" i="34"/>
  <c r="E116" i="34"/>
  <c r="D116" i="34"/>
  <c r="C116" i="34"/>
  <c r="B116" i="34"/>
  <c r="F115" i="34"/>
  <c r="E115" i="34"/>
  <c r="D115" i="34"/>
  <c r="C115" i="34"/>
  <c r="B115" i="34"/>
  <c r="F114" i="34"/>
  <c r="E114" i="34"/>
  <c r="D114" i="34"/>
  <c r="C114" i="34"/>
  <c r="B114" i="34"/>
  <c r="F113" i="34"/>
  <c r="E113" i="34"/>
  <c r="D113" i="34"/>
  <c r="C113" i="34"/>
  <c r="B113" i="34"/>
  <c r="F112" i="34"/>
  <c r="E112" i="34"/>
  <c r="D112" i="34"/>
  <c r="C112" i="34"/>
  <c r="B112" i="34"/>
  <c r="F111" i="34"/>
  <c r="E111" i="34"/>
  <c r="D111" i="34"/>
  <c r="C111" i="34"/>
  <c r="B111" i="34"/>
  <c r="F110" i="34"/>
  <c r="E110" i="34"/>
  <c r="D110" i="34"/>
  <c r="C110" i="34"/>
  <c r="B110" i="34"/>
  <c r="F109" i="34"/>
  <c r="E109" i="34"/>
  <c r="D109" i="34"/>
  <c r="C109" i="34"/>
  <c r="B109" i="34"/>
  <c r="F108" i="34"/>
  <c r="E108" i="34"/>
  <c r="D108" i="34"/>
  <c r="C108" i="34"/>
  <c r="B108" i="34"/>
  <c r="F107" i="34"/>
  <c r="E107" i="34"/>
  <c r="D107" i="34"/>
  <c r="C107" i="34"/>
  <c r="B107" i="34"/>
  <c r="F106" i="34"/>
  <c r="E106" i="34"/>
  <c r="D106" i="34"/>
  <c r="C106" i="34"/>
  <c r="B106" i="34"/>
  <c r="F105" i="34"/>
  <c r="E105" i="34"/>
  <c r="D105" i="34"/>
  <c r="C105" i="34"/>
  <c r="B105" i="34"/>
  <c r="F104" i="34"/>
  <c r="E104" i="34"/>
  <c r="D104" i="34"/>
  <c r="C104" i="34"/>
  <c r="B104" i="34"/>
  <c r="F103" i="34"/>
  <c r="E103" i="34"/>
  <c r="D103" i="34"/>
  <c r="C103" i="34"/>
  <c r="B103" i="34"/>
  <c r="F102" i="34"/>
  <c r="E102" i="34"/>
  <c r="D102" i="34"/>
  <c r="C102" i="34"/>
  <c r="B102" i="34"/>
  <c r="F101" i="34"/>
  <c r="E101" i="34"/>
  <c r="D101" i="34"/>
  <c r="C101" i="34"/>
  <c r="B101" i="34"/>
  <c r="F100" i="34"/>
  <c r="E100" i="34"/>
  <c r="D100" i="34"/>
  <c r="C100" i="34"/>
  <c r="B100" i="34"/>
  <c r="F99" i="34"/>
  <c r="E99" i="34"/>
  <c r="D99" i="34"/>
  <c r="C99" i="34"/>
  <c r="B99" i="34"/>
  <c r="F98" i="34"/>
  <c r="E98" i="34"/>
  <c r="D98" i="34"/>
  <c r="C98" i="34"/>
  <c r="B98" i="34"/>
  <c r="F97" i="34"/>
  <c r="E97" i="34"/>
  <c r="D97" i="34"/>
  <c r="C97" i="34"/>
  <c r="B97" i="34"/>
  <c r="F96" i="34"/>
  <c r="E96" i="34"/>
  <c r="D96" i="34"/>
  <c r="C96" i="34"/>
  <c r="B96" i="34"/>
  <c r="F95" i="34"/>
  <c r="E95" i="34"/>
  <c r="D95" i="34"/>
  <c r="C95" i="34"/>
  <c r="B95" i="34"/>
  <c r="F94" i="34"/>
  <c r="E94" i="34"/>
  <c r="D94" i="34"/>
  <c r="C94" i="34"/>
  <c r="B94" i="34"/>
  <c r="F93" i="34"/>
  <c r="E93" i="34"/>
  <c r="D93" i="34"/>
  <c r="C93" i="34"/>
  <c r="B93" i="34"/>
  <c r="F92" i="34"/>
  <c r="E92" i="34"/>
  <c r="D92" i="34"/>
  <c r="C92" i="34"/>
  <c r="B92" i="34"/>
  <c r="F91" i="34"/>
  <c r="E91" i="34"/>
  <c r="D91" i="34"/>
  <c r="C91" i="34"/>
  <c r="B91" i="34"/>
  <c r="F90" i="34"/>
  <c r="E90" i="34"/>
  <c r="D90" i="34"/>
  <c r="C90" i="34"/>
  <c r="B90" i="34"/>
  <c r="F89" i="34"/>
  <c r="E89" i="34"/>
  <c r="D89" i="34"/>
  <c r="C89" i="34"/>
  <c r="B89" i="34"/>
  <c r="F88" i="34"/>
  <c r="E88" i="34"/>
  <c r="D88" i="34"/>
  <c r="C88" i="34"/>
  <c r="B88" i="34"/>
  <c r="F87" i="34"/>
  <c r="E87" i="34"/>
  <c r="D87" i="34"/>
  <c r="C87" i="34"/>
  <c r="B87" i="34"/>
  <c r="F86" i="34"/>
  <c r="E86" i="34"/>
  <c r="D86" i="34"/>
  <c r="C86" i="34"/>
  <c r="B86" i="34"/>
  <c r="F85" i="34"/>
  <c r="E85" i="34"/>
  <c r="D85" i="34"/>
  <c r="C85" i="34"/>
  <c r="B85" i="34"/>
  <c r="F84" i="34"/>
  <c r="E84" i="34"/>
  <c r="D84" i="34"/>
  <c r="C84" i="34"/>
  <c r="B84" i="34"/>
  <c r="F83" i="34"/>
  <c r="E83" i="34"/>
  <c r="D83" i="34"/>
  <c r="C83" i="34"/>
  <c r="B83" i="34"/>
  <c r="F82" i="34"/>
  <c r="E82" i="34"/>
  <c r="D82" i="34"/>
  <c r="C82" i="34"/>
  <c r="B82" i="34"/>
  <c r="F81" i="34"/>
  <c r="E81" i="34"/>
  <c r="D81" i="34"/>
  <c r="C81" i="34"/>
  <c r="B81" i="34"/>
  <c r="F80" i="34"/>
  <c r="E80" i="34"/>
  <c r="D80" i="34"/>
  <c r="C80" i="34"/>
  <c r="B80" i="34"/>
  <c r="F79" i="34"/>
  <c r="E79" i="34"/>
  <c r="D79" i="34"/>
  <c r="C79" i="34"/>
  <c r="B79" i="34"/>
  <c r="F78" i="34"/>
  <c r="E78" i="34"/>
  <c r="D78" i="34"/>
  <c r="C78" i="34"/>
  <c r="B78" i="34"/>
  <c r="F77" i="34"/>
  <c r="E77" i="34"/>
  <c r="D77" i="34"/>
  <c r="C77" i="34"/>
  <c r="B77" i="34"/>
  <c r="F76" i="34"/>
  <c r="E76" i="34"/>
  <c r="D76" i="34"/>
  <c r="C76" i="34"/>
  <c r="B76" i="34"/>
  <c r="F75" i="34"/>
  <c r="E75" i="34"/>
  <c r="D75" i="34"/>
  <c r="C75" i="34"/>
  <c r="B75" i="34"/>
  <c r="F74" i="34"/>
  <c r="E74" i="34"/>
  <c r="D74" i="34"/>
  <c r="C74" i="34"/>
  <c r="B74" i="34"/>
  <c r="F73" i="34"/>
  <c r="E73" i="34"/>
  <c r="D73" i="34"/>
  <c r="C73" i="34"/>
  <c r="B73" i="34"/>
  <c r="F72" i="34"/>
  <c r="E72" i="34"/>
  <c r="D72" i="34"/>
  <c r="C72" i="34"/>
  <c r="B72" i="34"/>
  <c r="F71" i="34"/>
  <c r="E71" i="34"/>
  <c r="D71" i="34"/>
  <c r="C71" i="34"/>
  <c r="B71" i="34"/>
  <c r="F70" i="34"/>
  <c r="E70" i="34"/>
  <c r="D70" i="34"/>
  <c r="C70" i="34"/>
  <c r="B70" i="34"/>
  <c r="F69" i="34"/>
  <c r="E69" i="34"/>
  <c r="D69" i="34"/>
  <c r="C69" i="34"/>
  <c r="B69" i="34"/>
  <c r="F68" i="34"/>
  <c r="E68" i="34"/>
  <c r="D68" i="34"/>
  <c r="C68" i="34"/>
  <c r="B68" i="34"/>
  <c r="F67" i="34"/>
  <c r="E67" i="34"/>
  <c r="D67" i="34"/>
  <c r="C67" i="34"/>
  <c r="B67" i="34"/>
  <c r="F66" i="34"/>
  <c r="E66" i="34"/>
  <c r="D66" i="34"/>
  <c r="C66" i="34"/>
  <c r="B66" i="34"/>
  <c r="F65" i="34"/>
  <c r="E65" i="34"/>
  <c r="D65" i="34"/>
  <c r="C65" i="34"/>
  <c r="B65" i="34"/>
  <c r="F64" i="34"/>
  <c r="E64" i="34"/>
  <c r="D64" i="34"/>
  <c r="C64" i="34"/>
  <c r="B64" i="34"/>
  <c r="F63" i="34"/>
  <c r="E63" i="34"/>
  <c r="D63" i="34"/>
  <c r="C63" i="34"/>
  <c r="B63" i="34"/>
  <c r="F62" i="34"/>
  <c r="E62" i="34"/>
  <c r="D62" i="34"/>
  <c r="C62" i="34"/>
  <c r="B62" i="34"/>
  <c r="F61" i="34"/>
  <c r="E61" i="34"/>
  <c r="D61" i="34"/>
  <c r="C61" i="34"/>
  <c r="B61" i="34"/>
  <c r="F60" i="34"/>
  <c r="E60" i="34"/>
  <c r="D60" i="34"/>
  <c r="C60" i="34"/>
  <c r="B60" i="34"/>
  <c r="F59" i="34"/>
  <c r="E59" i="34"/>
  <c r="D59" i="34"/>
  <c r="C59" i="34"/>
  <c r="B59" i="34"/>
  <c r="F58" i="34"/>
  <c r="E58" i="34"/>
  <c r="D58" i="34"/>
  <c r="C58" i="34"/>
  <c r="B58" i="34"/>
  <c r="F57" i="34"/>
  <c r="E57" i="34"/>
  <c r="D57" i="34"/>
  <c r="C57" i="34"/>
  <c r="B57" i="34"/>
  <c r="F56" i="34"/>
  <c r="E56" i="34"/>
  <c r="D56" i="34"/>
  <c r="C56" i="34"/>
  <c r="B56" i="34"/>
  <c r="F55" i="34"/>
  <c r="E55" i="34"/>
  <c r="D55" i="34"/>
  <c r="C55" i="34"/>
  <c r="B55" i="34"/>
  <c r="F54" i="34"/>
  <c r="E54" i="34"/>
  <c r="D54" i="34"/>
  <c r="C54" i="34"/>
  <c r="B54" i="34"/>
  <c r="F53" i="34"/>
  <c r="E53" i="34"/>
  <c r="D53" i="34"/>
  <c r="C53" i="34"/>
  <c r="B53" i="34"/>
  <c r="F52" i="34"/>
  <c r="E52" i="34"/>
  <c r="D52" i="34"/>
  <c r="C52" i="34"/>
  <c r="B52" i="34"/>
  <c r="F51" i="34"/>
  <c r="E51" i="34"/>
  <c r="D51" i="34"/>
  <c r="C51" i="34"/>
  <c r="B51" i="34"/>
  <c r="F50" i="34"/>
  <c r="E50" i="34"/>
  <c r="D50" i="34"/>
  <c r="C50" i="34"/>
  <c r="B50" i="34"/>
  <c r="F49" i="34"/>
  <c r="E49" i="34"/>
  <c r="D49" i="34"/>
  <c r="C49" i="34"/>
  <c r="B49" i="34"/>
  <c r="F48" i="34"/>
  <c r="E48" i="34"/>
  <c r="D48" i="34"/>
  <c r="C48" i="34"/>
  <c r="B48" i="34"/>
  <c r="F47" i="34"/>
  <c r="E47" i="34"/>
  <c r="D47" i="34"/>
  <c r="C47" i="34"/>
  <c r="B47" i="34"/>
  <c r="F46" i="34"/>
  <c r="E46" i="34"/>
  <c r="D46" i="34"/>
  <c r="C46" i="34"/>
  <c r="B46" i="34"/>
  <c r="F45" i="34"/>
  <c r="E45" i="34"/>
  <c r="D45" i="34"/>
  <c r="C45" i="34"/>
  <c r="B45" i="34"/>
  <c r="F44" i="34"/>
  <c r="E44" i="34"/>
  <c r="D44" i="34"/>
  <c r="C44" i="34"/>
  <c r="B44" i="34"/>
  <c r="F43" i="34"/>
  <c r="E43" i="34"/>
  <c r="D43" i="34"/>
  <c r="C43" i="34"/>
  <c r="B43" i="34"/>
  <c r="F42" i="34"/>
  <c r="E42" i="34"/>
  <c r="D42" i="34"/>
  <c r="C42" i="34"/>
  <c r="B42" i="34"/>
  <c r="F41" i="34"/>
  <c r="E41" i="34"/>
  <c r="D41" i="34"/>
  <c r="C41" i="34"/>
  <c r="B41" i="34"/>
  <c r="F40" i="34"/>
  <c r="E40" i="34"/>
  <c r="D40" i="34"/>
  <c r="C40" i="34"/>
  <c r="B40" i="34"/>
  <c r="F39" i="34"/>
  <c r="E39" i="34"/>
  <c r="D39" i="34"/>
  <c r="C39" i="34"/>
  <c r="B39" i="34"/>
  <c r="F38" i="34"/>
  <c r="E38" i="34"/>
  <c r="D38" i="34"/>
  <c r="C38" i="34"/>
  <c r="B38" i="34"/>
  <c r="F37" i="34"/>
  <c r="E37" i="34"/>
  <c r="D37" i="34"/>
  <c r="C37" i="34"/>
  <c r="B37" i="34"/>
  <c r="F36" i="34"/>
  <c r="E36" i="34"/>
  <c r="D36" i="34"/>
  <c r="C36" i="34"/>
  <c r="B36" i="34"/>
  <c r="F35" i="34"/>
  <c r="E35" i="34"/>
  <c r="D35" i="34"/>
  <c r="C35" i="34"/>
  <c r="B35" i="34"/>
  <c r="F34" i="34"/>
  <c r="E34" i="34"/>
  <c r="D34" i="34"/>
  <c r="C34" i="34"/>
  <c r="B34" i="34"/>
  <c r="F33" i="34"/>
  <c r="E33" i="34"/>
  <c r="D33" i="34"/>
  <c r="C33" i="34"/>
  <c r="B33" i="34"/>
  <c r="F32" i="34"/>
  <c r="E32" i="34"/>
  <c r="D32" i="34"/>
  <c r="C32" i="34"/>
  <c r="B32" i="34"/>
  <c r="F31" i="34"/>
  <c r="E31" i="34"/>
  <c r="D31" i="34"/>
  <c r="C31" i="34"/>
  <c r="B31" i="34"/>
  <c r="F30" i="34"/>
  <c r="E30" i="34"/>
  <c r="D30" i="34"/>
  <c r="C30" i="34"/>
  <c r="F29" i="34"/>
  <c r="E29" i="34"/>
  <c r="D29" i="34"/>
  <c r="C29" i="34"/>
  <c r="F28" i="34"/>
  <c r="E28" i="34"/>
  <c r="D28" i="34"/>
  <c r="C28" i="34"/>
  <c r="F27" i="34"/>
  <c r="E27" i="34"/>
  <c r="D27" i="34"/>
  <c r="C27" i="34"/>
  <c r="F26" i="34"/>
  <c r="E26" i="34"/>
  <c r="D26" i="34"/>
  <c r="C26" i="34"/>
  <c r="F25" i="34"/>
  <c r="E25" i="34"/>
  <c r="D25" i="34"/>
  <c r="C25" i="34"/>
  <c r="F24" i="34"/>
  <c r="E24" i="34"/>
  <c r="D24" i="34"/>
  <c r="C24" i="34"/>
  <c r="F23" i="34"/>
  <c r="E23" i="34"/>
  <c r="D23" i="34"/>
  <c r="C23" i="34"/>
  <c r="F22" i="34"/>
  <c r="E22" i="34"/>
  <c r="D22" i="34"/>
  <c r="C22" i="34"/>
  <c r="F21" i="34"/>
  <c r="E21" i="34"/>
  <c r="D21" i="34"/>
  <c r="C21" i="34"/>
  <c r="F20" i="34"/>
  <c r="E20" i="34"/>
  <c r="D20" i="34"/>
  <c r="C20" i="34"/>
  <c r="F19" i="34"/>
  <c r="E19" i="34"/>
  <c r="D19" i="34"/>
  <c r="C19" i="34"/>
  <c r="F18" i="34"/>
  <c r="E18" i="34"/>
  <c r="D18" i="34"/>
  <c r="C18" i="34"/>
  <c r="F17" i="34"/>
  <c r="E17" i="34"/>
  <c r="D17" i="34"/>
  <c r="C17" i="34"/>
  <c r="F16" i="34"/>
  <c r="E16" i="34"/>
  <c r="D16" i="34"/>
  <c r="C16" i="34"/>
  <c r="F15" i="34"/>
  <c r="E15" i="34"/>
  <c r="D15" i="34"/>
  <c r="C15" i="34"/>
  <c r="F14" i="34"/>
  <c r="E14" i="34"/>
  <c r="D14" i="34"/>
  <c r="C14" i="34"/>
  <c r="F13" i="34"/>
  <c r="E13" i="34"/>
  <c r="D13" i="34"/>
  <c r="C13" i="34"/>
  <c r="F12" i="34"/>
  <c r="E12" i="34"/>
  <c r="D12" i="34"/>
  <c r="C12" i="34"/>
  <c r="F11" i="34"/>
  <c r="E11" i="34"/>
  <c r="D11" i="34"/>
  <c r="C11" i="34"/>
  <c r="F10" i="34"/>
  <c r="E10" i="34"/>
  <c r="D10" i="34"/>
  <c r="C10" i="34"/>
  <c r="F9" i="34"/>
  <c r="E9" i="34"/>
  <c r="D9" i="34"/>
  <c r="C9" i="34"/>
  <c r="F8" i="34"/>
  <c r="E8" i="34"/>
  <c r="D8" i="34"/>
  <c r="C8" i="34"/>
  <c r="F7" i="34"/>
  <c r="E7" i="34"/>
  <c r="D7" i="34"/>
  <c r="C7" i="34"/>
  <c r="F6" i="34"/>
  <c r="E6" i="34"/>
  <c r="D6" i="34"/>
  <c r="C6" i="34"/>
  <c r="F5" i="34"/>
  <c r="E5" i="34"/>
  <c r="D5" i="34"/>
  <c r="C5" i="34"/>
  <c r="F4" i="34"/>
  <c r="E4" i="34"/>
  <c r="D4" i="34"/>
  <c r="C4" i="34"/>
  <c r="F3" i="34"/>
  <c r="E3" i="34"/>
  <c r="D3" i="34"/>
  <c r="C3" i="34"/>
  <c r="F2" i="34"/>
  <c r="E2" i="34"/>
  <c r="D2" i="34"/>
  <c r="C2" i="34"/>
  <c r="F117" i="6"/>
  <c r="E117" i="6"/>
  <c r="D117" i="6"/>
  <c r="C117" i="6"/>
  <c r="B117" i="6"/>
  <c r="F116" i="6"/>
  <c r="E116" i="6"/>
  <c r="D116" i="6"/>
  <c r="C116" i="6"/>
  <c r="B116" i="6"/>
  <c r="F115" i="6"/>
  <c r="E115" i="6"/>
  <c r="D115" i="6"/>
  <c r="C115" i="6"/>
  <c r="B115" i="6"/>
  <c r="F114" i="6"/>
  <c r="E114" i="6"/>
  <c r="D114" i="6"/>
  <c r="C114" i="6"/>
  <c r="B114" i="6"/>
  <c r="F113" i="6"/>
  <c r="E113" i="6"/>
  <c r="D113" i="6"/>
  <c r="C113" i="6"/>
  <c r="B113" i="6"/>
  <c r="F112" i="6"/>
  <c r="E112" i="6"/>
  <c r="D112" i="6"/>
  <c r="C112" i="6"/>
  <c r="B112" i="6"/>
  <c r="F111" i="6"/>
  <c r="E111" i="6"/>
  <c r="D111" i="6"/>
  <c r="C111" i="6"/>
  <c r="B111" i="6"/>
  <c r="F110" i="6"/>
  <c r="E110" i="6"/>
  <c r="D110" i="6"/>
  <c r="C110" i="6"/>
  <c r="B110" i="6"/>
  <c r="F109" i="6"/>
  <c r="E109" i="6"/>
  <c r="D109" i="6"/>
  <c r="C109" i="6"/>
  <c r="B109" i="6"/>
  <c r="F108" i="6"/>
  <c r="E108" i="6"/>
  <c r="D108" i="6"/>
  <c r="C108" i="6"/>
  <c r="B108" i="6"/>
  <c r="F107" i="6"/>
  <c r="E107" i="6"/>
  <c r="D107" i="6"/>
  <c r="C107" i="6"/>
  <c r="B107" i="6"/>
  <c r="F106" i="6"/>
  <c r="E106" i="6"/>
  <c r="D106" i="6"/>
  <c r="C106" i="6"/>
  <c r="B106" i="6"/>
  <c r="F105" i="6"/>
  <c r="E105" i="6"/>
  <c r="D105" i="6"/>
  <c r="C105" i="6"/>
  <c r="B105" i="6"/>
  <c r="F104" i="6"/>
  <c r="E104" i="6"/>
  <c r="D104" i="6"/>
  <c r="C104" i="6"/>
  <c r="B104" i="6"/>
  <c r="F103" i="6"/>
  <c r="E103" i="6"/>
  <c r="D103" i="6"/>
  <c r="C103" i="6"/>
  <c r="B103" i="6"/>
  <c r="F102" i="6"/>
  <c r="E102" i="6"/>
  <c r="D102" i="6"/>
  <c r="C102" i="6"/>
  <c r="B102" i="6"/>
  <c r="F101" i="6"/>
  <c r="E101" i="6"/>
  <c r="D101" i="6"/>
  <c r="C101" i="6"/>
  <c r="B101" i="6"/>
  <c r="F100" i="6"/>
  <c r="E100" i="6"/>
  <c r="D100" i="6"/>
  <c r="C100" i="6"/>
  <c r="B100" i="6"/>
  <c r="F99" i="6"/>
  <c r="E99" i="6"/>
  <c r="D99" i="6"/>
  <c r="C99" i="6"/>
  <c r="B99" i="6"/>
  <c r="F98" i="6"/>
  <c r="E98" i="6"/>
  <c r="D98" i="6"/>
  <c r="C98" i="6"/>
  <c r="B98" i="6"/>
  <c r="F97" i="6"/>
  <c r="E97" i="6"/>
  <c r="D97" i="6"/>
  <c r="C97" i="6"/>
  <c r="B97" i="6"/>
  <c r="F96" i="6"/>
  <c r="E96" i="6"/>
  <c r="D96" i="6"/>
  <c r="C96" i="6"/>
  <c r="B96" i="6"/>
  <c r="F95" i="6"/>
  <c r="E95" i="6"/>
  <c r="D95" i="6"/>
  <c r="C95" i="6"/>
  <c r="B95" i="6"/>
  <c r="F94" i="6"/>
  <c r="E94" i="6"/>
  <c r="D94" i="6"/>
  <c r="C94" i="6"/>
  <c r="B94" i="6"/>
  <c r="F93" i="6"/>
  <c r="E93" i="6"/>
  <c r="D93" i="6"/>
  <c r="C93" i="6"/>
  <c r="B93" i="6"/>
  <c r="F92" i="6"/>
  <c r="E92" i="6"/>
  <c r="D92" i="6"/>
  <c r="C92" i="6"/>
  <c r="B92" i="6"/>
  <c r="F91" i="6"/>
  <c r="E91" i="6"/>
  <c r="D91" i="6"/>
  <c r="C91" i="6"/>
  <c r="B91" i="6"/>
  <c r="F90" i="6"/>
  <c r="E90" i="6"/>
  <c r="D90" i="6"/>
  <c r="C90" i="6"/>
  <c r="B90" i="6"/>
  <c r="F89" i="6"/>
  <c r="E89" i="6"/>
  <c r="D89" i="6"/>
  <c r="C89" i="6"/>
  <c r="B89" i="6"/>
  <c r="F88" i="6"/>
  <c r="E88" i="6"/>
  <c r="D88" i="6"/>
  <c r="C88" i="6"/>
  <c r="B88" i="6"/>
  <c r="F87" i="6"/>
  <c r="E87" i="6"/>
  <c r="D87" i="6"/>
  <c r="C87" i="6"/>
  <c r="B87" i="6"/>
  <c r="F86" i="6"/>
  <c r="E86" i="6"/>
  <c r="D86" i="6"/>
  <c r="C86" i="6"/>
  <c r="B86" i="6"/>
  <c r="F85" i="6"/>
  <c r="E85" i="6"/>
  <c r="D85" i="6"/>
  <c r="C85" i="6"/>
  <c r="B85" i="6"/>
  <c r="F84" i="6"/>
  <c r="E84" i="6"/>
  <c r="D84" i="6"/>
  <c r="C84" i="6"/>
  <c r="B84" i="6"/>
  <c r="F83" i="6"/>
  <c r="E83" i="6"/>
  <c r="D83" i="6"/>
  <c r="C83" i="6"/>
  <c r="B83" i="6"/>
  <c r="F82" i="6"/>
  <c r="E82" i="6"/>
  <c r="D82" i="6"/>
  <c r="C82" i="6"/>
  <c r="B82" i="6"/>
  <c r="F81" i="6"/>
  <c r="E81" i="6"/>
  <c r="D81" i="6"/>
  <c r="C81" i="6"/>
  <c r="B81" i="6"/>
  <c r="F80" i="6"/>
  <c r="E80" i="6"/>
  <c r="D80" i="6"/>
  <c r="C80" i="6"/>
  <c r="B80" i="6"/>
  <c r="F79" i="6"/>
  <c r="E79" i="6"/>
  <c r="D79" i="6"/>
  <c r="C79" i="6"/>
  <c r="B79" i="6"/>
  <c r="F78" i="6"/>
  <c r="E78" i="6"/>
  <c r="D78" i="6"/>
  <c r="C78" i="6"/>
  <c r="B78" i="6"/>
  <c r="F77" i="6"/>
  <c r="E77" i="6"/>
  <c r="D77" i="6"/>
  <c r="C77" i="6"/>
  <c r="B77" i="6"/>
  <c r="F76" i="6"/>
  <c r="E76" i="6"/>
  <c r="D76" i="6"/>
  <c r="C76" i="6"/>
  <c r="B76" i="6"/>
  <c r="F75" i="6"/>
  <c r="E75" i="6"/>
  <c r="D75" i="6"/>
  <c r="C75" i="6"/>
  <c r="B75" i="6"/>
  <c r="F74" i="6"/>
  <c r="E74" i="6"/>
  <c r="D74" i="6"/>
  <c r="C74" i="6"/>
  <c r="B74" i="6"/>
  <c r="F73" i="6"/>
  <c r="E73" i="6"/>
  <c r="D73" i="6"/>
  <c r="C73" i="6"/>
  <c r="B73" i="6"/>
  <c r="F72" i="6"/>
  <c r="E72" i="6"/>
  <c r="D72" i="6"/>
  <c r="C72" i="6"/>
  <c r="B72" i="6"/>
  <c r="F71" i="6"/>
  <c r="E71" i="6"/>
  <c r="D71" i="6"/>
  <c r="C71" i="6"/>
  <c r="B71" i="6"/>
  <c r="F70" i="6"/>
  <c r="E70" i="6"/>
  <c r="D70" i="6"/>
  <c r="C70" i="6"/>
  <c r="B70" i="6"/>
  <c r="F69" i="6"/>
  <c r="E69" i="6"/>
  <c r="D69" i="6"/>
  <c r="C69" i="6"/>
  <c r="B69" i="6"/>
  <c r="F68" i="6"/>
  <c r="E68" i="6"/>
  <c r="D68" i="6"/>
  <c r="C68" i="6"/>
  <c r="B68" i="6"/>
  <c r="F67" i="6"/>
  <c r="E67" i="6"/>
  <c r="D67" i="6"/>
  <c r="C67" i="6"/>
  <c r="B67" i="6"/>
  <c r="F66" i="6"/>
  <c r="E66" i="6"/>
  <c r="D66" i="6"/>
  <c r="C66" i="6"/>
  <c r="B66" i="6"/>
  <c r="F65" i="6"/>
  <c r="E65" i="6"/>
  <c r="D65" i="6"/>
  <c r="C65" i="6"/>
  <c r="B65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F59" i="6"/>
  <c r="E59" i="6"/>
  <c r="D59" i="6"/>
  <c r="C59" i="6"/>
  <c r="B59" i="6"/>
  <c r="F58" i="6"/>
  <c r="E58" i="6"/>
  <c r="D58" i="6"/>
  <c r="C58" i="6"/>
  <c r="B58" i="6"/>
  <c r="F57" i="6"/>
  <c r="E57" i="6"/>
  <c r="D57" i="6"/>
  <c r="C57" i="6"/>
  <c r="B57" i="6"/>
  <c r="F56" i="6"/>
  <c r="E56" i="6"/>
  <c r="D56" i="6"/>
  <c r="C56" i="6"/>
  <c r="B56" i="6"/>
  <c r="F55" i="6"/>
  <c r="E55" i="6"/>
  <c r="D55" i="6"/>
  <c r="C55" i="6"/>
  <c r="B55" i="6"/>
  <c r="F54" i="6"/>
  <c r="E54" i="6"/>
  <c r="D54" i="6"/>
  <c r="C54" i="6"/>
  <c r="B54" i="6"/>
  <c r="F53" i="6"/>
  <c r="E53" i="6"/>
  <c r="D53" i="6"/>
  <c r="C53" i="6"/>
  <c r="B53" i="6"/>
  <c r="F52" i="6"/>
  <c r="E52" i="6"/>
  <c r="D52" i="6"/>
  <c r="C52" i="6"/>
  <c r="B52" i="6"/>
  <c r="F51" i="6"/>
  <c r="E51" i="6"/>
  <c r="D51" i="6"/>
  <c r="C51" i="6"/>
  <c r="B51" i="6"/>
  <c r="F50" i="6"/>
  <c r="E50" i="6"/>
  <c r="D50" i="6"/>
  <c r="C50" i="6"/>
  <c r="B50" i="6"/>
  <c r="F49" i="6"/>
  <c r="E49" i="6"/>
  <c r="D49" i="6"/>
  <c r="C49" i="6"/>
  <c r="B49" i="6"/>
  <c r="F48" i="6"/>
  <c r="E48" i="6"/>
  <c r="D48" i="6"/>
  <c r="C48" i="6"/>
  <c r="B48" i="6"/>
  <c r="F47" i="6"/>
  <c r="E47" i="6"/>
  <c r="D47" i="6"/>
  <c r="C47" i="6"/>
  <c r="B47" i="6"/>
  <c r="F46" i="6"/>
  <c r="E46" i="6"/>
  <c r="D46" i="6"/>
  <c r="C46" i="6"/>
  <c r="B46" i="6"/>
  <c r="F45" i="6"/>
  <c r="E45" i="6"/>
  <c r="D45" i="6"/>
  <c r="C45" i="6"/>
  <c r="B45" i="6"/>
  <c r="F44" i="6"/>
  <c r="E44" i="6"/>
  <c r="D44" i="6"/>
  <c r="C44" i="6"/>
  <c r="B44" i="6"/>
  <c r="F43" i="6"/>
  <c r="E43" i="6"/>
  <c r="D43" i="6"/>
  <c r="C43" i="6"/>
  <c r="B43" i="6"/>
  <c r="F42" i="6"/>
  <c r="E42" i="6"/>
  <c r="D42" i="6"/>
  <c r="C42" i="6"/>
  <c r="B42" i="6"/>
  <c r="F41" i="6"/>
  <c r="E41" i="6"/>
  <c r="D41" i="6"/>
  <c r="C41" i="6"/>
  <c r="B41" i="6"/>
  <c r="F40" i="6"/>
  <c r="E40" i="6"/>
  <c r="D40" i="6"/>
  <c r="C40" i="6"/>
  <c r="B40" i="6"/>
  <c r="F39" i="6"/>
  <c r="E39" i="6"/>
  <c r="D39" i="6"/>
  <c r="C39" i="6"/>
  <c r="B39" i="6"/>
  <c r="F38" i="6"/>
  <c r="E38" i="6"/>
  <c r="D38" i="6"/>
  <c r="C38" i="6"/>
  <c r="B38" i="6"/>
  <c r="F37" i="6"/>
  <c r="E37" i="6"/>
  <c r="D37" i="6"/>
  <c r="C37" i="6"/>
  <c r="B37" i="6"/>
  <c r="F36" i="6"/>
  <c r="E36" i="6"/>
  <c r="D36" i="6"/>
  <c r="C36" i="6"/>
  <c r="B36" i="6"/>
  <c r="F35" i="6"/>
  <c r="E35" i="6"/>
  <c r="D35" i="6"/>
  <c r="C35" i="6"/>
  <c r="B35" i="6"/>
  <c r="F34" i="6"/>
  <c r="E34" i="6"/>
  <c r="D34" i="6"/>
  <c r="C34" i="6"/>
  <c r="B34" i="6"/>
  <c r="F33" i="6"/>
  <c r="E33" i="6"/>
  <c r="D33" i="6"/>
  <c r="C33" i="6"/>
  <c r="B33" i="6"/>
  <c r="F32" i="6"/>
  <c r="E32" i="6"/>
  <c r="D32" i="6"/>
  <c r="C32" i="6"/>
  <c r="B32" i="6"/>
  <c r="F31" i="6"/>
  <c r="E31" i="6"/>
  <c r="D31" i="6"/>
  <c r="C31" i="6"/>
  <c r="B31" i="6"/>
  <c r="F30" i="6"/>
  <c r="E30" i="6"/>
  <c r="D30" i="6"/>
  <c r="C30" i="6"/>
  <c r="F29" i="6"/>
  <c r="E29" i="6"/>
  <c r="D29" i="6"/>
  <c r="C29" i="6"/>
  <c r="F28" i="6"/>
  <c r="E28" i="6"/>
  <c r="D28" i="6"/>
  <c r="C28" i="6"/>
  <c r="F27" i="6"/>
  <c r="E27" i="6"/>
  <c r="D27" i="6"/>
  <c r="C27" i="6"/>
  <c r="F26" i="6"/>
  <c r="E26" i="6"/>
  <c r="D26" i="6"/>
  <c r="C26" i="6"/>
  <c r="F25" i="6"/>
  <c r="E25" i="6"/>
  <c r="D25" i="6"/>
  <c r="C25" i="6"/>
  <c r="F24" i="6"/>
  <c r="E24" i="6"/>
  <c r="D24" i="6"/>
  <c r="C24" i="6"/>
  <c r="F23" i="6"/>
  <c r="E23" i="6"/>
  <c r="D23" i="6"/>
  <c r="C23" i="6"/>
  <c r="F22" i="6"/>
  <c r="E22" i="6"/>
  <c r="D22" i="6"/>
  <c r="C22" i="6"/>
  <c r="F21" i="6"/>
  <c r="E21" i="6"/>
  <c r="D21" i="6"/>
  <c r="C21" i="6"/>
  <c r="F20" i="6"/>
  <c r="E20" i="6"/>
  <c r="D20" i="6"/>
  <c r="C20" i="6"/>
  <c r="F19" i="6"/>
  <c r="E19" i="6"/>
  <c r="D19" i="6"/>
  <c r="C19" i="6"/>
  <c r="F18" i="6"/>
  <c r="E18" i="6"/>
  <c r="D18" i="6"/>
  <c r="C18" i="6"/>
  <c r="F17" i="6"/>
  <c r="E17" i="6"/>
  <c r="D17" i="6"/>
  <c r="C17" i="6"/>
  <c r="F16" i="6"/>
  <c r="E16" i="6"/>
  <c r="D16" i="6"/>
  <c r="C16" i="6"/>
  <c r="F15" i="6"/>
  <c r="E15" i="6"/>
  <c r="D15" i="6"/>
  <c r="C15" i="6"/>
  <c r="F14" i="6"/>
  <c r="E14" i="6"/>
  <c r="D14" i="6"/>
  <c r="C14" i="6"/>
  <c r="F13" i="6"/>
  <c r="E13" i="6"/>
  <c r="D13" i="6"/>
  <c r="C13" i="6"/>
  <c r="F12" i="6"/>
  <c r="E12" i="6"/>
  <c r="D12" i="6"/>
  <c r="C12" i="6"/>
  <c r="F11" i="6"/>
  <c r="E11" i="6"/>
  <c r="D11" i="6"/>
  <c r="C11" i="6"/>
  <c r="F10" i="6"/>
  <c r="E10" i="6"/>
  <c r="D10" i="6"/>
  <c r="C10" i="6"/>
  <c r="F9" i="6"/>
  <c r="E9" i="6"/>
  <c r="D9" i="6"/>
  <c r="C9" i="6"/>
  <c r="F8" i="6"/>
  <c r="E8" i="6"/>
  <c r="D8" i="6"/>
  <c r="C8" i="6"/>
  <c r="F7" i="6"/>
  <c r="E7" i="6"/>
  <c r="D7" i="6"/>
  <c r="C7" i="6"/>
  <c r="F6" i="6"/>
  <c r="E6" i="6"/>
  <c r="D6" i="6"/>
  <c r="C6" i="6"/>
  <c r="F5" i="6"/>
  <c r="E5" i="6"/>
  <c r="D5" i="6"/>
  <c r="C5" i="6"/>
  <c r="F4" i="6"/>
  <c r="E4" i="6"/>
  <c r="D4" i="6"/>
  <c r="C4" i="6"/>
  <c r="F3" i="6"/>
  <c r="E3" i="6"/>
  <c r="D3" i="6"/>
  <c r="C3" i="6"/>
  <c r="F2" i="6"/>
  <c r="E2" i="6"/>
  <c r="D2" i="6"/>
  <c r="C2" i="6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BD23" i="28" s="1"/>
  <c r="BI22" i="28"/>
  <c r="BI65" i="28" s="1"/>
  <c r="BB22" i="28"/>
  <c r="BB62" i="28" s="1"/>
  <c r="AU22" i="28"/>
  <c r="AU62" i="28" s="1"/>
  <c r="AN22" i="28"/>
  <c r="AN62" i="28" s="1"/>
  <c r="BI21" i="28"/>
  <c r="BB21" i="28"/>
  <c r="AU21" i="28"/>
  <c r="AN21" i="28"/>
  <c r="BD21" i="28" s="1"/>
  <c r="BI20" i="28"/>
  <c r="BB20" i="28"/>
  <c r="AU20" i="28"/>
  <c r="AN20" i="28"/>
  <c r="BD20" i="28" s="1"/>
  <c r="BI19" i="28"/>
  <c r="BB19" i="28"/>
  <c r="AU19" i="28"/>
  <c r="AN19" i="28"/>
  <c r="BI18" i="28"/>
  <c r="BB18" i="28"/>
  <c r="AU18" i="28"/>
  <c r="AN18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H16" i="28"/>
  <c r="BG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7" i="28" s="1"/>
  <c r="BH14" i="28"/>
  <c r="BG14" i="28"/>
  <c r="BF14" i="28"/>
  <c r="BE14" i="28"/>
  <c r="BD14" i="28"/>
  <c r="BB14" i="28"/>
  <c r="BB46" i="28" s="1"/>
  <c r="BA14" i="28"/>
  <c r="AZ14" i="28"/>
  <c r="AY14" i="28"/>
  <c r="AX14" i="28"/>
  <c r="AW14" i="28"/>
  <c r="AU14" i="28"/>
  <c r="AU53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I13" i="28" s="1"/>
  <c r="BI12" i="28"/>
  <c r="BB12" i="28"/>
  <c r="AU12" i="28"/>
  <c r="AN12" i="28"/>
  <c r="AW12" i="28" s="1"/>
  <c r="BI11" i="28"/>
  <c r="BB11" i="28"/>
  <c r="AU11" i="28"/>
  <c r="AN11" i="28"/>
  <c r="AI11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BK12" i="29" a="1"/>
  <c r="BH34" i="29"/>
  <c r="E135" i="16" s="1"/>
  <c r="M111" i="2" s="1" a="1"/>
  <c r="M111" i="2" s="1"/>
  <c r="I111" i="22" s="1"/>
  <c r="BH12" i="29" a="1"/>
  <c r="BG23" i="29"/>
  <c r="D124" i="16" s="1"/>
  <c r="M100" i="6" s="1" a="1"/>
  <c r="M100" i="6" s="1"/>
  <c r="BG12" i="29" a="1"/>
  <c r="BG12" i="29"/>
  <c r="D113" i="16" s="1"/>
  <c r="M89" i="6" s="1" a="1"/>
  <c r="M89" i="6" s="1"/>
  <c r="AW12" i="29" a="1"/>
  <c r="AT34" i="29"/>
  <c r="E106" i="16" s="1"/>
  <c r="M82" i="2" s="1" a="1"/>
  <c r="M82" i="2" s="1"/>
  <c r="I82" i="22" s="1"/>
  <c r="AT12" i="29" a="1"/>
  <c r="AS23" i="29"/>
  <c r="D95" i="16" s="1"/>
  <c r="M71" i="6" s="1" a="1"/>
  <c r="M71" i="6" s="1"/>
  <c r="AS12" i="29" a="1"/>
  <c r="AS12" i="29"/>
  <c r="D84" i="16" s="1"/>
  <c r="M60" i="6" s="1" a="1"/>
  <c r="M60" i="6" s="1"/>
  <c r="AI12" i="29" a="1"/>
  <c r="AF34" i="29"/>
  <c r="E77" i="16" s="1"/>
  <c r="M53" i="2" s="1" a="1"/>
  <c r="M53" i="2" s="1"/>
  <c r="I53" i="22" s="1"/>
  <c r="AF12" i="29" a="1"/>
  <c r="AE23" i="29"/>
  <c r="D66" i="16" s="1"/>
  <c r="M42" i="6" s="1" a="1"/>
  <c r="M42" i="6" s="1"/>
  <c r="AE12" i="29" a="1"/>
  <c r="AE12" i="29"/>
  <c r="D55" i="16" s="1"/>
  <c r="M31" i="6" s="1" a="1"/>
  <c r="M31" i="6" s="1"/>
  <c r="U12" i="29" a="1"/>
  <c r="R34" i="29"/>
  <c r="E48" i="16" s="1"/>
  <c r="M24" i="2" s="1" a="1"/>
  <c r="M24" i="2" s="1"/>
  <c r="I24" i="22" s="1"/>
  <c r="R12" i="29" a="1"/>
  <c r="Q23" i="29"/>
  <c r="D37" i="16" s="1"/>
  <c r="M13" i="6" s="1" a="1"/>
  <c r="M13" i="6" s="1"/>
  <c r="Q12" i="29" a="1"/>
  <c r="Q12" i="29"/>
  <c r="D26" i="16" s="1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AJ54" i="16"/>
  <c r="AJ53" i="16"/>
  <c r="AJ52" i="16"/>
  <c r="AJ51" i="16"/>
  <c r="AJ50" i="16"/>
  <c r="AJ49" i="16"/>
  <c r="AJ48" i="16"/>
  <c r="X48" i="16"/>
  <c r="AJ47" i="16"/>
  <c r="AJ46" i="16"/>
  <c r="AJ45" i="16"/>
  <c r="AJ44" i="16"/>
  <c r="AJ43" i="16"/>
  <c r="AJ42" i="16"/>
  <c r="AJ41" i="16"/>
  <c r="AJ40" i="16"/>
  <c r="AJ39" i="16"/>
  <c r="AJ38" i="16"/>
  <c r="AJ37" i="16"/>
  <c r="W37" i="16"/>
  <c r="AJ36" i="16"/>
  <c r="AJ35" i="16"/>
  <c r="AJ34" i="16"/>
  <c r="AJ33" i="16"/>
  <c r="AJ32" i="16"/>
  <c r="AJ31" i="16"/>
  <c r="AJ30" i="16"/>
  <c r="AJ29" i="16"/>
  <c r="AJ28" i="16"/>
  <c r="AJ27" i="16"/>
  <c r="AJ26" i="16"/>
  <c r="W26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 a="1"/>
  <c r="A26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G2" i="16"/>
  <c r="F2" i="16"/>
  <c r="E2" i="16"/>
  <c r="F1" i="16"/>
  <c r="G1" i="16"/>
  <c r="E1" i="16"/>
  <c r="H1" i="16"/>
  <c r="H73" i="21" l="1"/>
  <c r="I73" i="21" s="1"/>
  <c r="J73" i="21" s="1"/>
  <c r="K73" i="21" s="1"/>
  <c r="L73" i="21" s="1"/>
  <c r="H77" i="21"/>
  <c r="I77" i="21" s="1"/>
  <c r="J77" i="21" s="1"/>
  <c r="K77" i="21" s="1"/>
  <c r="L77" i="21" s="1"/>
  <c r="AA45" i="16"/>
  <c r="AB44" i="16"/>
  <c r="AA33" i="16"/>
  <c r="AD54" i="16"/>
  <c r="AC43" i="16"/>
  <c r="G77" i="30" s="1"/>
  <c r="AB32" i="16"/>
  <c r="G95" i="9" s="1"/>
  <c r="AE53" i="16"/>
  <c r="AD42" i="16"/>
  <c r="AC31" i="16"/>
  <c r="G36" i="30" s="1"/>
  <c r="AF52" i="16"/>
  <c r="AE41" i="16"/>
  <c r="AD30" i="16"/>
  <c r="G93" i="13" s="1"/>
  <c r="AG51" i="16"/>
  <c r="AF40" i="16"/>
  <c r="AE29" i="16"/>
  <c r="AH50" i="16"/>
  <c r="AG39" i="16"/>
  <c r="AF28" i="16"/>
  <c r="G4" i="31" s="1"/>
  <c r="AH38" i="16"/>
  <c r="G14" i="36" s="1"/>
  <c r="AG27" i="16"/>
  <c r="G3" i="32" s="1"/>
  <c r="AH26" i="16"/>
  <c r="G2" i="36" s="1"/>
  <c r="H115" i="21"/>
  <c r="I115" i="21" s="1"/>
  <c r="J115" i="21" s="1"/>
  <c r="K115" i="21" s="1"/>
  <c r="L115" i="21" s="1"/>
  <c r="H16" i="21"/>
  <c r="I16" i="21" s="1"/>
  <c r="J16" i="21" s="1"/>
  <c r="K16" i="21" s="1"/>
  <c r="L16" i="21" s="1"/>
  <c r="H28" i="21"/>
  <c r="I28" i="21" s="1"/>
  <c r="J28" i="21" s="1"/>
  <c r="K28" i="21" s="1"/>
  <c r="L28" i="21" s="1"/>
  <c r="H101" i="21"/>
  <c r="I101" i="21" s="1"/>
  <c r="J101" i="21" s="1"/>
  <c r="K101" i="21" s="1"/>
  <c r="L101" i="21" s="1"/>
  <c r="H105" i="21"/>
  <c r="I105" i="21" s="1"/>
  <c r="J105" i="21" s="1"/>
  <c r="K105" i="21" s="1"/>
  <c r="L105" i="21" s="1"/>
  <c r="H109" i="21"/>
  <c r="I109" i="21" s="1"/>
  <c r="J109" i="21" s="1"/>
  <c r="K109" i="21" s="1"/>
  <c r="L109" i="21" s="1"/>
  <c r="H113" i="21"/>
  <c r="I113" i="21" s="1"/>
  <c r="J113" i="21" s="1"/>
  <c r="K113" i="21" s="1"/>
  <c r="L113" i="21" s="1"/>
  <c r="H44" i="19"/>
  <c r="I44" i="19" s="1"/>
  <c r="J44" i="19" s="1"/>
  <c r="K44" i="19" s="1"/>
  <c r="L44" i="19" s="1"/>
  <c r="H82" i="19"/>
  <c r="I82" i="19" s="1"/>
  <c r="J82" i="19" s="1"/>
  <c r="K82" i="19" s="1"/>
  <c r="L82" i="19" s="1"/>
  <c r="H98" i="19"/>
  <c r="I98" i="19" s="1"/>
  <c r="J98" i="19" s="1"/>
  <c r="K98" i="19" s="1"/>
  <c r="L98" i="19" s="1"/>
  <c r="H102" i="19"/>
  <c r="I102" i="19" s="1"/>
  <c r="J102" i="19" s="1"/>
  <c r="K102" i="19" s="1"/>
  <c r="L102" i="19" s="1"/>
  <c r="G37" i="9"/>
  <c r="G66" i="9"/>
  <c r="G8" i="9"/>
  <c r="G64" i="13"/>
  <c r="G35" i="13"/>
  <c r="G6" i="13"/>
  <c r="G32" i="32"/>
  <c r="G61" i="32"/>
  <c r="G90" i="32"/>
  <c r="M2" i="6" a="1"/>
  <c r="M2" i="6" s="1"/>
  <c r="G2" i="6"/>
  <c r="G60" i="6"/>
  <c r="G31" i="6"/>
  <c r="G89" i="6"/>
  <c r="H89" i="6" s="1"/>
  <c r="G62" i="31"/>
  <c r="G44" i="32"/>
  <c r="G73" i="32"/>
  <c r="G102" i="32"/>
  <c r="G15" i="32"/>
  <c r="G48" i="30"/>
  <c r="G19" i="30"/>
  <c r="G106" i="30"/>
  <c r="G53" i="2"/>
  <c r="C53" i="22" s="1"/>
  <c r="G82" i="2"/>
  <c r="C82" i="22" s="1"/>
  <c r="G111" i="2"/>
  <c r="C111" i="22" s="1"/>
  <c r="G24" i="2"/>
  <c r="C24" i="22" s="1"/>
  <c r="G74" i="31"/>
  <c r="G16" i="31"/>
  <c r="G103" i="31"/>
  <c r="G45" i="31"/>
  <c r="G49" i="9"/>
  <c r="G78" i="9"/>
  <c r="G20" i="9"/>
  <c r="G107" i="9"/>
  <c r="G34" i="11"/>
  <c r="G63" i="11"/>
  <c r="G92" i="11"/>
  <c r="G5" i="11"/>
  <c r="G38" i="34"/>
  <c r="G96" i="34"/>
  <c r="G67" i="34"/>
  <c r="G9" i="34"/>
  <c r="G42" i="6"/>
  <c r="G71" i="6"/>
  <c r="H71" i="6" s="1"/>
  <c r="G100" i="6"/>
  <c r="H100" i="6" s="1"/>
  <c r="G13" i="6"/>
  <c r="H13" i="6" s="1"/>
  <c r="G104" i="11"/>
  <c r="G46" i="11"/>
  <c r="G75" i="11"/>
  <c r="G17" i="11"/>
  <c r="G50" i="34"/>
  <c r="G108" i="34"/>
  <c r="G79" i="34"/>
  <c r="G21" i="34"/>
  <c r="G86" i="31"/>
  <c r="G57" i="31"/>
  <c r="G28" i="31"/>
  <c r="G115" i="31"/>
  <c r="G58" i="11"/>
  <c r="G87" i="11"/>
  <c r="G116" i="11"/>
  <c r="G29" i="11"/>
  <c r="G56" i="32"/>
  <c r="G85" i="32"/>
  <c r="G114" i="32"/>
  <c r="G27" i="32"/>
  <c r="G101" i="36"/>
  <c r="G72" i="36"/>
  <c r="G47" i="13"/>
  <c r="G76" i="13"/>
  <c r="G18" i="13"/>
  <c r="G105" i="13"/>
  <c r="G84" i="36"/>
  <c r="G26" i="36"/>
  <c r="G55" i="36"/>
  <c r="G113" i="36"/>
  <c r="G59" i="13"/>
  <c r="G88" i="13"/>
  <c r="G117" i="13"/>
  <c r="G30" i="13"/>
  <c r="H86" i="15"/>
  <c r="I86" i="15" s="1"/>
  <c r="J86" i="15" s="1"/>
  <c r="K86" i="15" s="1"/>
  <c r="L86" i="15" s="1"/>
  <c r="H66" i="21"/>
  <c r="I66" i="21" s="1"/>
  <c r="J66" i="21" s="1"/>
  <c r="K66" i="21" s="1"/>
  <c r="L66" i="21" s="1"/>
  <c r="H90" i="21"/>
  <c r="I90" i="21" s="1"/>
  <c r="J90" i="21" s="1"/>
  <c r="K90" i="21" s="1"/>
  <c r="L90" i="21" s="1"/>
  <c r="H98" i="21"/>
  <c r="I98" i="21" s="1"/>
  <c r="J98" i="21" s="1"/>
  <c r="K98" i="21" s="1"/>
  <c r="L98" i="21" s="1"/>
  <c r="H102" i="21"/>
  <c r="I102" i="21" s="1"/>
  <c r="J102" i="21" s="1"/>
  <c r="K102" i="21" s="1"/>
  <c r="L102" i="21" s="1"/>
  <c r="H68" i="21"/>
  <c r="I68" i="21" s="1"/>
  <c r="J68" i="21" s="1"/>
  <c r="K68" i="21" s="1"/>
  <c r="L68" i="21" s="1"/>
  <c r="BD22" i="28"/>
  <c r="BD65" i="28" s="1"/>
  <c r="AV9" i="28"/>
  <c r="H18" i="15"/>
  <c r="I18" i="15" s="1"/>
  <c r="J18" i="15" s="1"/>
  <c r="K18" i="15" s="1"/>
  <c r="L18" i="15" s="1"/>
  <c r="H35" i="18"/>
  <c r="I35" i="18" s="1"/>
  <c r="J35" i="18" s="1"/>
  <c r="K35" i="18" s="1"/>
  <c r="L35" i="18" s="1"/>
  <c r="H51" i="15"/>
  <c r="I51" i="15" s="1"/>
  <c r="J51" i="15" s="1"/>
  <c r="K51" i="15" s="1"/>
  <c r="L51" i="15" s="1"/>
  <c r="H67" i="15"/>
  <c r="I67" i="15" s="1"/>
  <c r="J67" i="15" s="1"/>
  <c r="K67" i="15" s="1"/>
  <c r="L67" i="15" s="1"/>
  <c r="H71" i="15"/>
  <c r="I71" i="15" s="1"/>
  <c r="J71" i="15" s="1"/>
  <c r="K71" i="15" s="1"/>
  <c r="L71" i="15" s="1"/>
  <c r="H75" i="15"/>
  <c r="I75" i="15" s="1"/>
  <c r="J75" i="15" s="1"/>
  <c r="K75" i="15" s="1"/>
  <c r="L75" i="15" s="1"/>
  <c r="H75" i="5"/>
  <c r="I75" i="5" s="1"/>
  <c r="J75" i="5" s="1"/>
  <c r="K75" i="5" s="1"/>
  <c r="L75" i="5" s="1"/>
  <c r="BI40" i="28"/>
  <c r="H109" i="19"/>
  <c r="I109" i="19" s="1"/>
  <c r="J109" i="19" s="1"/>
  <c r="K109" i="19" s="1"/>
  <c r="L109" i="19" s="1"/>
  <c r="H113" i="15"/>
  <c r="I113" i="15" s="1"/>
  <c r="J113" i="15" s="1"/>
  <c r="K113" i="15" s="1"/>
  <c r="L113" i="15" s="1"/>
  <c r="H117" i="15"/>
  <c r="I117" i="15" s="1"/>
  <c r="J117" i="15" s="1"/>
  <c r="K117" i="15" s="1"/>
  <c r="L117" i="15" s="1"/>
  <c r="H102" i="15"/>
  <c r="I102" i="15" s="1"/>
  <c r="J102" i="15" s="1"/>
  <c r="K102" i="15" s="1"/>
  <c r="L102" i="15" s="1"/>
  <c r="BI33" i="28"/>
  <c r="H95" i="5"/>
  <c r="I95" i="5" s="1"/>
  <c r="J95" i="5" s="1"/>
  <c r="K95" i="5" s="1"/>
  <c r="L95" i="5" s="1"/>
  <c r="H95" i="15"/>
  <c r="I95" i="15" s="1"/>
  <c r="J95" i="15" s="1"/>
  <c r="K95" i="15" s="1"/>
  <c r="L95" i="15" s="1"/>
  <c r="H111" i="15"/>
  <c r="I111" i="15" s="1"/>
  <c r="J111" i="15" s="1"/>
  <c r="K111" i="15" s="1"/>
  <c r="L111" i="15" s="1"/>
  <c r="H115" i="15"/>
  <c r="I115" i="15" s="1"/>
  <c r="J115" i="15" s="1"/>
  <c r="K115" i="15" s="1"/>
  <c r="L115" i="15" s="1"/>
  <c r="AI12" i="28"/>
  <c r="AU31" i="28"/>
  <c r="H92" i="5"/>
  <c r="I92" i="5" s="1"/>
  <c r="J92" i="5" s="1"/>
  <c r="K92" i="5" s="1"/>
  <c r="L92" i="5" s="1"/>
  <c r="H83" i="18"/>
  <c r="I83" i="18" s="1"/>
  <c r="J83" i="18" s="1"/>
  <c r="K83" i="18" s="1"/>
  <c r="L83" i="18" s="1"/>
  <c r="H28" i="19"/>
  <c r="I28" i="19" s="1"/>
  <c r="J28" i="19" s="1"/>
  <c r="K28" i="19" s="1"/>
  <c r="L28" i="19" s="1"/>
  <c r="BI41" i="28"/>
  <c r="H66" i="18"/>
  <c r="I66" i="18" s="1"/>
  <c r="J66" i="18" s="1"/>
  <c r="K66" i="18" s="1"/>
  <c r="L66" i="18" s="1"/>
  <c r="H58" i="19"/>
  <c r="I58" i="19" s="1"/>
  <c r="J58" i="19" s="1"/>
  <c r="K58" i="19" s="1"/>
  <c r="L58" i="19" s="1"/>
  <c r="H56" i="5"/>
  <c r="I56" i="5" s="1"/>
  <c r="J56" i="5" s="1"/>
  <c r="K56" i="5" s="1"/>
  <c r="L56" i="5" s="1"/>
  <c r="H9" i="18"/>
  <c r="I9" i="18" s="1"/>
  <c r="J9" i="18" s="1"/>
  <c r="K9" i="18" s="1"/>
  <c r="L9" i="18" s="1"/>
  <c r="H87" i="21"/>
  <c r="I87" i="21" s="1"/>
  <c r="J87" i="21" s="1"/>
  <c r="K87" i="21" s="1"/>
  <c r="L87" i="21" s="1"/>
  <c r="H44" i="15"/>
  <c r="I44" i="15" s="1"/>
  <c r="J44" i="15" s="1"/>
  <c r="K44" i="15" s="1"/>
  <c r="L44" i="15" s="1"/>
  <c r="H15" i="18"/>
  <c r="I15" i="18" s="1"/>
  <c r="J15" i="18" s="1"/>
  <c r="K15" i="18" s="1"/>
  <c r="L15" i="18" s="1"/>
  <c r="H87" i="19"/>
  <c r="I87" i="19" s="1"/>
  <c r="J87" i="19" s="1"/>
  <c r="K87" i="19" s="1"/>
  <c r="L87" i="19" s="1"/>
  <c r="H91" i="19"/>
  <c r="I91" i="19" s="1"/>
  <c r="J91" i="19" s="1"/>
  <c r="K91" i="19" s="1"/>
  <c r="L91" i="19" s="1"/>
  <c r="H44" i="21"/>
  <c r="I44" i="21" s="1"/>
  <c r="J44" i="21" s="1"/>
  <c r="K44" i="21" s="1"/>
  <c r="L44" i="21" s="1"/>
  <c r="AP20" i="28"/>
  <c r="AP240" i="28" s="1"/>
  <c r="H41" i="5"/>
  <c r="I41" i="5" s="1"/>
  <c r="J41" i="5" s="1"/>
  <c r="K41" i="5" s="1"/>
  <c r="L41" i="5" s="1"/>
  <c r="H108" i="5"/>
  <c r="I108" i="5" s="1"/>
  <c r="J108" i="5" s="1"/>
  <c r="K108" i="5" s="1"/>
  <c r="L108" i="5" s="1"/>
  <c r="H116" i="5"/>
  <c r="I116" i="5" s="1"/>
  <c r="J116" i="5" s="1"/>
  <c r="K116" i="5" s="1"/>
  <c r="L116" i="5" s="1"/>
  <c r="H21" i="19"/>
  <c r="I21" i="19" s="1"/>
  <c r="J21" i="19" s="1"/>
  <c r="K21" i="19" s="1"/>
  <c r="L21" i="19" s="1"/>
  <c r="H84" i="21"/>
  <c r="I84" i="21" s="1"/>
  <c r="J84" i="21" s="1"/>
  <c r="K84" i="21" s="1"/>
  <c r="L84" i="21" s="1"/>
  <c r="H76" i="19"/>
  <c r="I76" i="19" s="1"/>
  <c r="J76" i="19" s="1"/>
  <c r="K76" i="19" s="1"/>
  <c r="L76" i="19" s="1"/>
  <c r="H88" i="19"/>
  <c r="I88" i="19" s="1"/>
  <c r="J88" i="19" s="1"/>
  <c r="K88" i="19" s="1"/>
  <c r="L88" i="19" s="1"/>
  <c r="H112" i="19"/>
  <c r="I112" i="19" s="1"/>
  <c r="J112" i="19" s="1"/>
  <c r="K112" i="19" s="1"/>
  <c r="L112" i="19" s="1"/>
  <c r="H41" i="21"/>
  <c r="I41" i="21" s="1"/>
  <c r="J41" i="21" s="1"/>
  <c r="K41" i="21" s="1"/>
  <c r="L41" i="21" s="1"/>
  <c r="H6" i="18"/>
  <c r="I6" i="18" s="1"/>
  <c r="J6" i="18" s="1"/>
  <c r="K6" i="18" s="1"/>
  <c r="L6" i="18" s="1"/>
  <c r="H93" i="21"/>
  <c r="I93" i="21" s="1"/>
  <c r="J93" i="21" s="1"/>
  <c r="K93" i="21" s="1"/>
  <c r="L93" i="21" s="1"/>
  <c r="H97" i="21"/>
  <c r="I97" i="21" s="1"/>
  <c r="J97" i="21" s="1"/>
  <c r="K97" i="21" s="1"/>
  <c r="L97" i="21" s="1"/>
  <c r="H57" i="19"/>
  <c r="I57" i="19" s="1"/>
  <c r="J57" i="19" s="1"/>
  <c r="K57" i="19" s="1"/>
  <c r="L57" i="19" s="1"/>
  <c r="H46" i="15"/>
  <c r="I46" i="15" s="1"/>
  <c r="J46" i="15" s="1"/>
  <c r="K46" i="15" s="1"/>
  <c r="L46" i="15" s="1"/>
  <c r="H50" i="15"/>
  <c r="I50" i="15" s="1"/>
  <c r="J50" i="15" s="1"/>
  <c r="K50" i="15" s="1"/>
  <c r="L50" i="15" s="1"/>
  <c r="H62" i="15"/>
  <c r="I62" i="15" s="1"/>
  <c r="J62" i="15" s="1"/>
  <c r="K62" i="15" s="1"/>
  <c r="L62" i="15" s="1"/>
  <c r="H70" i="15"/>
  <c r="I70" i="15" s="1"/>
  <c r="J70" i="15" s="1"/>
  <c r="K70" i="15" s="1"/>
  <c r="L70" i="15" s="1"/>
  <c r="H74" i="15"/>
  <c r="I74" i="15" s="1"/>
  <c r="J74" i="15" s="1"/>
  <c r="K74" i="15" s="1"/>
  <c r="L74" i="15" s="1"/>
  <c r="H78" i="15"/>
  <c r="I78" i="15" s="1"/>
  <c r="J78" i="15" s="1"/>
  <c r="K78" i="15" s="1"/>
  <c r="L78" i="15" s="1"/>
  <c r="H89" i="19"/>
  <c r="I89" i="19" s="1"/>
  <c r="J89" i="19" s="1"/>
  <c r="K89" i="19" s="1"/>
  <c r="L89" i="19" s="1"/>
  <c r="H42" i="21"/>
  <c r="I42" i="21" s="1"/>
  <c r="J42" i="21" s="1"/>
  <c r="K42" i="21" s="1"/>
  <c r="L42" i="21" s="1"/>
  <c r="AW11" i="28"/>
  <c r="AW98" i="28" s="1"/>
  <c r="H31" i="5"/>
  <c r="I31" i="5" s="1"/>
  <c r="J31" i="5" s="1"/>
  <c r="K31" i="5" s="1"/>
  <c r="L31" i="5" s="1"/>
  <c r="H51" i="5"/>
  <c r="I51" i="5" s="1"/>
  <c r="J51" i="5" s="1"/>
  <c r="K51" i="5" s="1"/>
  <c r="L51" i="5" s="1"/>
  <c r="H71" i="5"/>
  <c r="I71" i="5" s="1"/>
  <c r="J71" i="5" s="1"/>
  <c r="K71" i="5" s="1"/>
  <c r="L71" i="5" s="1"/>
  <c r="H12" i="19"/>
  <c r="I12" i="19" s="1"/>
  <c r="J12" i="19" s="1"/>
  <c r="K12" i="19" s="1"/>
  <c r="L12" i="19" s="1"/>
  <c r="H70" i="21"/>
  <c r="I70" i="21" s="1"/>
  <c r="J70" i="21" s="1"/>
  <c r="K70" i="21" s="1"/>
  <c r="L70" i="21" s="1"/>
  <c r="BD19" i="28"/>
  <c r="AP19" i="28"/>
  <c r="BD18" i="28"/>
  <c r="AP18" i="28"/>
  <c r="AP173" i="28" s="1"/>
  <c r="H60" i="5"/>
  <c r="I60" i="5" s="1"/>
  <c r="J60" i="5" s="1"/>
  <c r="K60" i="5" s="1"/>
  <c r="L60" i="5" s="1"/>
  <c r="H79" i="5"/>
  <c r="I79" i="5" s="1"/>
  <c r="J79" i="5" s="1"/>
  <c r="K79" i="5" s="1"/>
  <c r="L79" i="5" s="1"/>
  <c r="H98" i="5"/>
  <c r="I98" i="5" s="1"/>
  <c r="J98" i="5" s="1"/>
  <c r="K98" i="5" s="1"/>
  <c r="L98" i="5" s="1"/>
  <c r="H106" i="5"/>
  <c r="I106" i="5" s="1"/>
  <c r="J106" i="5" s="1"/>
  <c r="K106" i="5" s="1"/>
  <c r="L106" i="5" s="1"/>
  <c r="H65" i="5"/>
  <c r="I65" i="5" s="1"/>
  <c r="J65" i="5" s="1"/>
  <c r="K65" i="5" s="1"/>
  <c r="L65" i="5" s="1"/>
  <c r="H9" i="15"/>
  <c r="I9" i="15" s="1"/>
  <c r="J9" i="15" s="1"/>
  <c r="K9" i="15" s="1"/>
  <c r="L9" i="15" s="1"/>
  <c r="H98" i="15"/>
  <c r="I98" i="15" s="1"/>
  <c r="J98" i="15" s="1"/>
  <c r="K98" i="15" s="1"/>
  <c r="L98" i="15" s="1"/>
  <c r="H12" i="5"/>
  <c r="I12" i="5" s="1"/>
  <c r="J12" i="5" s="1"/>
  <c r="K12" i="5" s="1"/>
  <c r="L12" i="5" s="1"/>
  <c r="H13" i="5"/>
  <c r="I13" i="5" s="1"/>
  <c r="J13" i="5" s="1"/>
  <c r="K13" i="5" s="1"/>
  <c r="L13" i="5" s="1"/>
  <c r="H34" i="5"/>
  <c r="I34" i="5" s="1"/>
  <c r="J34" i="5" s="1"/>
  <c r="K34" i="5" s="1"/>
  <c r="L34" i="5" s="1"/>
  <c r="H77" i="5"/>
  <c r="I77" i="5" s="1"/>
  <c r="J77" i="5" s="1"/>
  <c r="K77" i="5" s="1"/>
  <c r="L77" i="5" s="1"/>
  <c r="H81" i="5"/>
  <c r="I81" i="5" s="1"/>
  <c r="J81" i="5" s="1"/>
  <c r="K81" i="5" s="1"/>
  <c r="L81" i="5" s="1"/>
  <c r="H60" i="15"/>
  <c r="I60" i="15" s="1"/>
  <c r="J60" i="15" s="1"/>
  <c r="K60" i="15" s="1"/>
  <c r="L60" i="15" s="1"/>
  <c r="H76" i="15"/>
  <c r="I76" i="15" s="1"/>
  <c r="J76" i="15" s="1"/>
  <c r="K76" i="15" s="1"/>
  <c r="L76" i="15" s="1"/>
  <c r="H91" i="15"/>
  <c r="I91" i="15" s="1"/>
  <c r="J91" i="15" s="1"/>
  <c r="K91" i="15" s="1"/>
  <c r="L91" i="15" s="1"/>
  <c r="H88" i="15"/>
  <c r="I88" i="15" s="1"/>
  <c r="J88" i="15" s="1"/>
  <c r="K88" i="15" s="1"/>
  <c r="L88" i="15" s="1"/>
  <c r="H85" i="5"/>
  <c r="I85" i="5" s="1"/>
  <c r="J85" i="5" s="1"/>
  <c r="K85" i="5" s="1"/>
  <c r="L85" i="5" s="1"/>
  <c r="H43" i="5"/>
  <c r="I43" i="5" s="1"/>
  <c r="J43" i="5" s="1"/>
  <c r="K43" i="5" s="1"/>
  <c r="L43" i="5" s="1"/>
  <c r="H47" i="5"/>
  <c r="I47" i="5" s="1"/>
  <c r="J47" i="5" s="1"/>
  <c r="K47" i="5" s="1"/>
  <c r="L47" i="5" s="1"/>
  <c r="H12" i="15"/>
  <c r="I12" i="15" s="1"/>
  <c r="J12" i="15" s="1"/>
  <c r="K12" i="15" s="1"/>
  <c r="L12" i="15" s="1"/>
  <c r="H41" i="15"/>
  <c r="I41" i="15" s="1"/>
  <c r="J41" i="15" s="1"/>
  <c r="K41" i="15" s="1"/>
  <c r="L41" i="15" s="1"/>
  <c r="H57" i="15"/>
  <c r="I57" i="15" s="1"/>
  <c r="J57" i="15" s="1"/>
  <c r="K57" i="15" s="1"/>
  <c r="L57" i="15" s="1"/>
  <c r="H15" i="5"/>
  <c r="I15" i="5" s="1"/>
  <c r="J15" i="5" s="1"/>
  <c r="K15" i="5" s="1"/>
  <c r="L15" i="5" s="1"/>
  <c r="H67" i="5"/>
  <c r="I67" i="5" s="1"/>
  <c r="J67" i="5" s="1"/>
  <c r="K67" i="5" s="1"/>
  <c r="L67" i="5" s="1"/>
  <c r="H24" i="18"/>
  <c r="I24" i="18" s="1"/>
  <c r="J24" i="18" s="1"/>
  <c r="K24" i="18" s="1"/>
  <c r="L24" i="18" s="1"/>
  <c r="H37" i="18"/>
  <c r="I37" i="18" s="1"/>
  <c r="J37" i="18" s="1"/>
  <c r="K37" i="18" s="1"/>
  <c r="L37" i="18" s="1"/>
  <c r="H53" i="18"/>
  <c r="I53" i="18" s="1"/>
  <c r="J53" i="18" s="1"/>
  <c r="K53" i="18" s="1"/>
  <c r="L53" i="18" s="1"/>
  <c r="H54" i="21"/>
  <c r="I54" i="21" s="1"/>
  <c r="J54" i="21" s="1"/>
  <c r="K54" i="21" s="1"/>
  <c r="L54" i="21" s="1"/>
  <c r="H4" i="19"/>
  <c r="I4" i="19" s="1"/>
  <c r="J4" i="19" s="1"/>
  <c r="K4" i="19" s="1"/>
  <c r="L4" i="19" s="1"/>
  <c r="H36" i="19"/>
  <c r="I36" i="19" s="1"/>
  <c r="J36" i="19" s="1"/>
  <c r="K36" i="19" s="1"/>
  <c r="L36" i="19" s="1"/>
  <c r="H88" i="18"/>
  <c r="I88" i="18" s="1"/>
  <c r="J88" i="18" s="1"/>
  <c r="K88" i="18" s="1"/>
  <c r="L88" i="18" s="1"/>
  <c r="H74" i="21"/>
  <c r="I74" i="21" s="1"/>
  <c r="J74" i="21" s="1"/>
  <c r="K74" i="21" s="1"/>
  <c r="L74" i="21" s="1"/>
  <c r="H78" i="21"/>
  <c r="I78" i="21" s="1"/>
  <c r="J78" i="21" s="1"/>
  <c r="K78" i="21" s="1"/>
  <c r="L78" i="21" s="1"/>
  <c r="H82" i="21"/>
  <c r="I82" i="21" s="1"/>
  <c r="J82" i="21" s="1"/>
  <c r="K82" i="21" s="1"/>
  <c r="L82" i="21" s="1"/>
  <c r="H86" i="21"/>
  <c r="I86" i="21" s="1"/>
  <c r="J86" i="21" s="1"/>
  <c r="K86" i="21" s="1"/>
  <c r="L86" i="21" s="1"/>
  <c r="H70" i="18"/>
  <c r="I70" i="18" s="1"/>
  <c r="J70" i="18" s="1"/>
  <c r="K70" i="18" s="1"/>
  <c r="L70" i="18" s="1"/>
  <c r="H32" i="21"/>
  <c r="I32" i="21" s="1"/>
  <c r="J32" i="21" s="1"/>
  <c r="K32" i="21" s="1"/>
  <c r="L32" i="21" s="1"/>
  <c r="H96" i="19"/>
  <c r="I96" i="19" s="1"/>
  <c r="J96" i="19" s="1"/>
  <c r="K96" i="19" s="1"/>
  <c r="L96" i="19" s="1"/>
  <c r="H21" i="18"/>
  <c r="I21" i="18" s="1"/>
  <c r="J21" i="18" s="1"/>
  <c r="K21" i="18" s="1"/>
  <c r="L21" i="18" s="1"/>
  <c r="H27" i="18"/>
  <c r="I27" i="18" s="1"/>
  <c r="J27" i="18" s="1"/>
  <c r="K27" i="18" s="1"/>
  <c r="L27" i="18" s="1"/>
  <c r="H56" i="21"/>
  <c r="I56" i="21" s="1"/>
  <c r="J56" i="21" s="1"/>
  <c r="K56" i="21" s="1"/>
  <c r="L56" i="21" s="1"/>
  <c r="H75" i="21"/>
  <c r="I75" i="21" s="1"/>
  <c r="J75" i="21" s="1"/>
  <c r="K75" i="21" s="1"/>
  <c r="L75" i="21" s="1"/>
  <c r="H79" i="21"/>
  <c r="I79" i="21" s="1"/>
  <c r="J79" i="21" s="1"/>
  <c r="K79" i="21" s="1"/>
  <c r="L79" i="21" s="1"/>
  <c r="H83" i="21"/>
  <c r="I83" i="21" s="1"/>
  <c r="J83" i="21" s="1"/>
  <c r="K83" i="21" s="1"/>
  <c r="L83" i="21" s="1"/>
  <c r="H99" i="21"/>
  <c r="I99" i="21" s="1"/>
  <c r="J99" i="21" s="1"/>
  <c r="K99" i="21" s="1"/>
  <c r="L99" i="21" s="1"/>
  <c r="H97" i="18"/>
  <c r="I97" i="18" s="1"/>
  <c r="J97" i="18" s="1"/>
  <c r="K97" i="18" s="1"/>
  <c r="L97" i="18" s="1"/>
  <c r="H77" i="19"/>
  <c r="I77" i="19" s="1"/>
  <c r="J77" i="19" s="1"/>
  <c r="K77" i="19" s="1"/>
  <c r="L77" i="19" s="1"/>
  <c r="H93" i="19"/>
  <c r="I93" i="19" s="1"/>
  <c r="J93" i="19" s="1"/>
  <c r="K93" i="19" s="1"/>
  <c r="L93" i="19" s="1"/>
  <c r="H48" i="18"/>
  <c r="I48" i="18" s="1"/>
  <c r="J48" i="18" s="1"/>
  <c r="K48" i="18" s="1"/>
  <c r="L48" i="18" s="1"/>
  <c r="H13" i="19"/>
  <c r="I13" i="19" s="1"/>
  <c r="J13" i="19" s="1"/>
  <c r="K13" i="19" s="1"/>
  <c r="L13" i="19" s="1"/>
  <c r="H19" i="19"/>
  <c r="I19" i="19" s="1"/>
  <c r="J19" i="19" s="1"/>
  <c r="K19" i="19" s="1"/>
  <c r="L19" i="19" s="1"/>
  <c r="H101" i="19"/>
  <c r="I101" i="19" s="1"/>
  <c r="J101" i="19" s="1"/>
  <c r="K101" i="19" s="1"/>
  <c r="L101" i="19" s="1"/>
  <c r="H105" i="19"/>
  <c r="I105" i="19" s="1"/>
  <c r="J105" i="19" s="1"/>
  <c r="K105" i="19" s="1"/>
  <c r="L105" i="19" s="1"/>
  <c r="H18" i="21"/>
  <c r="I18" i="21" s="1"/>
  <c r="J18" i="21" s="1"/>
  <c r="K18" i="21" s="1"/>
  <c r="L18" i="21" s="1"/>
  <c r="H53" i="21"/>
  <c r="I53" i="21" s="1"/>
  <c r="J53" i="21" s="1"/>
  <c r="K53" i="21" s="1"/>
  <c r="L53" i="21" s="1"/>
  <c r="H88" i="21"/>
  <c r="I88" i="21" s="1"/>
  <c r="J88" i="21" s="1"/>
  <c r="K88" i="21" s="1"/>
  <c r="L88" i="21" s="1"/>
  <c r="H100" i="21"/>
  <c r="I100" i="21" s="1"/>
  <c r="J100" i="21" s="1"/>
  <c r="K100" i="21" s="1"/>
  <c r="L100" i="21" s="1"/>
  <c r="H110" i="18"/>
  <c r="I110" i="18" s="1"/>
  <c r="J110" i="18" s="1"/>
  <c r="K110" i="18" s="1"/>
  <c r="L110" i="18" s="1"/>
  <c r="H78" i="19"/>
  <c r="I78" i="19" s="1"/>
  <c r="J78" i="19" s="1"/>
  <c r="K78" i="19" s="1"/>
  <c r="L78" i="19" s="1"/>
  <c r="H90" i="19"/>
  <c r="I90" i="19" s="1"/>
  <c r="J90" i="19" s="1"/>
  <c r="K90" i="19" s="1"/>
  <c r="L90" i="19" s="1"/>
  <c r="H113" i="19"/>
  <c r="I113" i="19" s="1"/>
  <c r="J113" i="19" s="1"/>
  <c r="K113" i="19" s="1"/>
  <c r="L113" i="19" s="1"/>
  <c r="H7" i="21"/>
  <c r="I7" i="21" s="1"/>
  <c r="J7" i="21" s="1"/>
  <c r="K7" i="21" s="1"/>
  <c r="L7" i="21" s="1"/>
  <c r="H13" i="21"/>
  <c r="I13" i="21" s="1"/>
  <c r="J13" i="21" s="1"/>
  <c r="K13" i="21" s="1"/>
  <c r="L13" i="21" s="1"/>
  <c r="H19" i="21"/>
  <c r="I19" i="21" s="1"/>
  <c r="J19" i="21" s="1"/>
  <c r="K19" i="21" s="1"/>
  <c r="L19" i="21" s="1"/>
  <c r="H30" i="21"/>
  <c r="I30" i="21" s="1"/>
  <c r="J30" i="21" s="1"/>
  <c r="K30" i="21" s="1"/>
  <c r="L30" i="21" s="1"/>
  <c r="H34" i="21"/>
  <c r="I34" i="21" s="1"/>
  <c r="J34" i="21" s="1"/>
  <c r="K34" i="21" s="1"/>
  <c r="L34" i="21" s="1"/>
  <c r="H61" i="21"/>
  <c r="I61" i="21" s="1"/>
  <c r="J61" i="21" s="1"/>
  <c r="K61" i="21" s="1"/>
  <c r="L61" i="21" s="1"/>
  <c r="BI31" i="28"/>
  <c r="AP24" i="28"/>
  <c r="BI39" i="28"/>
  <c r="AU34" i="28"/>
  <c r="AP22" i="28"/>
  <c r="AP65" i="28" s="1"/>
  <c r="BI45" i="28"/>
  <c r="AU38" i="28"/>
  <c r="AW13" i="28"/>
  <c r="AW399" i="28" s="1"/>
  <c r="BI38" i="28"/>
  <c r="BI43" i="28"/>
  <c r="H27" i="15"/>
  <c r="I27" i="15" s="1"/>
  <c r="J27" i="15" s="1"/>
  <c r="K27" i="15" s="1"/>
  <c r="L27" i="15" s="1"/>
  <c r="H27" i="5"/>
  <c r="I27" i="5" s="1"/>
  <c r="J27" i="5" s="1"/>
  <c r="K27" i="5" s="1"/>
  <c r="L27" i="5" s="1"/>
  <c r="H39" i="5"/>
  <c r="I39" i="5" s="1"/>
  <c r="J39" i="5" s="1"/>
  <c r="K39" i="5" s="1"/>
  <c r="L39" i="5" s="1"/>
  <c r="H55" i="5"/>
  <c r="I55" i="5" s="1"/>
  <c r="J55" i="5" s="1"/>
  <c r="K55" i="5" s="1"/>
  <c r="L55" i="5" s="1"/>
  <c r="H103" i="5"/>
  <c r="I103" i="5" s="1"/>
  <c r="J103" i="5" s="1"/>
  <c r="K103" i="5" s="1"/>
  <c r="L103" i="5" s="1"/>
  <c r="H114" i="5"/>
  <c r="I114" i="5" s="1"/>
  <c r="J114" i="5" s="1"/>
  <c r="K114" i="5" s="1"/>
  <c r="L114" i="5" s="1"/>
  <c r="H35" i="15"/>
  <c r="I35" i="15" s="1"/>
  <c r="J35" i="15" s="1"/>
  <c r="K35" i="15" s="1"/>
  <c r="L35" i="15" s="1"/>
  <c r="H43" i="15"/>
  <c r="I43" i="15" s="1"/>
  <c r="J43" i="15" s="1"/>
  <c r="K43" i="15" s="1"/>
  <c r="L43" i="15" s="1"/>
  <c r="H54" i="15"/>
  <c r="I54" i="15" s="1"/>
  <c r="J54" i="15" s="1"/>
  <c r="K54" i="15" s="1"/>
  <c r="L54" i="15" s="1"/>
  <c r="H82" i="15"/>
  <c r="I82" i="15" s="1"/>
  <c r="J82" i="15" s="1"/>
  <c r="K82" i="15" s="1"/>
  <c r="L82" i="15" s="1"/>
  <c r="H103" i="15"/>
  <c r="I103" i="15" s="1"/>
  <c r="J103" i="15" s="1"/>
  <c r="K103" i="15" s="1"/>
  <c r="L103" i="15" s="1"/>
  <c r="H50" i="18"/>
  <c r="I50" i="18" s="1"/>
  <c r="J50" i="18" s="1"/>
  <c r="K50" i="18" s="1"/>
  <c r="L50" i="18" s="1"/>
  <c r="H64" i="18"/>
  <c r="I64" i="18" s="1"/>
  <c r="J64" i="18" s="1"/>
  <c r="K64" i="18" s="1"/>
  <c r="L64" i="18" s="1"/>
  <c r="H68" i="18"/>
  <c r="I68" i="18" s="1"/>
  <c r="J68" i="18" s="1"/>
  <c r="K68" i="18" s="1"/>
  <c r="L68" i="18" s="1"/>
  <c r="H108" i="18"/>
  <c r="I108" i="18" s="1"/>
  <c r="J108" i="18" s="1"/>
  <c r="K108" i="18" s="1"/>
  <c r="L108" i="18" s="1"/>
  <c r="H115" i="18"/>
  <c r="I115" i="18" s="1"/>
  <c r="J115" i="18" s="1"/>
  <c r="K115" i="18" s="1"/>
  <c r="L115" i="18" s="1"/>
  <c r="H114" i="19"/>
  <c r="I114" i="19" s="1"/>
  <c r="J114" i="19" s="1"/>
  <c r="K114" i="19" s="1"/>
  <c r="L114" i="19" s="1"/>
  <c r="H76" i="21"/>
  <c r="I76" i="21" s="1"/>
  <c r="J76" i="21" s="1"/>
  <c r="K76" i="21" s="1"/>
  <c r="L76" i="21" s="1"/>
  <c r="H80" i="21"/>
  <c r="I80" i="21" s="1"/>
  <c r="J80" i="21" s="1"/>
  <c r="K80" i="21" s="1"/>
  <c r="L80" i="21" s="1"/>
  <c r="H110" i="21"/>
  <c r="I110" i="21" s="1"/>
  <c r="J110" i="21" s="1"/>
  <c r="K110" i="21" s="1"/>
  <c r="L110" i="21" s="1"/>
  <c r="H111" i="5"/>
  <c r="I111" i="5" s="1"/>
  <c r="J111" i="5" s="1"/>
  <c r="K111" i="5" s="1"/>
  <c r="L111" i="5" s="1"/>
  <c r="H39" i="18"/>
  <c r="I39" i="18" s="1"/>
  <c r="J39" i="18" s="1"/>
  <c r="K39" i="18" s="1"/>
  <c r="L39" i="18" s="1"/>
  <c r="H43" i="18"/>
  <c r="I43" i="18" s="1"/>
  <c r="J43" i="18" s="1"/>
  <c r="K43" i="18" s="1"/>
  <c r="L43" i="18" s="1"/>
  <c r="H93" i="18"/>
  <c r="I93" i="18" s="1"/>
  <c r="J93" i="18" s="1"/>
  <c r="K93" i="18" s="1"/>
  <c r="L93" i="18" s="1"/>
  <c r="H112" i="18"/>
  <c r="I112" i="18" s="1"/>
  <c r="J112" i="18" s="1"/>
  <c r="K112" i="18" s="1"/>
  <c r="L112" i="18" s="1"/>
  <c r="H62" i="19"/>
  <c r="I62" i="19" s="1"/>
  <c r="J62" i="19" s="1"/>
  <c r="K62" i="19" s="1"/>
  <c r="L62" i="19" s="1"/>
  <c r="H65" i="21"/>
  <c r="I65" i="21" s="1"/>
  <c r="J65" i="21" s="1"/>
  <c r="K65" i="21" s="1"/>
  <c r="L65" i="21" s="1"/>
  <c r="H96" i="21"/>
  <c r="I96" i="21" s="1"/>
  <c r="J96" i="21" s="1"/>
  <c r="K96" i="21" s="1"/>
  <c r="L96" i="21" s="1"/>
  <c r="H32" i="5"/>
  <c r="I32" i="5" s="1"/>
  <c r="J32" i="5" s="1"/>
  <c r="K32" i="5" s="1"/>
  <c r="L32" i="5" s="1"/>
  <c r="H59" i="5"/>
  <c r="I59" i="5" s="1"/>
  <c r="J59" i="5" s="1"/>
  <c r="K59" i="5" s="1"/>
  <c r="L59" i="5" s="1"/>
  <c r="H115" i="5"/>
  <c r="I115" i="5" s="1"/>
  <c r="J115" i="5" s="1"/>
  <c r="K115" i="5" s="1"/>
  <c r="L115" i="5" s="1"/>
  <c r="H100" i="15"/>
  <c r="I100" i="15" s="1"/>
  <c r="J100" i="15" s="1"/>
  <c r="K100" i="15" s="1"/>
  <c r="L100" i="15" s="1"/>
  <c r="H104" i="15"/>
  <c r="I104" i="15" s="1"/>
  <c r="J104" i="15" s="1"/>
  <c r="K104" i="15" s="1"/>
  <c r="L104" i="15" s="1"/>
  <c r="H107" i="15"/>
  <c r="I107" i="15" s="1"/>
  <c r="J107" i="15" s="1"/>
  <c r="K107" i="15" s="1"/>
  <c r="L107" i="15" s="1"/>
  <c r="H109" i="18"/>
  <c r="I109" i="18" s="1"/>
  <c r="J109" i="18" s="1"/>
  <c r="K109" i="18" s="1"/>
  <c r="L109" i="18" s="1"/>
  <c r="H116" i="18"/>
  <c r="I116" i="18" s="1"/>
  <c r="J116" i="18" s="1"/>
  <c r="K116" i="18" s="1"/>
  <c r="L116" i="18" s="1"/>
  <c r="H11" i="19"/>
  <c r="I11" i="19" s="1"/>
  <c r="J11" i="19" s="1"/>
  <c r="K11" i="19" s="1"/>
  <c r="L11" i="19" s="1"/>
  <c r="H32" i="19"/>
  <c r="I32" i="19" s="1"/>
  <c r="J32" i="19" s="1"/>
  <c r="K32" i="19" s="1"/>
  <c r="L32" i="19" s="1"/>
  <c r="H100" i="19"/>
  <c r="I100" i="19" s="1"/>
  <c r="J100" i="19" s="1"/>
  <c r="K100" i="19" s="1"/>
  <c r="L100" i="19" s="1"/>
  <c r="H81" i="21"/>
  <c r="I81" i="21" s="1"/>
  <c r="J81" i="21" s="1"/>
  <c r="K81" i="21" s="1"/>
  <c r="L81" i="21" s="1"/>
  <c r="H85" i="21"/>
  <c r="I85" i="21" s="1"/>
  <c r="J85" i="21" s="1"/>
  <c r="K85" i="21" s="1"/>
  <c r="L85" i="21" s="1"/>
  <c r="H111" i="21"/>
  <c r="I111" i="21" s="1"/>
  <c r="J111" i="21" s="1"/>
  <c r="K111" i="21" s="1"/>
  <c r="L111" i="21" s="1"/>
  <c r="H18" i="5"/>
  <c r="I18" i="5" s="1"/>
  <c r="J18" i="5" s="1"/>
  <c r="K18" i="5" s="1"/>
  <c r="L18" i="5" s="1"/>
  <c r="H104" i="5"/>
  <c r="I104" i="5" s="1"/>
  <c r="J104" i="5" s="1"/>
  <c r="K104" i="5" s="1"/>
  <c r="L104" i="5" s="1"/>
  <c r="H19" i="15"/>
  <c r="I19" i="15" s="1"/>
  <c r="J19" i="15" s="1"/>
  <c r="K19" i="15" s="1"/>
  <c r="L19" i="15" s="1"/>
  <c r="H55" i="15"/>
  <c r="I55" i="15" s="1"/>
  <c r="J55" i="15" s="1"/>
  <c r="K55" i="15" s="1"/>
  <c r="L55" i="15" s="1"/>
  <c r="H90" i="15"/>
  <c r="I90" i="15" s="1"/>
  <c r="J90" i="15" s="1"/>
  <c r="K90" i="15" s="1"/>
  <c r="L90" i="15" s="1"/>
  <c r="H22" i="21"/>
  <c r="I22" i="21" s="1"/>
  <c r="J22" i="21" s="1"/>
  <c r="K22" i="21" s="1"/>
  <c r="L22" i="21" s="1"/>
  <c r="H94" i="15"/>
  <c r="I94" i="15" s="1"/>
  <c r="J94" i="15" s="1"/>
  <c r="K94" i="15" s="1"/>
  <c r="L94" i="15" s="1"/>
  <c r="H108" i="15"/>
  <c r="I108" i="15" s="1"/>
  <c r="J108" i="15" s="1"/>
  <c r="K108" i="15" s="1"/>
  <c r="L108" i="15" s="1"/>
  <c r="H30" i="18"/>
  <c r="I30" i="18" s="1"/>
  <c r="J30" i="18" s="1"/>
  <c r="K30" i="18" s="1"/>
  <c r="L30" i="18" s="1"/>
  <c r="H51" i="18"/>
  <c r="I51" i="18" s="1"/>
  <c r="J51" i="18" s="1"/>
  <c r="K51" i="18" s="1"/>
  <c r="L51" i="18" s="1"/>
  <c r="H90" i="18"/>
  <c r="I90" i="18" s="1"/>
  <c r="J90" i="18" s="1"/>
  <c r="K90" i="18" s="1"/>
  <c r="L90" i="18" s="1"/>
  <c r="H98" i="18"/>
  <c r="I98" i="18" s="1"/>
  <c r="J98" i="18" s="1"/>
  <c r="K98" i="18" s="1"/>
  <c r="L98" i="18" s="1"/>
  <c r="H67" i="19"/>
  <c r="I67" i="19" s="1"/>
  <c r="J67" i="19" s="1"/>
  <c r="K67" i="19" s="1"/>
  <c r="L67" i="19" s="1"/>
  <c r="H101" i="5"/>
  <c r="I101" i="5" s="1"/>
  <c r="J101" i="5" s="1"/>
  <c r="K101" i="5" s="1"/>
  <c r="L101" i="5" s="1"/>
  <c r="H15" i="15"/>
  <c r="I15" i="15" s="1"/>
  <c r="J15" i="15" s="1"/>
  <c r="K15" i="15" s="1"/>
  <c r="L15" i="15" s="1"/>
  <c r="H24" i="15"/>
  <c r="I24" i="15" s="1"/>
  <c r="J24" i="15" s="1"/>
  <c r="K24" i="15" s="1"/>
  <c r="L24" i="15" s="1"/>
  <c r="H83" i="15"/>
  <c r="I83" i="15" s="1"/>
  <c r="J83" i="15" s="1"/>
  <c r="K83" i="15" s="1"/>
  <c r="L83" i="15" s="1"/>
  <c r="H112" i="15"/>
  <c r="I112" i="15" s="1"/>
  <c r="J112" i="15" s="1"/>
  <c r="K112" i="15" s="1"/>
  <c r="L112" i="15" s="1"/>
  <c r="H86" i="19"/>
  <c r="I86" i="19" s="1"/>
  <c r="J86" i="19" s="1"/>
  <c r="K86" i="19" s="1"/>
  <c r="L86" i="19" s="1"/>
  <c r="H116" i="19"/>
  <c r="I116" i="19" s="1"/>
  <c r="J116" i="19" s="1"/>
  <c r="K116" i="19" s="1"/>
  <c r="L116" i="19" s="1"/>
  <c r="H89" i="21"/>
  <c r="I89" i="21" s="1"/>
  <c r="J89" i="21" s="1"/>
  <c r="K89" i="21" s="1"/>
  <c r="L89" i="21" s="1"/>
  <c r="H108" i="21"/>
  <c r="I108" i="21" s="1"/>
  <c r="J108" i="21" s="1"/>
  <c r="K108" i="21" s="1"/>
  <c r="L108" i="21" s="1"/>
  <c r="H112" i="21"/>
  <c r="I112" i="21" s="1"/>
  <c r="J112" i="21" s="1"/>
  <c r="K112" i="21" s="1"/>
  <c r="L112" i="21" s="1"/>
  <c r="H62" i="18"/>
  <c r="I62" i="18" s="1"/>
  <c r="J62" i="18" s="1"/>
  <c r="K62" i="18" s="1"/>
  <c r="L62" i="18" s="1"/>
  <c r="H78" i="18"/>
  <c r="I78" i="18" s="1"/>
  <c r="J78" i="18" s="1"/>
  <c r="K78" i="18" s="1"/>
  <c r="L78" i="18" s="1"/>
  <c r="H87" i="18"/>
  <c r="I87" i="18" s="1"/>
  <c r="J87" i="18" s="1"/>
  <c r="K87" i="18" s="1"/>
  <c r="L87" i="18" s="1"/>
  <c r="H52" i="19"/>
  <c r="I52" i="19" s="1"/>
  <c r="J52" i="19" s="1"/>
  <c r="K52" i="19" s="1"/>
  <c r="L52" i="19" s="1"/>
  <c r="H75" i="19"/>
  <c r="I75" i="19" s="1"/>
  <c r="J75" i="19" s="1"/>
  <c r="K75" i="19" s="1"/>
  <c r="L75" i="19" s="1"/>
  <c r="H57" i="5"/>
  <c r="I57" i="5" s="1"/>
  <c r="J57" i="5" s="1"/>
  <c r="K57" i="5" s="1"/>
  <c r="L57" i="5" s="1"/>
  <c r="H64" i="15"/>
  <c r="I64" i="15" s="1"/>
  <c r="J64" i="15" s="1"/>
  <c r="K64" i="15" s="1"/>
  <c r="L64" i="15" s="1"/>
  <c r="H84" i="15"/>
  <c r="I84" i="15" s="1"/>
  <c r="J84" i="15" s="1"/>
  <c r="K84" i="15" s="1"/>
  <c r="L84" i="15" s="1"/>
  <c r="H87" i="15"/>
  <c r="I87" i="15" s="1"/>
  <c r="J87" i="15" s="1"/>
  <c r="K87" i="15" s="1"/>
  <c r="L87" i="15" s="1"/>
  <c r="H105" i="15"/>
  <c r="I105" i="15" s="1"/>
  <c r="J105" i="15" s="1"/>
  <c r="K105" i="15" s="1"/>
  <c r="L105" i="15" s="1"/>
  <c r="H7" i="19"/>
  <c r="I7" i="19" s="1"/>
  <c r="J7" i="19" s="1"/>
  <c r="K7" i="19" s="1"/>
  <c r="L7" i="19" s="1"/>
  <c r="H41" i="19"/>
  <c r="I41" i="19" s="1"/>
  <c r="J41" i="19" s="1"/>
  <c r="K41" i="19" s="1"/>
  <c r="L41" i="19" s="1"/>
  <c r="H60" i="19"/>
  <c r="I60" i="19" s="1"/>
  <c r="J60" i="19" s="1"/>
  <c r="K60" i="19" s="1"/>
  <c r="L60" i="19" s="1"/>
  <c r="H79" i="19"/>
  <c r="I79" i="19" s="1"/>
  <c r="J79" i="19" s="1"/>
  <c r="K79" i="19" s="1"/>
  <c r="L79" i="19" s="1"/>
  <c r="H94" i="19"/>
  <c r="I94" i="19" s="1"/>
  <c r="J94" i="19" s="1"/>
  <c r="K94" i="19" s="1"/>
  <c r="L94" i="19" s="1"/>
  <c r="H12" i="21"/>
  <c r="I12" i="21" s="1"/>
  <c r="J12" i="21" s="1"/>
  <c r="K12" i="21" s="1"/>
  <c r="L12" i="21" s="1"/>
  <c r="H24" i="21"/>
  <c r="I24" i="21" s="1"/>
  <c r="J24" i="21" s="1"/>
  <c r="K24" i="21" s="1"/>
  <c r="L24" i="21" s="1"/>
  <c r="H71" i="21"/>
  <c r="I71" i="21" s="1"/>
  <c r="J71" i="21" s="1"/>
  <c r="K71" i="21" s="1"/>
  <c r="L71" i="21" s="1"/>
  <c r="H9" i="5"/>
  <c r="I9" i="5" s="1"/>
  <c r="J9" i="5" s="1"/>
  <c r="K9" i="5" s="1"/>
  <c r="L9" i="5" s="1"/>
  <c r="H30" i="5"/>
  <c r="I30" i="5" s="1"/>
  <c r="J30" i="5" s="1"/>
  <c r="K30" i="5" s="1"/>
  <c r="L30" i="5" s="1"/>
  <c r="H46" i="5"/>
  <c r="I46" i="5" s="1"/>
  <c r="J46" i="5" s="1"/>
  <c r="K46" i="5" s="1"/>
  <c r="L46" i="5" s="1"/>
  <c r="H69" i="5"/>
  <c r="I69" i="5" s="1"/>
  <c r="J69" i="5" s="1"/>
  <c r="K69" i="5" s="1"/>
  <c r="L69" i="5" s="1"/>
  <c r="H6" i="15"/>
  <c r="I6" i="15" s="1"/>
  <c r="J6" i="15" s="1"/>
  <c r="K6" i="15" s="1"/>
  <c r="L6" i="15" s="1"/>
  <c r="H30" i="15"/>
  <c r="I30" i="15" s="1"/>
  <c r="J30" i="15" s="1"/>
  <c r="K30" i="15" s="1"/>
  <c r="L30" i="15" s="1"/>
  <c r="H49" i="15"/>
  <c r="I49" i="15" s="1"/>
  <c r="J49" i="15" s="1"/>
  <c r="K49" i="15" s="1"/>
  <c r="L49" i="15" s="1"/>
  <c r="H109" i="15"/>
  <c r="I109" i="15" s="1"/>
  <c r="J109" i="15" s="1"/>
  <c r="K109" i="15" s="1"/>
  <c r="L109" i="15" s="1"/>
  <c r="H59" i="18"/>
  <c r="I59" i="18" s="1"/>
  <c r="J59" i="18" s="1"/>
  <c r="K59" i="18" s="1"/>
  <c r="L59" i="18" s="1"/>
  <c r="H67" i="18"/>
  <c r="I67" i="18" s="1"/>
  <c r="J67" i="18" s="1"/>
  <c r="K67" i="18" s="1"/>
  <c r="L67" i="18" s="1"/>
  <c r="H84" i="18"/>
  <c r="I84" i="18" s="1"/>
  <c r="J84" i="18" s="1"/>
  <c r="K84" i="18" s="1"/>
  <c r="L84" i="18" s="1"/>
  <c r="H99" i="18"/>
  <c r="I99" i="18" s="1"/>
  <c r="J99" i="18" s="1"/>
  <c r="K99" i="18" s="1"/>
  <c r="L99" i="18" s="1"/>
  <c r="H107" i="18"/>
  <c r="I107" i="18" s="1"/>
  <c r="J107" i="18" s="1"/>
  <c r="K107" i="18" s="1"/>
  <c r="L107" i="18" s="1"/>
  <c r="H117" i="19"/>
  <c r="I117" i="19" s="1"/>
  <c r="J117" i="19" s="1"/>
  <c r="K117" i="19" s="1"/>
  <c r="L117" i="19" s="1"/>
  <c r="H49" i="21"/>
  <c r="I49" i="21" s="1"/>
  <c r="J49" i="21" s="1"/>
  <c r="K49" i="21" s="1"/>
  <c r="L49" i="21" s="1"/>
  <c r="H102" i="5"/>
  <c r="I102" i="5" s="1"/>
  <c r="J102" i="5" s="1"/>
  <c r="K102" i="5" s="1"/>
  <c r="L102" i="5" s="1"/>
  <c r="H42" i="15"/>
  <c r="I42" i="15" s="1"/>
  <c r="J42" i="15" s="1"/>
  <c r="K42" i="15" s="1"/>
  <c r="L42" i="15" s="1"/>
  <c r="H53" i="15"/>
  <c r="I53" i="15" s="1"/>
  <c r="J53" i="15" s="1"/>
  <c r="K53" i="15" s="1"/>
  <c r="L53" i="15" s="1"/>
  <c r="H31" i="15"/>
  <c r="I31" i="15" s="1"/>
  <c r="J31" i="15" s="1"/>
  <c r="K31" i="15" s="1"/>
  <c r="L31" i="15" s="1"/>
  <c r="H22" i="18"/>
  <c r="I22" i="18" s="1"/>
  <c r="J22" i="18" s="1"/>
  <c r="K22" i="18" s="1"/>
  <c r="L22" i="18" s="1"/>
  <c r="H49" i="18"/>
  <c r="I49" i="18" s="1"/>
  <c r="J49" i="18" s="1"/>
  <c r="K49" i="18" s="1"/>
  <c r="L49" i="18" s="1"/>
  <c r="H56" i="18"/>
  <c r="I56" i="18" s="1"/>
  <c r="J56" i="18" s="1"/>
  <c r="K56" i="18" s="1"/>
  <c r="L56" i="18" s="1"/>
  <c r="H79" i="18"/>
  <c r="I79" i="18" s="1"/>
  <c r="J79" i="18" s="1"/>
  <c r="K79" i="18" s="1"/>
  <c r="L79" i="18" s="1"/>
  <c r="H82" i="18"/>
  <c r="I82" i="18" s="1"/>
  <c r="J82" i="18" s="1"/>
  <c r="K82" i="18" s="1"/>
  <c r="L82" i="18" s="1"/>
  <c r="H85" i="18"/>
  <c r="I85" i="18" s="1"/>
  <c r="J85" i="18" s="1"/>
  <c r="K85" i="18" s="1"/>
  <c r="L85" i="18" s="1"/>
  <c r="H46" i="19"/>
  <c r="I46" i="19" s="1"/>
  <c r="J46" i="19" s="1"/>
  <c r="K46" i="19" s="1"/>
  <c r="L46" i="19" s="1"/>
  <c r="H65" i="19"/>
  <c r="I65" i="19" s="1"/>
  <c r="J65" i="19" s="1"/>
  <c r="K65" i="19" s="1"/>
  <c r="L65" i="19" s="1"/>
  <c r="H69" i="19"/>
  <c r="I69" i="19" s="1"/>
  <c r="J69" i="19" s="1"/>
  <c r="K69" i="19" s="1"/>
  <c r="L69" i="19" s="1"/>
  <c r="H84" i="19"/>
  <c r="I84" i="19" s="1"/>
  <c r="J84" i="19" s="1"/>
  <c r="K84" i="19" s="1"/>
  <c r="L84" i="19" s="1"/>
  <c r="H95" i="19"/>
  <c r="I95" i="19" s="1"/>
  <c r="J95" i="19" s="1"/>
  <c r="K95" i="19" s="1"/>
  <c r="L95" i="19" s="1"/>
  <c r="H25" i="21"/>
  <c r="I25" i="21" s="1"/>
  <c r="J25" i="21" s="1"/>
  <c r="K25" i="21" s="1"/>
  <c r="L25" i="21" s="1"/>
  <c r="BI36" i="28"/>
  <c r="BI48" i="28"/>
  <c r="H42" i="6"/>
  <c r="BB33" i="28"/>
  <c r="AP21" i="28"/>
  <c r="AP277" i="28" s="1"/>
  <c r="AP23" i="28"/>
  <c r="AP306" i="28" s="1"/>
  <c r="AU30" i="28"/>
  <c r="BI32" i="28"/>
  <c r="BI51" i="28"/>
  <c r="BB40" i="28"/>
  <c r="AU41" i="28"/>
  <c r="H31" i="6"/>
  <c r="AO9" i="28"/>
  <c r="BI37" i="28"/>
  <c r="BI49" i="28"/>
  <c r="BC9" i="28"/>
  <c r="AU35" i="28"/>
  <c r="BI44" i="28"/>
  <c r="BI35" i="28"/>
  <c r="BI52" i="28"/>
  <c r="BB30" i="28"/>
  <c r="H68" i="5"/>
  <c r="I68" i="5" s="1"/>
  <c r="J68" i="5" s="1"/>
  <c r="K68" i="5" s="1"/>
  <c r="L68" i="5" s="1"/>
  <c r="H21" i="5"/>
  <c r="I21" i="5" s="1"/>
  <c r="J21" i="5" s="1"/>
  <c r="K21" i="5" s="1"/>
  <c r="L21" i="5" s="1"/>
  <c r="H58" i="15"/>
  <c r="I58" i="15" s="1"/>
  <c r="J58" i="15" s="1"/>
  <c r="K58" i="15" s="1"/>
  <c r="L58" i="15" s="1"/>
  <c r="H66" i="15"/>
  <c r="I66" i="15" s="1"/>
  <c r="J66" i="15" s="1"/>
  <c r="K66" i="15" s="1"/>
  <c r="L66" i="15" s="1"/>
  <c r="H29" i="5"/>
  <c r="I29" i="5" s="1"/>
  <c r="J29" i="5" s="1"/>
  <c r="K29" i="5" s="1"/>
  <c r="L29" i="5" s="1"/>
  <c r="H45" i="5"/>
  <c r="I45" i="5" s="1"/>
  <c r="J45" i="5" s="1"/>
  <c r="K45" i="5" s="1"/>
  <c r="L45" i="5" s="1"/>
  <c r="H89" i="5"/>
  <c r="I89" i="5" s="1"/>
  <c r="J89" i="5" s="1"/>
  <c r="K89" i="5" s="1"/>
  <c r="L89" i="5" s="1"/>
  <c r="H36" i="5"/>
  <c r="I36" i="5" s="1"/>
  <c r="J36" i="5" s="1"/>
  <c r="K36" i="5" s="1"/>
  <c r="L36" i="5" s="1"/>
  <c r="H42" i="5"/>
  <c r="I42" i="5" s="1"/>
  <c r="J42" i="5" s="1"/>
  <c r="K42" i="5" s="1"/>
  <c r="L42" i="5" s="1"/>
  <c r="H73" i="5"/>
  <c r="I73" i="5" s="1"/>
  <c r="J73" i="5" s="1"/>
  <c r="K73" i="5" s="1"/>
  <c r="L73" i="5" s="1"/>
  <c r="H39" i="15"/>
  <c r="I39" i="15" s="1"/>
  <c r="J39" i="15" s="1"/>
  <c r="K39" i="15" s="1"/>
  <c r="L39" i="15" s="1"/>
  <c r="H68" i="15"/>
  <c r="I68" i="15" s="1"/>
  <c r="J68" i="15" s="1"/>
  <c r="K68" i="15" s="1"/>
  <c r="L68" i="15" s="1"/>
  <c r="H72" i="15"/>
  <c r="I72" i="15" s="1"/>
  <c r="J72" i="15" s="1"/>
  <c r="K72" i="15" s="1"/>
  <c r="L72" i="15" s="1"/>
  <c r="H114" i="15"/>
  <c r="I114" i="15" s="1"/>
  <c r="J114" i="15" s="1"/>
  <c r="K114" i="15" s="1"/>
  <c r="L114" i="15" s="1"/>
  <c r="H7" i="5"/>
  <c r="I7" i="5" s="1"/>
  <c r="J7" i="5" s="1"/>
  <c r="K7" i="5" s="1"/>
  <c r="L7" i="5" s="1"/>
  <c r="H10" i="5"/>
  <c r="I10" i="5" s="1"/>
  <c r="J10" i="5" s="1"/>
  <c r="K10" i="5" s="1"/>
  <c r="L10" i="5" s="1"/>
  <c r="H26" i="5"/>
  <c r="I26" i="5" s="1"/>
  <c r="J26" i="5" s="1"/>
  <c r="K26" i="5" s="1"/>
  <c r="L26" i="5" s="1"/>
  <c r="H49" i="5"/>
  <c r="I49" i="5" s="1"/>
  <c r="J49" i="5" s="1"/>
  <c r="K49" i="5" s="1"/>
  <c r="L49" i="5" s="1"/>
  <c r="H74" i="5"/>
  <c r="I74" i="5" s="1"/>
  <c r="J74" i="5" s="1"/>
  <c r="K74" i="5" s="1"/>
  <c r="L74" i="5" s="1"/>
  <c r="H93" i="5"/>
  <c r="I93" i="5" s="1"/>
  <c r="J93" i="5" s="1"/>
  <c r="K93" i="5" s="1"/>
  <c r="L93" i="5" s="1"/>
  <c r="H110" i="5"/>
  <c r="I110" i="5" s="1"/>
  <c r="J110" i="5" s="1"/>
  <c r="K110" i="5" s="1"/>
  <c r="L110" i="5" s="1"/>
  <c r="H23" i="15"/>
  <c r="I23" i="15" s="1"/>
  <c r="J23" i="15" s="1"/>
  <c r="K23" i="15" s="1"/>
  <c r="L23" i="15" s="1"/>
  <c r="H33" i="15"/>
  <c r="I33" i="15" s="1"/>
  <c r="J33" i="15" s="1"/>
  <c r="K33" i="15" s="1"/>
  <c r="L33" i="15" s="1"/>
  <c r="H40" i="15"/>
  <c r="I40" i="15" s="1"/>
  <c r="J40" i="15" s="1"/>
  <c r="K40" i="15" s="1"/>
  <c r="L40" i="15" s="1"/>
  <c r="H56" i="15"/>
  <c r="I56" i="15" s="1"/>
  <c r="J56" i="15" s="1"/>
  <c r="K56" i="15" s="1"/>
  <c r="L56" i="15" s="1"/>
  <c r="H101" i="15"/>
  <c r="I101" i="15" s="1"/>
  <c r="J101" i="15" s="1"/>
  <c r="K101" i="15" s="1"/>
  <c r="L101" i="15" s="1"/>
  <c r="H40" i="5"/>
  <c r="I40" i="5" s="1"/>
  <c r="J40" i="5" s="1"/>
  <c r="K40" i="5" s="1"/>
  <c r="L40" i="5" s="1"/>
  <c r="H97" i="5"/>
  <c r="I97" i="5" s="1"/>
  <c r="J97" i="5" s="1"/>
  <c r="K97" i="5" s="1"/>
  <c r="L97" i="5" s="1"/>
  <c r="H59" i="15"/>
  <c r="I59" i="15" s="1"/>
  <c r="J59" i="15" s="1"/>
  <c r="K59" i="15" s="1"/>
  <c r="L59" i="15" s="1"/>
  <c r="H70" i="19"/>
  <c r="I70" i="19" s="1"/>
  <c r="J70" i="19" s="1"/>
  <c r="K70" i="19" s="1"/>
  <c r="L70" i="19" s="1"/>
  <c r="H33" i="5"/>
  <c r="I33" i="5" s="1"/>
  <c r="J33" i="5" s="1"/>
  <c r="K33" i="5" s="1"/>
  <c r="L33" i="5" s="1"/>
  <c r="H53" i="5"/>
  <c r="I53" i="5" s="1"/>
  <c r="J53" i="5" s="1"/>
  <c r="K53" i="5" s="1"/>
  <c r="L53" i="5" s="1"/>
  <c r="H83" i="5"/>
  <c r="I83" i="5" s="1"/>
  <c r="J83" i="5" s="1"/>
  <c r="K83" i="5" s="1"/>
  <c r="L83" i="5" s="1"/>
  <c r="H92" i="15"/>
  <c r="I92" i="15" s="1"/>
  <c r="J92" i="15" s="1"/>
  <c r="K92" i="15" s="1"/>
  <c r="L92" i="15" s="1"/>
  <c r="H8" i="5"/>
  <c r="I8" i="5" s="1"/>
  <c r="J8" i="5" s="1"/>
  <c r="K8" i="5" s="1"/>
  <c r="L8" i="5" s="1"/>
  <c r="H63" i="5"/>
  <c r="I63" i="5" s="1"/>
  <c r="J63" i="5" s="1"/>
  <c r="K63" i="5" s="1"/>
  <c r="L63" i="5" s="1"/>
  <c r="H3" i="15"/>
  <c r="I3" i="15" s="1"/>
  <c r="J3" i="15" s="1"/>
  <c r="K3" i="15" s="1"/>
  <c r="L3" i="15" s="1"/>
  <c r="H47" i="15"/>
  <c r="I47" i="15" s="1"/>
  <c r="J47" i="15" s="1"/>
  <c r="K47" i="15" s="1"/>
  <c r="L47" i="15" s="1"/>
  <c r="H63" i="15"/>
  <c r="I63" i="15" s="1"/>
  <c r="J63" i="15" s="1"/>
  <c r="K63" i="15" s="1"/>
  <c r="L63" i="15" s="1"/>
  <c r="H79" i="15"/>
  <c r="I79" i="15" s="1"/>
  <c r="J79" i="15" s="1"/>
  <c r="K79" i="15" s="1"/>
  <c r="L79" i="15" s="1"/>
  <c r="H3" i="5"/>
  <c r="I3" i="5" s="1"/>
  <c r="J3" i="5" s="1"/>
  <c r="K3" i="5" s="1"/>
  <c r="L3" i="5" s="1"/>
  <c r="H11" i="5"/>
  <c r="I11" i="5" s="1"/>
  <c r="J11" i="5" s="1"/>
  <c r="K11" i="5" s="1"/>
  <c r="L11" i="5" s="1"/>
  <c r="H37" i="5"/>
  <c r="I37" i="5" s="1"/>
  <c r="J37" i="5" s="1"/>
  <c r="K37" i="5" s="1"/>
  <c r="L37" i="5" s="1"/>
  <c r="H90" i="5"/>
  <c r="I90" i="5" s="1"/>
  <c r="J90" i="5" s="1"/>
  <c r="K90" i="5" s="1"/>
  <c r="L90" i="5" s="1"/>
  <c r="H17" i="15"/>
  <c r="I17" i="15" s="1"/>
  <c r="J17" i="15" s="1"/>
  <c r="K17" i="15" s="1"/>
  <c r="L17" i="15" s="1"/>
  <c r="H38" i="15"/>
  <c r="I38" i="15" s="1"/>
  <c r="J38" i="15" s="1"/>
  <c r="K38" i="15" s="1"/>
  <c r="L38" i="15" s="1"/>
  <c r="H77" i="15"/>
  <c r="I77" i="15" s="1"/>
  <c r="J77" i="15" s="1"/>
  <c r="K77" i="15" s="1"/>
  <c r="L77" i="15" s="1"/>
  <c r="H116" i="15"/>
  <c r="I116" i="15" s="1"/>
  <c r="J116" i="15" s="1"/>
  <c r="K116" i="15" s="1"/>
  <c r="L116" i="15" s="1"/>
  <c r="H44" i="5"/>
  <c r="I44" i="5" s="1"/>
  <c r="J44" i="5" s="1"/>
  <c r="K44" i="5" s="1"/>
  <c r="L44" i="5" s="1"/>
  <c r="H54" i="5"/>
  <c r="I54" i="5" s="1"/>
  <c r="J54" i="5" s="1"/>
  <c r="K54" i="5" s="1"/>
  <c r="L54" i="5" s="1"/>
  <c r="H64" i="5"/>
  <c r="I64" i="5" s="1"/>
  <c r="J64" i="5" s="1"/>
  <c r="K64" i="5" s="1"/>
  <c r="L64" i="5" s="1"/>
  <c r="H87" i="5"/>
  <c r="I87" i="5" s="1"/>
  <c r="J87" i="5" s="1"/>
  <c r="K87" i="5" s="1"/>
  <c r="L87" i="5" s="1"/>
  <c r="H94" i="5"/>
  <c r="I94" i="5" s="1"/>
  <c r="J94" i="5" s="1"/>
  <c r="K94" i="5" s="1"/>
  <c r="L94" i="5" s="1"/>
  <c r="H105" i="5"/>
  <c r="I105" i="5" s="1"/>
  <c r="J105" i="5" s="1"/>
  <c r="K105" i="5" s="1"/>
  <c r="L105" i="5" s="1"/>
  <c r="H14" i="15"/>
  <c r="I14" i="15" s="1"/>
  <c r="J14" i="15" s="1"/>
  <c r="K14" i="15" s="1"/>
  <c r="L14" i="15" s="1"/>
  <c r="H96" i="15"/>
  <c r="I96" i="15" s="1"/>
  <c r="J96" i="15" s="1"/>
  <c r="K96" i="15" s="1"/>
  <c r="L96" i="15" s="1"/>
  <c r="H106" i="15"/>
  <c r="I106" i="15" s="1"/>
  <c r="J106" i="15" s="1"/>
  <c r="K106" i="15" s="1"/>
  <c r="L106" i="15" s="1"/>
  <c r="H112" i="5"/>
  <c r="I112" i="5" s="1"/>
  <c r="J112" i="5" s="1"/>
  <c r="K112" i="5" s="1"/>
  <c r="L112" i="5" s="1"/>
  <c r="H21" i="15"/>
  <c r="I21" i="15" s="1"/>
  <c r="J21" i="15" s="1"/>
  <c r="K21" i="15" s="1"/>
  <c r="L21" i="15" s="1"/>
  <c r="H80" i="15"/>
  <c r="I80" i="15" s="1"/>
  <c r="J80" i="15" s="1"/>
  <c r="K80" i="15" s="1"/>
  <c r="L80" i="15" s="1"/>
  <c r="H99" i="15"/>
  <c r="I99" i="15" s="1"/>
  <c r="J99" i="15" s="1"/>
  <c r="K99" i="15" s="1"/>
  <c r="L99" i="15" s="1"/>
  <c r="H24" i="5"/>
  <c r="I24" i="5" s="1"/>
  <c r="J24" i="5" s="1"/>
  <c r="K24" i="5" s="1"/>
  <c r="L24" i="5" s="1"/>
  <c r="H28" i="5"/>
  <c r="I28" i="5" s="1"/>
  <c r="J28" i="5" s="1"/>
  <c r="K28" i="5" s="1"/>
  <c r="L28" i="5" s="1"/>
  <c r="H88" i="5"/>
  <c r="I88" i="5" s="1"/>
  <c r="J88" i="5" s="1"/>
  <c r="K88" i="5" s="1"/>
  <c r="L88" i="5" s="1"/>
  <c r="H109" i="5"/>
  <c r="I109" i="5" s="1"/>
  <c r="J109" i="5" s="1"/>
  <c r="K109" i="5" s="1"/>
  <c r="L109" i="5" s="1"/>
  <c r="H25" i="15"/>
  <c r="I25" i="15" s="1"/>
  <c r="J25" i="15" s="1"/>
  <c r="K25" i="15" s="1"/>
  <c r="L25" i="15" s="1"/>
  <c r="H32" i="15"/>
  <c r="I32" i="15" s="1"/>
  <c r="J32" i="15" s="1"/>
  <c r="K32" i="15" s="1"/>
  <c r="L32" i="15" s="1"/>
  <c r="H35" i="5"/>
  <c r="I35" i="5" s="1"/>
  <c r="J35" i="5" s="1"/>
  <c r="K35" i="5" s="1"/>
  <c r="L35" i="5" s="1"/>
  <c r="H58" i="5"/>
  <c r="I58" i="5" s="1"/>
  <c r="J58" i="5" s="1"/>
  <c r="K58" i="5" s="1"/>
  <c r="L58" i="5" s="1"/>
  <c r="H61" i="5"/>
  <c r="I61" i="5" s="1"/>
  <c r="J61" i="5" s="1"/>
  <c r="K61" i="5" s="1"/>
  <c r="L61" i="5" s="1"/>
  <c r="H82" i="5"/>
  <c r="I82" i="5" s="1"/>
  <c r="J82" i="5" s="1"/>
  <c r="K82" i="5" s="1"/>
  <c r="L82" i="5" s="1"/>
  <c r="H10" i="15"/>
  <c r="I10" i="15" s="1"/>
  <c r="J10" i="15" s="1"/>
  <c r="K10" i="15" s="1"/>
  <c r="L10" i="15" s="1"/>
  <c r="H29" i="15"/>
  <c r="I29" i="15" s="1"/>
  <c r="J29" i="15" s="1"/>
  <c r="K29" i="15" s="1"/>
  <c r="L29" i="15" s="1"/>
  <c r="H81" i="15"/>
  <c r="I81" i="15" s="1"/>
  <c r="J81" i="15" s="1"/>
  <c r="K81" i="15" s="1"/>
  <c r="L81" i="15" s="1"/>
  <c r="H104" i="18"/>
  <c r="I104" i="18" s="1"/>
  <c r="J104" i="18" s="1"/>
  <c r="K104" i="18" s="1"/>
  <c r="L104" i="18" s="1"/>
  <c r="H52" i="5"/>
  <c r="I52" i="5" s="1"/>
  <c r="J52" i="5" s="1"/>
  <c r="K52" i="5" s="1"/>
  <c r="L52" i="5" s="1"/>
  <c r="H36" i="15"/>
  <c r="I36" i="15" s="1"/>
  <c r="J36" i="15" s="1"/>
  <c r="K36" i="15" s="1"/>
  <c r="L36" i="15" s="1"/>
  <c r="H52" i="18"/>
  <c r="I52" i="18" s="1"/>
  <c r="J52" i="18" s="1"/>
  <c r="K52" i="18" s="1"/>
  <c r="L52" i="18" s="1"/>
  <c r="H113" i="18"/>
  <c r="I113" i="18" s="1"/>
  <c r="J113" i="18" s="1"/>
  <c r="K113" i="18" s="1"/>
  <c r="L113" i="18" s="1"/>
  <c r="H16" i="19"/>
  <c r="I16" i="19" s="1"/>
  <c r="J16" i="19" s="1"/>
  <c r="K16" i="19" s="1"/>
  <c r="L16" i="19" s="1"/>
  <c r="H39" i="19"/>
  <c r="I39" i="19" s="1"/>
  <c r="J39" i="19" s="1"/>
  <c r="K39" i="19" s="1"/>
  <c r="L39" i="19" s="1"/>
  <c r="H73" i="19"/>
  <c r="I73" i="19" s="1"/>
  <c r="J73" i="19" s="1"/>
  <c r="K73" i="19" s="1"/>
  <c r="L73" i="19" s="1"/>
  <c r="H99" i="19"/>
  <c r="I99" i="19" s="1"/>
  <c r="J99" i="19" s="1"/>
  <c r="K99" i="19" s="1"/>
  <c r="L99" i="19" s="1"/>
  <c r="H106" i="19"/>
  <c r="I106" i="19" s="1"/>
  <c r="J106" i="19" s="1"/>
  <c r="K106" i="19" s="1"/>
  <c r="L106" i="19" s="1"/>
  <c r="H110" i="19"/>
  <c r="I110" i="19" s="1"/>
  <c r="J110" i="19" s="1"/>
  <c r="K110" i="19" s="1"/>
  <c r="L110" i="19" s="1"/>
  <c r="H4" i="21"/>
  <c r="I4" i="21" s="1"/>
  <c r="J4" i="21" s="1"/>
  <c r="K4" i="21" s="1"/>
  <c r="L4" i="21" s="1"/>
  <c r="H14" i="21"/>
  <c r="I14" i="21" s="1"/>
  <c r="J14" i="21" s="1"/>
  <c r="K14" i="21" s="1"/>
  <c r="L14" i="21" s="1"/>
  <c r="H107" i="21"/>
  <c r="I107" i="21" s="1"/>
  <c r="J107" i="21" s="1"/>
  <c r="K107" i="21" s="1"/>
  <c r="L107" i="21" s="1"/>
  <c r="H117" i="18"/>
  <c r="I117" i="18" s="1"/>
  <c r="J117" i="18" s="1"/>
  <c r="K117" i="18" s="1"/>
  <c r="L117" i="18" s="1"/>
  <c r="H25" i="19"/>
  <c r="I25" i="19" s="1"/>
  <c r="J25" i="19" s="1"/>
  <c r="K25" i="19" s="1"/>
  <c r="L25" i="19" s="1"/>
  <c r="H30" i="19"/>
  <c r="I30" i="19" s="1"/>
  <c r="J30" i="19" s="1"/>
  <c r="K30" i="19" s="1"/>
  <c r="L30" i="19" s="1"/>
  <c r="H66" i="19"/>
  <c r="I66" i="19" s="1"/>
  <c r="J66" i="19" s="1"/>
  <c r="K66" i="19" s="1"/>
  <c r="L66" i="19" s="1"/>
  <c r="H103" i="19"/>
  <c r="I103" i="19" s="1"/>
  <c r="J103" i="19" s="1"/>
  <c r="K103" i="19" s="1"/>
  <c r="L103" i="19" s="1"/>
  <c r="H43" i="21"/>
  <c r="I43" i="21" s="1"/>
  <c r="J43" i="21" s="1"/>
  <c r="K43" i="21" s="1"/>
  <c r="L43" i="21" s="1"/>
  <c r="H67" i="21"/>
  <c r="I67" i="21" s="1"/>
  <c r="J67" i="21" s="1"/>
  <c r="K67" i="21" s="1"/>
  <c r="L67" i="21" s="1"/>
  <c r="H104" i="21"/>
  <c r="I104" i="21" s="1"/>
  <c r="J104" i="21" s="1"/>
  <c r="K104" i="21" s="1"/>
  <c r="L104" i="21" s="1"/>
  <c r="H114" i="21"/>
  <c r="I114" i="21" s="1"/>
  <c r="J114" i="21" s="1"/>
  <c r="K114" i="21" s="1"/>
  <c r="L114" i="21" s="1"/>
  <c r="H3" i="18"/>
  <c r="I3" i="18" s="1"/>
  <c r="J3" i="18" s="1"/>
  <c r="K3" i="18" s="1"/>
  <c r="L3" i="18" s="1"/>
  <c r="H18" i="18"/>
  <c r="I18" i="18" s="1"/>
  <c r="J18" i="18" s="1"/>
  <c r="K18" i="18" s="1"/>
  <c r="L18" i="18" s="1"/>
  <c r="H34" i="18"/>
  <c r="I34" i="18" s="1"/>
  <c r="J34" i="18" s="1"/>
  <c r="K34" i="18" s="1"/>
  <c r="L34" i="18" s="1"/>
  <c r="H72" i="18"/>
  <c r="I72" i="18" s="1"/>
  <c r="J72" i="18" s="1"/>
  <c r="K72" i="18" s="1"/>
  <c r="L72" i="18" s="1"/>
  <c r="H76" i="18"/>
  <c r="I76" i="18" s="1"/>
  <c r="J76" i="18" s="1"/>
  <c r="K76" i="18" s="1"/>
  <c r="L76" i="18" s="1"/>
  <c r="H91" i="18"/>
  <c r="I91" i="18" s="1"/>
  <c r="J91" i="18" s="1"/>
  <c r="K91" i="18" s="1"/>
  <c r="L91" i="18" s="1"/>
  <c r="H94" i="18"/>
  <c r="I94" i="18" s="1"/>
  <c r="J94" i="18" s="1"/>
  <c r="K94" i="18" s="1"/>
  <c r="L94" i="18" s="1"/>
  <c r="H17" i="19"/>
  <c r="I17" i="19" s="1"/>
  <c r="J17" i="19" s="1"/>
  <c r="K17" i="19" s="1"/>
  <c r="L17" i="19" s="1"/>
  <c r="H63" i="19"/>
  <c r="I63" i="19" s="1"/>
  <c r="J63" i="19" s="1"/>
  <c r="K63" i="19" s="1"/>
  <c r="L63" i="19" s="1"/>
  <c r="H80" i="19"/>
  <c r="I80" i="19" s="1"/>
  <c r="J80" i="19" s="1"/>
  <c r="K80" i="19" s="1"/>
  <c r="L80" i="19" s="1"/>
  <c r="H107" i="19"/>
  <c r="I107" i="19" s="1"/>
  <c r="J107" i="19" s="1"/>
  <c r="K107" i="19" s="1"/>
  <c r="L107" i="19" s="1"/>
  <c r="H6" i="21"/>
  <c r="I6" i="21" s="1"/>
  <c r="J6" i="21" s="1"/>
  <c r="K6" i="21" s="1"/>
  <c r="L6" i="21" s="1"/>
  <c r="H10" i="21"/>
  <c r="I10" i="21" s="1"/>
  <c r="J10" i="21" s="1"/>
  <c r="K10" i="21" s="1"/>
  <c r="L10" i="21" s="1"/>
  <c r="H15" i="21"/>
  <c r="I15" i="21" s="1"/>
  <c r="J15" i="21" s="1"/>
  <c r="K15" i="21" s="1"/>
  <c r="L15" i="21" s="1"/>
  <c r="H36" i="21"/>
  <c r="I36" i="21" s="1"/>
  <c r="J36" i="21" s="1"/>
  <c r="K36" i="21" s="1"/>
  <c r="L36" i="21" s="1"/>
  <c r="H50" i="21"/>
  <c r="I50" i="21" s="1"/>
  <c r="J50" i="21" s="1"/>
  <c r="K50" i="21" s="1"/>
  <c r="L50" i="21" s="1"/>
  <c r="H57" i="21"/>
  <c r="I57" i="21" s="1"/>
  <c r="J57" i="21" s="1"/>
  <c r="K57" i="21" s="1"/>
  <c r="L57" i="21" s="1"/>
  <c r="H60" i="21"/>
  <c r="I60" i="21" s="1"/>
  <c r="J60" i="21" s="1"/>
  <c r="K60" i="21" s="1"/>
  <c r="L60" i="21" s="1"/>
  <c r="H94" i="21"/>
  <c r="I94" i="21" s="1"/>
  <c r="J94" i="21" s="1"/>
  <c r="K94" i="21" s="1"/>
  <c r="L94" i="21" s="1"/>
  <c r="H101" i="18"/>
  <c r="I101" i="18" s="1"/>
  <c r="J101" i="18" s="1"/>
  <c r="K101" i="18" s="1"/>
  <c r="L101" i="18" s="1"/>
  <c r="H31" i="19"/>
  <c r="I31" i="19" s="1"/>
  <c r="J31" i="19" s="1"/>
  <c r="K31" i="19" s="1"/>
  <c r="L31" i="19" s="1"/>
  <c r="H111" i="19"/>
  <c r="I111" i="19" s="1"/>
  <c r="J111" i="19" s="1"/>
  <c r="K111" i="19" s="1"/>
  <c r="L111" i="19" s="1"/>
  <c r="H47" i="21"/>
  <c r="I47" i="21" s="1"/>
  <c r="J47" i="21" s="1"/>
  <c r="K47" i="21" s="1"/>
  <c r="L47" i="21" s="1"/>
  <c r="H47" i="18"/>
  <c r="I47" i="18" s="1"/>
  <c r="J47" i="18" s="1"/>
  <c r="K47" i="18" s="1"/>
  <c r="L47" i="18" s="1"/>
  <c r="H47" i="19"/>
  <c r="I47" i="19" s="1"/>
  <c r="J47" i="19" s="1"/>
  <c r="K47" i="19" s="1"/>
  <c r="L47" i="19" s="1"/>
  <c r="H83" i="19"/>
  <c r="I83" i="19" s="1"/>
  <c r="J83" i="19" s="1"/>
  <c r="K83" i="19" s="1"/>
  <c r="L83" i="19" s="1"/>
  <c r="H104" i="19"/>
  <c r="I104" i="19" s="1"/>
  <c r="J104" i="19" s="1"/>
  <c r="K104" i="19" s="1"/>
  <c r="L104" i="19" s="1"/>
  <c r="H2" i="21"/>
  <c r="I2" i="21" s="1"/>
  <c r="J2" i="21" s="1"/>
  <c r="K2" i="21" s="1"/>
  <c r="L2" i="21" s="1"/>
  <c r="H21" i="21"/>
  <c r="I21" i="21" s="1"/>
  <c r="J21" i="21" s="1"/>
  <c r="K21" i="21" s="1"/>
  <c r="L21" i="21" s="1"/>
  <c r="H37" i="21"/>
  <c r="I37" i="21" s="1"/>
  <c r="J37" i="21" s="1"/>
  <c r="K37" i="21" s="1"/>
  <c r="L37" i="21" s="1"/>
  <c r="H51" i="21"/>
  <c r="I51" i="21" s="1"/>
  <c r="J51" i="21" s="1"/>
  <c r="K51" i="21" s="1"/>
  <c r="L51" i="21" s="1"/>
  <c r="H31" i="18"/>
  <c r="I31" i="18" s="1"/>
  <c r="J31" i="18" s="1"/>
  <c r="K31" i="18" s="1"/>
  <c r="L31" i="18" s="1"/>
  <c r="H69" i="18"/>
  <c r="I69" i="18" s="1"/>
  <c r="J69" i="18" s="1"/>
  <c r="K69" i="18" s="1"/>
  <c r="L69" i="18" s="1"/>
  <c r="H73" i="18"/>
  <c r="I73" i="18" s="1"/>
  <c r="J73" i="18" s="1"/>
  <c r="K73" i="18" s="1"/>
  <c r="L73" i="18" s="1"/>
  <c r="H77" i="18"/>
  <c r="I77" i="18" s="1"/>
  <c r="J77" i="18" s="1"/>
  <c r="K77" i="18" s="1"/>
  <c r="L77" i="18" s="1"/>
  <c r="H92" i="18"/>
  <c r="I92" i="18" s="1"/>
  <c r="J92" i="18" s="1"/>
  <c r="K92" i="18" s="1"/>
  <c r="L92" i="18" s="1"/>
  <c r="H102" i="18"/>
  <c r="I102" i="18" s="1"/>
  <c r="J102" i="18" s="1"/>
  <c r="K102" i="18" s="1"/>
  <c r="L102" i="18" s="1"/>
  <c r="H105" i="18"/>
  <c r="I105" i="18" s="1"/>
  <c r="J105" i="18" s="1"/>
  <c r="K105" i="18" s="1"/>
  <c r="L105" i="18" s="1"/>
  <c r="H111" i="18"/>
  <c r="I111" i="18" s="1"/>
  <c r="J111" i="18" s="1"/>
  <c r="K111" i="18" s="1"/>
  <c r="L111" i="18" s="1"/>
  <c r="H18" i="19"/>
  <c r="I18" i="19" s="1"/>
  <c r="J18" i="19" s="1"/>
  <c r="K18" i="19" s="1"/>
  <c r="L18" i="19" s="1"/>
  <c r="H23" i="19"/>
  <c r="I23" i="19" s="1"/>
  <c r="J23" i="19" s="1"/>
  <c r="K23" i="19" s="1"/>
  <c r="L23" i="19" s="1"/>
  <c r="H34" i="19"/>
  <c r="I34" i="19" s="1"/>
  <c r="J34" i="19" s="1"/>
  <c r="K34" i="19" s="1"/>
  <c r="L34" i="19" s="1"/>
  <c r="H61" i="19"/>
  <c r="I61" i="19" s="1"/>
  <c r="J61" i="19" s="1"/>
  <c r="K61" i="19" s="1"/>
  <c r="L61" i="19" s="1"/>
  <c r="H71" i="19"/>
  <c r="I71" i="19" s="1"/>
  <c r="J71" i="19" s="1"/>
  <c r="K71" i="19" s="1"/>
  <c r="L71" i="19" s="1"/>
  <c r="H74" i="19"/>
  <c r="I74" i="19" s="1"/>
  <c r="J74" i="19" s="1"/>
  <c r="K74" i="19" s="1"/>
  <c r="L74" i="19" s="1"/>
  <c r="H81" i="19"/>
  <c r="I81" i="19" s="1"/>
  <c r="J81" i="19" s="1"/>
  <c r="K81" i="19" s="1"/>
  <c r="L81" i="19" s="1"/>
  <c r="H95" i="21"/>
  <c r="I95" i="21" s="1"/>
  <c r="J95" i="21" s="1"/>
  <c r="K95" i="21" s="1"/>
  <c r="L95" i="21" s="1"/>
  <c r="H29" i="18"/>
  <c r="I29" i="18" s="1"/>
  <c r="J29" i="18" s="1"/>
  <c r="K29" i="18" s="1"/>
  <c r="L29" i="18" s="1"/>
  <c r="H38" i="18"/>
  <c r="I38" i="18" s="1"/>
  <c r="J38" i="18" s="1"/>
  <c r="K38" i="18" s="1"/>
  <c r="L38" i="18" s="1"/>
  <c r="H54" i="18"/>
  <c r="I54" i="18" s="1"/>
  <c r="J54" i="18" s="1"/>
  <c r="K54" i="18" s="1"/>
  <c r="L54" i="18" s="1"/>
  <c r="H80" i="18"/>
  <c r="I80" i="18" s="1"/>
  <c r="J80" i="18" s="1"/>
  <c r="K80" i="18" s="1"/>
  <c r="L80" i="18" s="1"/>
  <c r="H89" i="18"/>
  <c r="I89" i="18" s="1"/>
  <c r="J89" i="18" s="1"/>
  <c r="K89" i="18" s="1"/>
  <c r="L89" i="18" s="1"/>
  <c r="H51" i="19"/>
  <c r="I51" i="19" s="1"/>
  <c r="J51" i="19" s="1"/>
  <c r="K51" i="19" s="1"/>
  <c r="L51" i="19" s="1"/>
  <c r="H54" i="19"/>
  <c r="I54" i="19" s="1"/>
  <c r="J54" i="19" s="1"/>
  <c r="K54" i="19" s="1"/>
  <c r="L54" i="19" s="1"/>
  <c r="H27" i="21"/>
  <c r="I27" i="21" s="1"/>
  <c r="J27" i="21" s="1"/>
  <c r="K27" i="21" s="1"/>
  <c r="L27" i="21" s="1"/>
  <c r="H58" i="21"/>
  <c r="I58" i="21" s="1"/>
  <c r="J58" i="21" s="1"/>
  <c r="K58" i="21" s="1"/>
  <c r="L58" i="21" s="1"/>
  <c r="H92" i="21"/>
  <c r="I92" i="21" s="1"/>
  <c r="J92" i="21" s="1"/>
  <c r="K92" i="21" s="1"/>
  <c r="L92" i="21" s="1"/>
  <c r="H116" i="21"/>
  <c r="I116" i="21" s="1"/>
  <c r="J116" i="21" s="1"/>
  <c r="K116" i="21" s="1"/>
  <c r="L116" i="21" s="1"/>
  <c r="H20" i="18"/>
  <c r="I20" i="18" s="1"/>
  <c r="J20" i="18" s="1"/>
  <c r="K20" i="18" s="1"/>
  <c r="L20" i="18" s="1"/>
  <c r="H38" i="19"/>
  <c r="I38" i="19" s="1"/>
  <c r="J38" i="19" s="1"/>
  <c r="K38" i="19" s="1"/>
  <c r="L38" i="19" s="1"/>
  <c r="H3" i="21"/>
  <c r="I3" i="21" s="1"/>
  <c r="J3" i="21" s="1"/>
  <c r="K3" i="21" s="1"/>
  <c r="L3" i="21" s="1"/>
  <c r="H31" i="21"/>
  <c r="I31" i="21" s="1"/>
  <c r="J31" i="21" s="1"/>
  <c r="K31" i="21" s="1"/>
  <c r="L31" i="21" s="1"/>
  <c r="H55" i="21"/>
  <c r="I55" i="21" s="1"/>
  <c r="J55" i="21" s="1"/>
  <c r="K55" i="21" s="1"/>
  <c r="L55" i="21" s="1"/>
  <c r="H60" i="18"/>
  <c r="I60" i="18" s="1"/>
  <c r="J60" i="18" s="1"/>
  <c r="K60" i="18" s="1"/>
  <c r="L60" i="18" s="1"/>
  <c r="H86" i="18"/>
  <c r="I86" i="18" s="1"/>
  <c r="J86" i="18" s="1"/>
  <c r="K86" i="18" s="1"/>
  <c r="L86" i="18" s="1"/>
  <c r="H96" i="18"/>
  <c r="I96" i="18" s="1"/>
  <c r="J96" i="18" s="1"/>
  <c r="K96" i="18" s="1"/>
  <c r="L96" i="18" s="1"/>
  <c r="H45" i="19"/>
  <c r="I45" i="19" s="1"/>
  <c r="J45" i="19" s="1"/>
  <c r="K45" i="19" s="1"/>
  <c r="L45" i="19" s="1"/>
  <c r="H72" i="19"/>
  <c r="I72" i="19" s="1"/>
  <c r="J72" i="19" s="1"/>
  <c r="K72" i="19" s="1"/>
  <c r="L72" i="19" s="1"/>
  <c r="H115" i="19"/>
  <c r="I115" i="19" s="1"/>
  <c r="J115" i="19" s="1"/>
  <c r="K115" i="19" s="1"/>
  <c r="L115" i="19" s="1"/>
  <c r="H38" i="21"/>
  <c r="I38" i="21" s="1"/>
  <c r="J38" i="21" s="1"/>
  <c r="K38" i="21" s="1"/>
  <c r="L38" i="21" s="1"/>
  <c r="H45" i="21"/>
  <c r="I45" i="21" s="1"/>
  <c r="J45" i="21" s="1"/>
  <c r="K45" i="21" s="1"/>
  <c r="L45" i="21" s="1"/>
  <c r="H48" i="21"/>
  <c r="I48" i="21" s="1"/>
  <c r="J48" i="21" s="1"/>
  <c r="K48" i="21" s="1"/>
  <c r="L48" i="21" s="1"/>
  <c r="H62" i="21"/>
  <c r="I62" i="21" s="1"/>
  <c r="J62" i="21" s="1"/>
  <c r="K62" i="21" s="1"/>
  <c r="L62" i="21" s="1"/>
  <c r="H72" i="21"/>
  <c r="I72" i="21" s="1"/>
  <c r="J72" i="21" s="1"/>
  <c r="K72" i="21" s="1"/>
  <c r="L72" i="21" s="1"/>
  <c r="H106" i="21"/>
  <c r="I106" i="21" s="1"/>
  <c r="J106" i="21" s="1"/>
  <c r="K106" i="21" s="1"/>
  <c r="L106" i="21" s="1"/>
  <c r="H42" i="18"/>
  <c r="I42" i="18" s="1"/>
  <c r="J42" i="18" s="1"/>
  <c r="K42" i="18" s="1"/>
  <c r="L42" i="18" s="1"/>
  <c r="H5" i="19"/>
  <c r="I5" i="19" s="1"/>
  <c r="J5" i="19" s="1"/>
  <c r="K5" i="19" s="1"/>
  <c r="L5" i="19" s="1"/>
  <c r="H10" i="19"/>
  <c r="I10" i="19" s="1"/>
  <c r="J10" i="19" s="1"/>
  <c r="K10" i="19" s="1"/>
  <c r="L10" i="19" s="1"/>
  <c r="H55" i="19"/>
  <c r="I55" i="19" s="1"/>
  <c r="J55" i="19" s="1"/>
  <c r="K55" i="19" s="1"/>
  <c r="L55" i="19" s="1"/>
  <c r="H35" i="21"/>
  <c r="I35" i="21" s="1"/>
  <c r="J35" i="21" s="1"/>
  <c r="K35" i="21" s="1"/>
  <c r="L35" i="21" s="1"/>
  <c r="H59" i="21"/>
  <c r="I59" i="21" s="1"/>
  <c r="J59" i="21" s="1"/>
  <c r="K59" i="21" s="1"/>
  <c r="L59" i="21" s="1"/>
  <c r="H117" i="21"/>
  <c r="I117" i="21" s="1"/>
  <c r="J117" i="21" s="1"/>
  <c r="K117" i="21" s="1"/>
  <c r="L117" i="21" s="1"/>
  <c r="H45" i="18"/>
  <c r="I45" i="18" s="1"/>
  <c r="J45" i="18" s="1"/>
  <c r="K45" i="18" s="1"/>
  <c r="L45" i="18" s="1"/>
  <c r="H55" i="18"/>
  <c r="I55" i="18" s="1"/>
  <c r="J55" i="18" s="1"/>
  <c r="K55" i="18" s="1"/>
  <c r="L55" i="18" s="1"/>
  <c r="H61" i="18"/>
  <c r="I61" i="18" s="1"/>
  <c r="J61" i="18" s="1"/>
  <c r="K61" i="18" s="1"/>
  <c r="L61" i="18" s="1"/>
  <c r="H100" i="18"/>
  <c r="I100" i="18" s="1"/>
  <c r="J100" i="18" s="1"/>
  <c r="K100" i="18" s="1"/>
  <c r="L100" i="18" s="1"/>
  <c r="H103" i="18"/>
  <c r="I103" i="18" s="1"/>
  <c r="J103" i="18" s="1"/>
  <c r="K103" i="18" s="1"/>
  <c r="L103" i="18" s="1"/>
  <c r="H48" i="19"/>
  <c r="I48" i="19" s="1"/>
  <c r="J48" i="19" s="1"/>
  <c r="K48" i="19" s="1"/>
  <c r="L48" i="19" s="1"/>
  <c r="H59" i="19"/>
  <c r="I59" i="19" s="1"/>
  <c r="J59" i="19" s="1"/>
  <c r="K59" i="19" s="1"/>
  <c r="L59" i="19" s="1"/>
  <c r="H92" i="19"/>
  <c r="I92" i="19" s="1"/>
  <c r="J92" i="19" s="1"/>
  <c r="K92" i="19" s="1"/>
  <c r="L92" i="19" s="1"/>
  <c r="H9" i="21"/>
  <c r="I9" i="21" s="1"/>
  <c r="J9" i="21" s="1"/>
  <c r="K9" i="21" s="1"/>
  <c r="L9" i="21" s="1"/>
  <c r="H39" i="21"/>
  <c r="I39" i="21" s="1"/>
  <c r="J39" i="21" s="1"/>
  <c r="K39" i="21" s="1"/>
  <c r="L39" i="21" s="1"/>
  <c r="H63" i="21"/>
  <c r="I63" i="21" s="1"/>
  <c r="J63" i="21" s="1"/>
  <c r="K63" i="21" s="1"/>
  <c r="L63" i="21" s="1"/>
  <c r="AO151" i="28"/>
  <c r="AO152" i="28"/>
  <c r="AO145" i="28"/>
  <c r="AO150" i="28"/>
  <c r="AO153" i="28"/>
  <c r="AO146" i="28"/>
  <c r="AO139" i="28"/>
  <c r="AO130" i="28"/>
  <c r="AO135" i="28"/>
  <c r="AO123" i="28"/>
  <c r="AO143" i="28"/>
  <c r="AO128" i="28"/>
  <c r="AO133" i="28"/>
  <c r="AO138" i="28"/>
  <c r="AO126" i="28"/>
  <c r="AO142" i="28"/>
  <c r="AO131" i="28"/>
  <c r="AO149" i="28"/>
  <c r="AO148" i="28"/>
  <c r="AO147" i="28"/>
  <c r="AO136" i="28"/>
  <c r="AO124" i="28"/>
  <c r="AO129" i="28"/>
  <c r="AO141" i="28"/>
  <c r="AO134" i="28"/>
  <c r="AO127" i="28"/>
  <c r="AO132" i="28"/>
  <c r="AO144" i="28"/>
  <c r="AO140" i="28"/>
  <c r="AO137" i="28"/>
  <c r="AO125" i="28"/>
  <c r="BA151" i="28"/>
  <c r="BA149" i="28"/>
  <c r="BA152" i="28"/>
  <c r="BA145" i="28"/>
  <c r="BA150" i="28"/>
  <c r="BA153" i="28"/>
  <c r="BA146" i="28"/>
  <c r="BA130" i="28"/>
  <c r="BA144" i="28"/>
  <c r="BA140" i="28"/>
  <c r="BA135" i="28"/>
  <c r="BA123" i="28"/>
  <c r="BA139" i="28"/>
  <c r="BA128" i="28"/>
  <c r="BA133" i="28"/>
  <c r="BA143" i="28"/>
  <c r="BA138" i="28"/>
  <c r="BA126" i="28"/>
  <c r="BA131" i="28"/>
  <c r="BA136" i="28"/>
  <c r="BA124" i="28"/>
  <c r="BA142" i="28"/>
  <c r="BA129" i="28"/>
  <c r="BA134" i="28"/>
  <c r="BA148" i="28"/>
  <c r="BA147" i="28"/>
  <c r="BA127" i="28"/>
  <c r="BA141" i="28"/>
  <c r="BA132" i="28"/>
  <c r="BA137" i="28"/>
  <c r="BA125" i="28"/>
  <c r="AO357" i="28"/>
  <c r="AO345" i="28"/>
  <c r="AO362" i="28"/>
  <c r="AO350" i="28"/>
  <c r="AO368" i="28"/>
  <c r="AO355" i="28"/>
  <c r="AO343" i="28"/>
  <c r="AO360" i="28"/>
  <c r="AO348" i="28"/>
  <c r="AO365" i="28"/>
  <c r="AO353" i="28"/>
  <c r="AO341" i="28"/>
  <c r="AO358" i="28"/>
  <c r="AO346" i="28"/>
  <c r="AO367" i="28"/>
  <c r="AO363" i="28"/>
  <c r="AO351" i="28"/>
  <c r="AO356" i="28"/>
  <c r="AO344" i="28"/>
  <c r="AO370" i="28"/>
  <c r="AO361" i="28"/>
  <c r="AO349" i="28"/>
  <c r="AO354" i="28"/>
  <c r="AO342" i="28"/>
  <c r="AO366" i="28"/>
  <c r="AO359" i="28"/>
  <c r="AO347" i="28"/>
  <c r="AO369" i="28"/>
  <c r="AO364" i="28"/>
  <c r="AO352" i="28"/>
  <c r="AO340" i="28"/>
  <c r="BA357" i="28"/>
  <c r="BA345" i="28"/>
  <c r="BA369" i="28"/>
  <c r="BA362" i="28"/>
  <c r="BA350" i="28"/>
  <c r="BA355" i="28"/>
  <c r="BA343" i="28"/>
  <c r="BA360" i="28"/>
  <c r="BA348" i="28"/>
  <c r="BA368" i="28"/>
  <c r="BA365" i="28"/>
  <c r="BA353" i="28"/>
  <c r="BA341" i="28"/>
  <c r="BA358" i="28"/>
  <c r="BA346" i="28"/>
  <c r="BA363" i="28"/>
  <c r="BA351" i="28"/>
  <c r="BA367" i="28"/>
  <c r="BA356" i="28"/>
  <c r="BA344" i="28"/>
  <c r="BA361" i="28"/>
  <c r="BA349" i="28"/>
  <c r="BA354" i="28"/>
  <c r="BA342" i="28"/>
  <c r="BA370" i="28"/>
  <c r="BA359" i="28"/>
  <c r="BA347" i="28"/>
  <c r="BA366" i="28"/>
  <c r="BA364" i="28"/>
  <c r="BA352" i="28"/>
  <c r="BA340" i="28"/>
  <c r="BI30" i="28"/>
  <c r="BB31" i="28"/>
  <c r="AU32" i="28"/>
  <c r="BI42" i="28"/>
  <c r="BB43" i="28"/>
  <c r="AU44" i="28"/>
  <c r="BI54" i="28"/>
  <c r="BB55" i="28"/>
  <c r="AU56" i="28"/>
  <c r="BI58" i="28"/>
  <c r="BI63" i="28"/>
  <c r="AN65" i="28"/>
  <c r="AP149" i="28"/>
  <c r="AP147" i="28"/>
  <c r="AP152" i="28"/>
  <c r="AP150" i="28"/>
  <c r="AP153" i="28"/>
  <c r="AP151" i="28"/>
  <c r="AP139" i="28"/>
  <c r="AP135" i="28"/>
  <c r="AP123" i="28"/>
  <c r="AP143" i="28"/>
  <c r="AP128" i="28"/>
  <c r="AP133" i="28"/>
  <c r="AP138" i="28"/>
  <c r="AP126" i="28"/>
  <c r="AP142" i="28"/>
  <c r="AP131" i="28"/>
  <c r="AP148" i="28"/>
  <c r="AP136" i="28"/>
  <c r="AP124" i="28"/>
  <c r="AP146" i="28"/>
  <c r="AP129" i="28"/>
  <c r="AP141" i="28"/>
  <c r="AP134" i="28"/>
  <c r="AP127" i="28"/>
  <c r="AP145" i="28"/>
  <c r="AP132" i="28"/>
  <c r="AP144" i="28"/>
  <c r="AP140" i="28"/>
  <c r="AP137" i="28"/>
  <c r="AP125" i="28"/>
  <c r="AP130" i="28"/>
  <c r="BB149" i="28"/>
  <c r="BB147" i="28"/>
  <c r="BB152" i="28"/>
  <c r="BB150" i="28"/>
  <c r="BB138" i="28"/>
  <c r="BB153" i="28"/>
  <c r="BB151" i="28"/>
  <c r="BB139" i="28"/>
  <c r="BB144" i="28"/>
  <c r="BB140" i="28"/>
  <c r="BB135" i="28"/>
  <c r="BB123" i="28"/>
  <c r="BB128" i="28"/>
  <c r="BB133" i="28"/>
  <c r="BB143" i="28"/>
  <c r="BB126" i="28"/>
  <c r="BB131" i="28"/>
  <c r="BB136" i="28"/>
  <c r="BB124" i="28"/>
  <c r="BB142" i="28"/>
  <c r="BB129" i="28"/>
  <c r="BB134" i="28"/>
  <c r="BB148" i="28"/>
  <c r="BB127" i="28"/>
  <c r="BB146" i="28"/>
  <c r="BB141" i="28"/>
  <c r="BB132" i="28"/>
  <c r="BB137" i="28"/>
  <c r="BB125" i="28"/>
  <c r="BB145" i="28"/>
  <c r="BB130" i="28"/>
  <c r="AP362" i="28"/>
  <c r="AP350" i="28"/>
  <c r="AP368" i="28"/>
  <c r="AP355" i="28"/>
  <c r="AP343" i="28"/>
  <c r="AP360" i="28"/>
  <c r="AP348" i="28"/>
  <c r="AP365" i="28"/>
  <c r="AP353" i="28"/>
  <c r="AP341" i="28"/>
  <c r="AP358" i="28"/>
  <c r="AP346" i="28"/>
  <c r="AP367" i="28"/>
  <c r="AP363" i="28"/>
  <c r="AP351" i="28"/>
  <c r="AP356" i="28"/>
  <c r="AP344" i="28"/>
  <c r="AP370" i="28"/>
  <c r="AP361" i="28"/>
  <c r="AP349" i="28"/>
  <c r="AP354" i="28"/>
  <c r="AP342" i="28"/>
  <c r="AP366" i="28"/>
  <c r="AP359" i="28"/>
  <c r="AP347" i="28"/>
  <c r="AP369" i="28"/>
  <c r="AP364" i="28"/>
  <c r="AP352" i="28"/>
  <c r="AP340" i="28"/>
  <c r="AP357" i="28"/>
  <c r="AP345" i="28"/>
  <c r="BB369" i="28"/>
  <c r="BB362" i="28"/>
  <c r="BB350" i="28"/>
  <c r="BB355" i="28"/>
  <c r="BB343" i="28"/>
  <c r="BB360" i="28"/>
  <c r="BB348" i="28"/>
  <c r="BB368" i="28"/>
  <c r="BB365" i="28"/>
  <c r="BB353" i="28"/>
  <c r="BB341" i="28"/>
  <c r="BB358" i="28"/>
  <c r="BB346" i="28"/>
  <c r="BB363" i="28"/>
  <c r="BB351" i="28"/>
  <c r="BB367" i="28"/>
  <c r="BB356" i="28"/>
  <c r="BB344" i="28"/>
  <c r="BB361" i="28"/>
  <c r="BB349" i="28"/>
  <c r="BB354" i="28"/>
  <c r="BB342" i="28"/>
  <c r="BB370" i="28"/>
  <c r="BB359" i="28"/>
  <c r="BB347" i="28"/>
  <c r="BB366" i="28"/>
  <c r="BB364" i="28"/>
  <c r="BB352" i="28"/>
  <c r="BB340" i="28"/>
  <c r="BB357" i="28"/>
  <c r="BB345" i="28"/>
  <c r="BB38" i="28"/>
  <c r="AU39" i="28"/>
  <c r="BB50" i="28"/>
  <c r="AU51" i="28"/>
  <c r="BI60" i="28"/>
  <c r="AU112" i="28"/>
  <c r="AU100" i="28"/>
  <c r="AU117" i="28"/>
  <c r="AU105" i="28"/>
  <c r="AU93" i="28"/>
  <c r="AU122" i="28"/>
  <c r="AU110" i="28"/>
  <c r="AU98" i="28"/>
  <c r="AU115" i="28"/>
  <c r="AU103" i="28"/>
  <c r="AU120" i="28"/>
  <c r="AU108" i="28"/>
  <c r="AU96" i="28"/>
  <c r="AU113" i="28"/>
  <c r="AU101" i="28"/>
  <c r="AU118" i="28"/>
  <c r="AU106" i="28"/>
  <c r="AU94" i="28"/>
  <c r="AU111" i="28"/>
  <c r="AU99" i="28"/>
  <c r="AU116" i="28"/>
  <c r="AU104" i="28"/>
  <c r="AU92" i="28"/>
  <c r="AU121" i="28"/>
  <c r="AU109" i="28"/>
  <c r="AU97" i="28"/>
  <c r="AU114" i="28"/>
  <c r="AU102" i="28"/>
  <c r="AU119" i="28"/>
  <c r="AU107" i="28"/>
  <c r="AU95" i="28"/>
  <c r="BI122" i="28"/>
  <c r="BI110" i="28"/>
  <c r="BI98" i="28"/>
  <c r="BI115" i="28"/>
  <c r="BI103" i="28"/>
  <c r="BI120" i="28"/>
  <c r="BI108" i="28"/>
  <c r="BI96" i="28"/>
  <c r="BI113" i="28"/>
  <c r="BI101" i="28"/>
  <c r="BI118" i="28"/>
  <c r="BI106" i="28"/>
  <c r="BI94" i="28"/>
  <c r="BI111" i="28"/>
  <c r="BI99" i="28"/>
  <c r="BI116" i="28"/>
  <c r="BI104" i="28"/>
  <c r="BI92" i="28"/>
  <c r="BI121" i="28"/>
  <c r="BI109" i="28"/>
  <c r="BI97" i="28"/>
  <c r="BI114" i="28"/>
  <c r="BI102" i="28"/>
  <c r="BI119" i="28"/>
  <c r="BI107" i="28"/>
  <c r="BI95" i="28"/>
  <c r="BI112" i="28"/>
  <c r="BI100" i="28"/>
  <c r="BI117" i="28"/>
  <c r="BI105" i="28"/>
  <c r="BI93" i="28"/>
  <c r="AU339" i="28"/>
  <c r="AU327" i="28"/>
  <c r="AU315" i="28"/>
  <c r="AU332" i="28"/>
  <c r="AU320" i="28"/>
  <c r="AU337" i="28"/>
  <c r="AU325" i="28"/>
  <c r="AU313" i="28"/>
  <c r="AU330" i="28"/>
  <c r="AU318" i="28"/>
  <c r="AU335" i="28"/>
  <c r="AU323" i="28"/>
  <c r="AU328" i="28"/>
  <c r="AU333" i="28"/>
  <c r="AU321" i="28"/>
  <c r="AU309" i="28"/>
  <c r="AU338" i="28"/>
  <c r="AU326" i="28"/>
  <c r="AU331" i="28"/>
  <c r="AU319" i="28"/>
  <c r="AU336" i="28"/>
  <c r="AU324" i="28"/>
  <c r="AU329" i="28"/>
  <c r="AU317" i="28"/>
  <c r="AU334" i="28"/>
  <c r="AU322" i="28"/>
  <c r="AU310" i="28"/>
  <c r="AU311" i="28"/>
  <c r="AU314" i="28"/>
  <c r="AU316" i="28"/>
  <c r="AU312" i="28"/>
  <c r="BI337" i="28"/>
  <c r="BI325" i="28"/>
  <c r="BI313" i="28"/>
  <c r="BI330" i="28"/>
  <c r="BI318" i="28"/>
  <c r="BI335" i="28"/>
  <c r="BI323" i="28"/>
  <c r="BI328" i="28"/>
  <c r="BI316" i="28"/>
  <c r="BI333" i="28"/>
  <c r="BI321" i="28"/>
  <c r="BI338" i="28"/>
  <c r="BI326" i="28"/>
  <c r="BI331" i="28"/>
  <c r="BI319" i="28"/>
  <c r="BI336" i="28"/>
  <c r="BI324" i="28"/>
  <c r="BI329" i="28"/>
  <c r="BI317" i="28"/>
  <c r="BI334" i="28"/>
  <c r="BI322" i="28"/>
  <c r="BI339" i="28"/>
  <c r="BI327" i="28"/>
  <c r="BI315" i="28"/>
  <c r="BI332" i="28"/>
  <c r="BI320" i="28"/>
  <c r="BI311" i="28"/>
  <c r="BI310" i="28"/>
  <c r="BI309" i="28"/>
  <c r="BI314" i="28"/>
  <c r="BI312" i="28"/>
  <c r="AU396" i="28"/>
  <c r="AU384" i="28"/>
  <c r="AU372" i="28"/>
  <c r="AU401" i="28"/>
  <c r="AU389" i="28"/>
  <c r="AU377" i="28"/>
  <c r="AU390" i="28"/>
  <c r="AU378" i="28"/>
  <c r="AU395" i="28"/>
  <c r="AU383" i="28"/>
  <c r="AU398" i="28"/>
  <c r="AU391" i="28"/>
  <c r="AU379" i="28"/>
  <c r="AU381" i="28"/>
  <c r="AU386" i="28"/>
  <c r="AU374" i="28"/>
  <c r="AU371" i="28"/>
  <c r="AU394" i="28"/>
  <c r="AU392" i="28"/>
  <c r="AU382" i="28"/>
  <c r="AU387" i="28"/>
  <c r="AU375" i="28"/>
  <c r="AU400" i="28"/>
  <c r="AU393" i="28"/>
  <c r="AU388" i="28"/>
  <c r="AU376" i="28"/>
  <c r="AU397" i="28"/>
  <c r="AU380" i="28"/>
  <c r="AU385" i="28"/>
  <c r="AU373" i="28"/>
  <c r="AU399" i="28"/>
  <c r="BI394" i="28"/>
  <c r="BI382" i="28"/>
  <c r="BI399" i="28"/>
  <c r="BI387" i="28"/>
  <c r="BI375" i="28"/>
  <c r="BI400" i="28"/>
  <c r="BI388" i="28"/>
  <c r="BI376" i="28"/>
  <c r="BI393" i="28"/>
  <c r="BI381" i="28"/>
  <c r="BI396" i="28"/>
  <c r="BI401" i="28"/>
  <c r="BI389" i="28"/>
  <c r="BI377" i="28"/>
  <c r="BI380" i="28"/>
  <c r="BI395" i="28"/>
  <c r="BI385" i="28"/>
  <c r="BI373" i="28"/>
  <c r="BI371" i="28"/>
  <c r="BI397" i="28"/>
  <c r="BI391" i="28"/>
  <c r="BI386" i="28"/>
  <c r="BI374" i="28"/>
  <c r="BI378" i="28"/>
  <c r="BI392" i="28"/>
  <c r="BI390" i="28"/>
  <c r="BI383" i="28"/>
  <c r="BI398" i="28"/>
  <c r="BI379" i="28"/>
  <c r="BI384" i="28"/>
  <c r="BI372" i="28"/>
  <c r="AQ149" i="28"/>
  <c r="AQ152" i="28"/>
  <c r="AQ150" i="28"/>
  <c r="AQ143" i="28"/>
  <c r="AQ153" i="28"/>
  <c r="AQ144" i="28"/>
  <c r="AQ128" i="28"/>
  <c r="AQ133" i="28"/>
  <c r="AQ138" i="28"/>
  <c r="AQ126" i="28"/>
  <c r="AQ142" i="28"/>
  <c r="AQ131" i="28"/>
  <c r="AQ148" i="28"/>
  <c r="AQ136" i="28"/>
  <c r="AQ124" i="28"/>
  <c r="AQ147" i="28"/>
  <c r="AQ146" i="28"/>
  <c r="AQ129" i="28"/>
  <c r="AQ141" i="28"/>
  <c r="AQ134" i="28"/>
  <c r="AQ127" i="28"/>
  <c r="AQ151" i="28"/>
  <c r="AQ145" i="28"/>
  <c r="AQ132" i="28"/>
  <c r="AQ140" i="28"/>
  <c r="AQ137" i="28"/>
  <c r="AQ125" i="28"/>
  <c r="AQ130" i="28"/>
  <c r="AQ139" i="28"/>
  <c r="AQ135" i="28"/>
  <c r="AQ123" i="28"/>
  <c r="BC149" i="28"/>
  <c r="BC152" i="28"/>
  <c r="BC150" i="28"/>
  <c r="BC143" i="28"/>
  <c r="BC153" i="28"/>
  <c r="BC144" i="28"/>
  <c r="BC128" i="28"/>
  <c r="BC139" i="28"/>
  <c r="BC133" i="28"/>
  <c r="BC126" i="28"/>
  <c r="BC138" i="28"/>
  <c r="BC131" i="28"/>
  <c r="BC136" i="28"/>
  <c r="BC124" i="28"/>
  <c r="BC142" i="28"/>
  <c r="BC129" i="28"/>
  <c r="BC151" i="28"/>
  <c r="BC134" i="28"/>
  <c r="BC148" i="28"/>
  <c r="BC127" i="28"/>
  <c r="BC147" i="28"/>
  <c r="BC146" i="28"/>
  <c r="BC141" i="28"/>
  <c r="BC132" i="28"/>
  <c r="BC137" i="28"/>
  <c r="BC125" i="28"/>
  <c r="BC145" i="28"/>
  <c r="BC130" i="28"/>
  <c r="BC140" i="28"/>
  <c r="BC135" i="28"/>
  <c r="BC123" i="28"/>
  <c r="AQ370" i="28"/>
  <c r="AQ368" i="28"/>
  <c r="AQ355" i="28"/>
  <c r="AQ343" i="28"/>
  <c r="AQ360" i="28"/>
  <c r="AQ348" i="28"/>
  <c r="AQ365" i="28"/>
  <c r="AQ353" i="28"/>
  <c r="AQ341" i="28"/>
  <c r="AQ358" i="28"/>
  <c r="AQ346" i="28"/>
  <c r="AQ367" i="28"/>
  <c r="AQ363" i="28"/>
  <c r="AQ351" i="28"/>
  <c r="AQ356" i="28"/>
  <c r="AQ344" i="28"/>
  <c r="AQ361" i="28"/>
  <c r="AQ349" i="28"/>
  <c r="AQ354" i="28"/>
  <c r="AQ342" i="28"/>
  <c r="AQ366" i="28"/>
  <c r="AQ359" i="28"/>
  <c r="AQ347" i="28"/>
  <c r="AQ369" i="28"/>
  <c r="AQ364" i="28"/>
  <c r="AQ352" i="28"/>
  <c r="AQ340" i="28"/>
  <c r="AQ357" i="28"/>
  <c r="AQ345" i="28"/>
  <c r="AQ362" i="28"/>
  <c r="AQ350" i="28"/>
  <c r="BC370" i="28"/>
  <c r="BC355" i="28"/>
  <c r="BC343" i="28"/>
  <c r="BC360" i="28"/>
  <c r="BC348" i="28"/>
  <c r="BC368" i="28"/>
  <c r="BC365" i="28"/>
  <c r="BC353" i="28"/>
  <c r="BC341" i="28"/>
  <c r="BC358" i="28"/>
  <c r="BC346" i="28"/>
  <c r="BC363" i="28"/>
  <c r="BC351" i="28"/>
  <c r="BC367" i="28"/>
  <c r="BC356" i="28"/>
  <c r="BC344" i="28"/>
  <c r="BC361" i="28"/>
  <c r="BC349" i="28"/>
  <c r="BC354" i="28"/>
  <c r="BC342" i="28"/>
  <c r="BC359" i="28"/>
  <c r="BC347" i="28"/>
  <c r="BC366" i="28"/>
  <c r="BC364" i="28"/>
  <c r="BC352" i="28"/>
  <c r="BC340" i="28"/>
  <c r="BC357" i="28"/>
  <c r="BC345" i="28"/>
  <c r="BC369" i="28"/>
  <c r="BC362" i="28"/>
  <c r="BC350" i="28"/>
  <c r="AN182" i="28"/>
  <c r="AN170" i="28"/>
  <c r="AN158" i="28"/>
  <c r="AN175" i="28"/>
  <c r="AN163" i="28"/>
  <c r="AN180" i="28"/>
  <c r="AN168" i="28"/>
  <c r="AN156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BB180" i="28"/>
  <c r="BB168" i="28"/>
  <c r="BB156" i="28"/>
  <c r="BB173" i="28"/>
  <c r="BB161" i="28"/>
  <c r="BB178" i="28"/>
  <c r="BB166" i="28"/>
  <c r="BB154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AN206" i="28"/>
  <c r="AN194" i="28"/>
  <c r="AN211" i="28"/>
  <c r="AN199" i="28"/>
  <c r="AN187" i="28"/>
  <c r="AN204" i="28"/>
  <c r="AN192" i="28"/>
  <c r="AN209" i="28"/>
  <c r="AN197" i="28"/>
  <c r="AN185" i="28"/>
  <c r="AN214" i="28"/>
  <c r="AN202" i="28"/>
  <c r="AN190" i="28"/>
  <c r="AN207" i="28"/>
  <c r="AN195" i="28"/>
  <c r="AN212" i="28"/>
  <c r="AN200" i="28"/>
  <c r="AN188" i="28"/>
  <c r="AN205" i="28"/>
  <c r="AN193" i="28"/>
  <c r="AN210" i="28"/>
  <c r="AN198" i="28"/>
  <c r="AN186" i="28"/>
  <c r="AN215" i="28"/>
  <c r="AN203" i="28"/>
  <c r="AN191" i="28"/>
  <c r="AN208" i="28"/>
  <c r="AN196" i="28"/>
  <c r="AN213" i="28"/>
  <c r="AN201" i="28"/>
  <c r="AN189" i="28"/>
  <c r="BB204" i="28"/>
  <c r="BB192" i="28"/>
  <c r="BB209" i="28"/>
  <c r="BB197" i="28"/>
  <c r="BB185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198" i="28"/>
  <c r="BB186" i="28"/>
  <c r="BB215" i="28"/>
  <c r="BB203" i="28"/>
  <c r="BB191" i="28"/>
  <c r="BB208" i="28"/>
  <c r="BB196" i="28"/>
  <c r="BB213" i="28"/>
  <c r="BB201" i="28"/>
  <c r="BB189" i="28"/>
  <c r="BB206" i="28"/>
  <c r="BB194" i="28"/>
  <c r="BB211" i="28"/>
  <c r="BB199" i="28"/>
  <c r="BB187" i="28"/>
  <c r="AN245" i="28"/>
  <c r="AN233" i="28"/>
  <c r="AN238" i="28"/>
  <c r="AN243" i="28"/>
  <c r="AN241" i="28"/>
  <c r="AN246" i="28"/>
  <c r="AN239" i="28"/>
  <c r="AN227" i="28"/>
  <c r="AN244" i="28"/>
  <c r="AN237" i="28"/>
  <c r="AN242" i="28"/>
  <c r="AN230" i="28"/>
  <c r="AN240" i="28"/>
  <c r="AN228" i="28"/>
  <c r="AN218" i="28"/>
  <c r="AN223" i="28"/>
  <c r="AN216" i="28"/>
  <c r="AN221" i="28"/>
  <c r="AN235" i="28"/>
  <c r="AN226" i="28"/>
  <c r="AN219" i="28"/>
  <c r="AN229" i="28"/>
  <c r="AN224" i="28"/>
  <c r="AN217" i="28"/>
  <c r="AN231" i="28"/>
  <c r="AN222" i="28"/>
  <c r="AN236" i="28"/>
  <c r="AN234" i="28"/>
  <c r="AN232" i="28"/>
  <c r="AN220" i="28"/>
  <c r="AN225" i="28"/>
  <c r="BB243" i="28"/>
  <c r="BB231" i="28"/>
  <c r="BB236" i="28"/>
  <c r="BB241" i="28"/>
  <c r="BB246" i="28"/>
  <c r="BB239" i="28"/>
  <c r="BB244" i="28"/>
  <c r="BB237" i="28"/>
  <c r="BB242" i="28"/>
  <c r="BB235" i="28"/>
  <c r="BB240" i="28"/>
  <c r="BB245" i="28"/>
  <c r="BB238" i="28"/>
  <c r="BB216" i="28"/>
  <c r="BB234" i="28"/>
  <c r="BB221" i="28"/>
  <c r="BB226" i="28"/>
  <c r="BB219" i="28"/>
  <c r="BB224" i="28"/>
  <c r="BB217" i="28"/>
  <c r="BB222" i="28"/>
  <c r="BB229" i="28"/>
  <c r="BB228" i="28"/>
  <c r="BB220" i="28"/>
  <c r="BB225" i="28"/>
  <c r="BB227" i="28"/>
  <c r="BB218" i="28"/>
  <c r="BB233" i="28"/>
  <c r="BB232" i="28"/>
  <c r="BB230" i="28"/>
  <c r="BB223" i="28"/>
  <c r="AN269" i="28"/>
  <c r="AN257" i="28"/>
  <c r="AN274" i="28"/>
  <c r="AN262" i="28"/>
  <c r="AN250" i="28"/>
  <c r="AN267" i="28"/>
  <c r="AN255" i="28"/>
  <c r="AN272" i="28"/>
  <c r="AN260" i="28"/>
  <c r="AN248" i="28"/>
  <c r="AN277" i="28"/>
  <c r="AN265" i="28"/>
  <c r="AN253" i="28"/>
  <c r="AN270" i="28"/>
  <c r="AN258" i="28"/>
  <c r="AN275" i="28"/>
  <c r="AN263" i="28"/>
  <c r="AN251" i="28"/>
  <c r="AN268" i="28"/>
  <c r="AN256" i="28"/>
  <c r="AN273" i="28"/>
  <c r="AN261" i="28"/>
  <c r="AN249" i="28"/>
  <c r="AN266" i="28"/>
  <c r="AN254" i="28"/>
  <c r="AN271" i="28"/>
  <c r="AN259" i="28"/>
  <c r="AN247" i="28"/>
  <c r="AN276" i="28"/>
  <c r="AN264" i="28"/>
  <c r="AN252" i="28"/>
  <c r="BB267" i="28"/>
  <c r="BB255" i="28"/>
  <c r="BB272" i="28"/>
  <c r="BB260" i="28"/>
  <c r="BB248" i="28"/>
  <c r="BB277" i="28"/>
  <c r="BB265" i="28"/>
  <c r="BB253" i="28"/>
  <c r="BB270" i="28"/>
  <c r="BB258" i="28"/>
  <c r="BB275" i="28"/>
  <c r="BB263" i="28"/>
  <c r="BB251" i="28"/>
  <c r="BB268" i="28"/>
  <c r="BB256" i="28"/>
  <c r="BB273" i="28"/>
  <c r="BB261" i="28"/>
  <c r="BB249" i="28"/>
  <c r="BB266" i="28"/>
  <c r="BB254" i="28"/>
  <c r="BB271" i="28"/>
  <c r="BB259" i="28"/>
  <c r="BB247" i="28"/>
  <c r="BB276" i="28"/>
  <c r="BB264" i="28"/>
  <c r="BB252" i="28"/>
  <c r="BB269" i="28"/>
  <c r="BB257" i="28"/>
  <c r="BB274" i="28"/>
  <c r="BB262" i="28"/>
  <c r="BB250" i="28"/>
  <c r="AN89" i="28"/>
  <c r="AN77" i="28"/>
  <c r="AN82" i="28"/>
  <c r="AN70" i="28"/>
  <c r="AN87" i="28"/>
  <c r="AN75" i="28"/>
  <c r="AN80" i="28"/>
  <c r="AN68" i="28"/>
  <c r="AN85" i="28"/>
  <c r="AN73" i="28"/>
  <c r="AN90" i="28"/>
  <c r="AN78" i="28"/>
  <c r="AN66" i="28"/>
  <c r="AN83" i="28"/>
  <c r="AN71" i="28"/>
  <c r="AN88" i="28"/>
  <c r="AN76" i="28"/>
  <c r="AN81" i="28"/>
  <c r="AN69" i="28"/>
  <c r="AN86" i="28"/>
  <c r="AN74" i="28"/>
  <c r="AN91" i="28"/>
  <c r="AN79" i="28"/>
  <c r="AN67" i="28"/>
  <c r="AN84" i="28"/>
  <c r="AN72" i="28"/>
  <c r="BB87" i="28"/>
  <c r="BB75" i="28"/>
  <c r="BB80" i="28"/>
  <c r="BB68" i="28"/>
  <c r="BB85" i="28"/>
  <c r="BB73" i="28"/>
  <c r="BB90" i="28"/>
  <c r="BB78" i="28"/>
  <c r="BB66" i="28"/>
  <c r="BB83" i="28"/>
  <c r="BB71" i="28"/>
  <c r="BB88" i="28"/>
  <c r="BB76" i="28"/>
  <c r="BB81" i="28"/>
  <c r="BB69" i="28"/>
  <c r="BB86" i="28"/>
  <c r="BB74" i="28"/>
  <c r="BB91" i="28"/>
  <c r="BB79" i="28"/>
  <c r="BB67" i="28"/>
  <c r="BB84" i="28"/>
  <c r="BB72" i="28"/>
  <c r="BB89" i="28"/>
  <c r="BB77" i="28"/>
  <c r="BB82" i="28"/>
  <c r="BB70" i="28"/>
  <c r="AN304" i="28"/>
  <c r="AN293" i="28"/>
  <c r="AN281" i="28"/>
  <c r="AN308" i="28"/>
  <c r="AN298" i="28"/>
  <c r="AN286" i="28"/>
  <c r="AN291" i="28"/>
  <c r="AN279" i="28"/>
  <c r="AN307" i="28"/>
  <c r="AN296" i="28"/>
  <c r="AN284" i="28"/>
  <c r="AN301" i="28"/>
  <c r="AN289" i="28"/>
  <c r="AN303" i="28"/>
  <c r="AN294" i="28"/>
  <c r="AN282" i="28"/>
  <c r="AN306" i="28"/>
  <c r="AN299" i="28"/>
  <c r="AN287" i="28"/>
  <c r="AN292" i="28"/>
  <c r="AN280" i="28"/>
  <c r="AN297" i="28"/>
  <c r="AN285" i="28"/>
  <c r="AN305" i="28"/>
  <c r="AN302" i="28"/>
  <c r="AN290" i="28"/>
  <c r="AN278" i="28"/>
  <c r="AN295" i="28"/>
  <c r="AN283" i="28"/>
  <c r="AN300" i="28"/>
  <c r="AN288" i="28"/>
  <c r="BB308" i="28"/>
  <c r="BB304" i="28"/>
  <c r="BB291" i="28"/>
  <c r="BB279" i="28"/>
  <c r="BB296" i="28"/>
  <c r="BB284" i="28"/>
  <c r="BB301" i="28"/>
  <c r="BB289" i="28"/>
  <c r="BB307" i="28"/>
  <c r="BB294" i="28"/>
  <c r="BB282" i="28"/>
  <c r="BB303" i="28"/>
  <c r="BB299" i="28"/>
  <c r="BB287" i="28"/>
  <c r="BB292" i="28"/>
  <c r="BB280" i="28"/>
  <c r="BB306" i="28"/>
  <c r="BB297" i="28"/>
  <c r="BB285" i="28"/>
  <c r="BB290" i="28"/>
  <c r="BB278" i="28"/>
  <c r="BB302" i="28"/>
  <c r="BB295" i="28"/>
  <c r="BB283" i="28"/>
  <c r="BB305" i="28"/>
  <c r="BB300" i="28"/>
  <c r="BB288" i="28"/>
  <c r="BB293" i="28"/>
  <c r="BB281" i="28"/>
  <c r="BB298" i="28"/>
  <c r="BB286" i="28"/>
  <c r="AN421" i="28"/>
  <c r="AN409" i="28"/>
  <c r="AN426" i="28"/>
  <c r="AN414" i="28"/>
  <c r="AN402" i="28"/>
  <c r="AN431" i="28"/>
  <c r="AN419" i="28"/>
  <c r="AN424" i="28"/>
  <c r="AN412" i="28"/>
  <c r="AN429" i="28"/>
  <c r="AN417" i="28"/>
  <c r="AN405" i="28"/>
  <c r="AN427" i="28"/>
  <c r="AN415" i="28"/>
  <c r="AN403" i="28"/>
  <c r="AN420" i="28"/>
  <c r="AN408" i="28"/>
  <c r="AN432" i="28"/>
  <c r="AN425" i="28"/>
  <c r="AN413" i="28"/>
  <c r="AN423" i="28"/>
  <c r="AN411" i="28"/>
  <c r="AN428" i="28"/>
  <c r="AN416" i="28"/>
  <c r="AN404" i="28"/>
  <c r="AN430" i="28"/>
  <c r="AN418" i="28"/>
  <c r="AN407" i="28"/>
  <c r="AN422" i="28"/>
  <c r="AN410" i="28"/>
  <c r="AN406" i="28"/>
  <c r="BB432" i="28"/>
  <c r="BB419" i="28"/>
  <c r="BB407" i="28"/>
  <c r="BB431" i="28"/>
  <c r="BB424" i="28"/>
  <c r="BB412" i="28"/>
  <c r="BB429" i="28"/>
  <c r="BB417" i="28"/>
  <c r="BB422" i="28"/>
  <c r="BB410" i="28"/>
  <c r="BB427" i="28"/>
  <c r="BB415" i="28"/>
  <c r="BB403" i="28"/>
  <c r="BB425" i="28"/>
  <c r="BB413" i="28"/>
  <c r="BB430" i="28"/>
  <c r="BB418" i="28"/>
  <c r="BB406" i="28"/>
  <c r="BB423" i="28"/>
  <c r="BB411" i="28"/>
  <c r="BB421" i="28"/>
  <c r="BB409" i="28"/>
  <c r="BB426" i="28"/>
  <c r="BB414" i="28"/>
  <c r="BB402" i="28"/>
  <c r="BB408" i="28"/>
  <c r="BB405" i="28"/>
  <c r="BB428" i="28"/>
  <c r="BB416" i="28"/>
  <c r="BB420" i="28"/>
  <c r="BB404" i="28"/>
  <c r="BB45" i="28"/>
  <c r="AU46" i="28"/>
  <c r="BI56" i="28"/>
  <c r="AI112" i="28"/>
  <c r="AI100" i="28"/>
  <c r="AI117" i="28"/>
  <c r="AI105" i="28"/>
  <c r="AI93" i="28"/>
  <c r="AI122" i="28"/>
  <c r="AI110" i="28"/>
  <c r="AI98" i="28"/>
  <c r="AI115" i="28"/>
  <c r="AI103" i="28"/>
  <c r="AI120" i="28"/>
  <c r="AI108" i="28"/>
  <c r="AI96" i="28"/>
  <c r="AI113" i="28"/>
  <c r="AI101" i="28"/>
  <c r="AI118" i="28"/>
  <c r="AI106" i="28"/>
  <c r="AI94" i="28"/>
  <c r="AI111" i="28"/>
  <c r="AI99" i="28"/>
  <c r="AI116" i="28"/>
  <c r="AI104" i="28"/>
  <c r="AI92" i="28"/>
  <c r="AI121" i="28"/>
  <c r="AI109" i="28"/>
  <c r="AI97" i="28"/>
  <c r="AI114" i="28"/>
  <c r="AI102" i="28"/>
  <c r="AI119" i="28"/>
  <c r="AI107" i="28"/>
  <c r="AI95" i="28"/>
  <c r="AW118" i="28"/>
  <c r="AW94" i="28"/>
  <c r="AI339" i="28"/>
  <c r="AI327" i="28"/>
  <c r="AI315" i="28"/>
  <c r="AI332" i="28"/>
  <c r="AI320" i="28"/>
  <c r="AI337" i="28"/>
  <c r="AI325" i="28"/>
  <c r="AI330" i="28"/>
  <c r="AI318" i="28"/>
  <c r="AI335" i="28"/>
  <c r="AI323" i="28"/>
  <c r="AI328" i="28"/>
  <c r="AI333" i="28"/>
  <c r="AI321" i="28"/>
  <c r="AI309" i="28"/>
  <c r="AI338" i="28"/>
  <c r="AI326" i="28"/>
  <c r="AI331" i="28"/>
  <c r="AI319" i="28"/>
  <c r="AI336" i="28"/>
  <c r="AI324" i="28"/>
  <c r="AI329" i="28"/>
  <c r="AI317" i="28"/>
  <c r="AI334" i="28"/>
  <c r="AI322" i="28"/>
  <c r="AI310" i="28"/>
  <c r="AI316" i="28"/>
  <c r="AI313" i="28"/>
  <c r="AI312" i="28"/>
  <c r="AI314" i="28"/>
  <c r="AI311" i="28"/>
  <c r="AW337" i="28"/>
  <c r="AW325" i="28"/>
  <c r="AW330" i="28"/>
  <c r="AW318" i="28"/>
  <c r="AW335" i="28"/>
  <c r="AW323" i="28"/>
  <c r="AW328" i="28"/>
  <c r="AW316" i="28"/>
  <c r="AW333" i="28"/>
  <c r="AW321" i="28"/>
  <c r="AW338" i="28"/>
  <c r="AW326" i="28"/>
  <c r="AW331" i="28"/>
  <c r="AW319" i="28"/>
  <c r="AW336" i="28"/>
  <c r="AW324" i="28"/>
  <c r="AW329" i="28"/>
  <c r="AW317" i="28"/>
  <c r="AW334" i="28"/>
  <c r="AW322" i="28"/>
  <c r="AW339" i="28"/>
  <c r="AW327" i="28"/>
  <c r="AW315" i="28"/>
  <c r="AW332" i="28"/>
  <c r="AW320" i="28"/>
  <c r="AW314" i="28"/>
  <c r="AW310" i="28"/>
  <c r="AW309" i="28"/>
  <c r="AW313" i="28"/>
  <c r="AW312" i="28"/>
  <c r="AW311" i="28"/>
  <c r="AI396" i="28"/>
  <c r="AI384" i="28"/>
  <c r="AI372" i="28"/>
  <c r="AI401" i="28"/>
  <c r="AI389" i="28"/>
  <c r="AI377" i="28"/>
  <c r="AI390" i="28"/>
  <c r="AI378" i="28"/>
  <c r="AI395" i="28"/>
  <c r="AI383" i="28"/>
  <c r="AI398" i="28"/>
  <c r="AI391" i="28"/>
  <c r="AI379" i="28"/>
  <c r="AI393" i="28"/>
  <c r="AI388" i="28"/>
  <c r="AI376" i="28"/>
  <c r="AI397" i="28"/>
  <c r="AI399" i="28"/>
  <c r="AI380" i="28"/>
  <c r="AI385" i="28"/>
  <c r="AI373" i="28"/>
  <c r="AI394" i="28"/>
  <c r="AI381" i="28"/>
  <c r="AI386" i="28"/>
  <c r="AI374" i="28"/>
  <c r="AI392" i="28"/>
  <c r="AI382" i="28"/>
  <c r="AI400" i="28"/>
  <c r="AI387" i="28"/>
  <c r="AI375" i="28"/>
  <c r="AI371" i="28"/>
  <c r="AW391" i="28"/>
  <c r="AR152" i="28"/>
  <c r="AR150" i="28"/>
  <c r="AR148" i="28"/>
  <c r="AR153" i="28"/>
  <c r="AR149" i="28"/>
  <c r="AR143" i="28"/>
  <c r="AR133" i="28"/>
  <c r="AR138" i="28"/>
  <c r="AR126" i="28"/>
  <c r="AR142" i="28"/>
  <c r="AR131" i="28"/>
  <c r="AR136" i="28"/>
  <c r="AR124" i="28"/>
  <c r="AR147" i="28"/>
  <c r="AR146" i="28"/>
  <c r="AR129" i="28"/>
  <c r="AR141" i="28"/>
  <c r="AR134" i="28"/>
  <c r="AR127" i="28"/>
  <c r="AR151" i="28"/>
  <c r="AR145" i="28"/>
  <c r="AR132" i="28"/>
  <c r="AR140" i="28"/>
  <c r="AR137" i="28"/>
  <c r="AR125" i="28"/>
  <c r="AR144" i="28"/>
  <c r="AR130" i="28"/>
  <c r="AR139" i="28"/>
  <c r="AR135" i="28"/>
  <c r="AR123" i="28"/>
  <c r="AR128" i="28"/>
  <c r="BD152" i="28"/>
  <c r="BD150" i="28"/>
  <c r="BD148" i="28"/>
  <c r="BD153" i="28"/>
  <c r="BD149" i="28"/>
  <c r="BD139" i="28"/>
  <c r="BD133" i="28"/>
  <c r="BD126" i="28"/>
  <c r="BD143" i="28"/>
  <c r="BD138" i="28"/>
  <c r="BD131" i="28"/>
  <c r="BD136" i="28"/>
  <c r="BD124" i="28"/>
  <c r="BD142" i="28"/>
  <c r="BD129" i="28"/>
  <c r="BD151" i="28"/>
  <c r="BD134" i="28"/>
  <c r="BD127" i="28"/>
  <c r="BD147" i="28"/>
  <c r="BD146" i="28"/>
  <c r="BD141" i="28"/>
  <c r="BD132" i="28"/>
  <c r="BD137" i="28"/>
  <c r="BD125" i="28"/>
  <c r="BD145" i="28"/>
  <c r="BD130" i="28"/>
  <c r="BD140" i="28"/>
  <c r="BD135" i="28"/>
  <c r="BD123" i="28"/>
  <c r="BD144" i="28"/>
  <c r="BD128" i="28"/>
  <c r="AR369" i="28"/>
  <c r="AR360" i="28"/>
  <c r="AR348" i="28"/>
  <c r="AR365" i="28"/>
  <c r="AR353" i="28"/>
  <c r="AR341" i="28"/>
  <c r="AR358" i="28"/>
  <c r="AR346" i="28"/>
  <c r="AR367" i="28"/>
  <c r="AR363" i="28"/>
  <c r="AR351" i="28"/>
  <c r="AR356" i="28"/>
  <c r="AR344" i="28"/>
  <c r="AR361" i="28"/>
  <c r="AR349" i="28"/>
  <c r="AR370" i="28"/>
  <c r="AR354" i="28"/>
  <c r="AR342" i="28"/>
  <c r="AR366" i="28"/>
  <c r="AR359" i="28"/>
  <c r="AR347" i="28"/>
  <c r="AR364" i="28"/>
  <c r="AR352" i="28"/>
  <c r="AR340" i="28"/>
  <c r="AR357" i="28"/>
  <c r="AR345" i="28"/>
  <c r="AR362" i="28"/>
  <c r="AR350" i="28"/>
  <c r="AR368" i="28"/>
  <c r="AR355" i="28"/>
  <c r="AR343" i="28"/>
  <c r="BD369" i="28"/>
  <c r="BD360" i="28"/>
  <c r="BD348" i="28"/>
  <c r="BD368" i="28"/>
  <c r="BD365" i="28"/>
  <c r="BD353" i="28"/>
  <c r="BD341" i="28"/>
  <c r="BD358" i="28"/>
  <c r="BD346" i="28"/>
  <c r="BD363" i="28"/>
  <c r="BD351" i="28"/>
  <c r="BD367" i="28"/>
  <c r="BD356" i="28"/>
  <c r="BD344" i="28"/>
  <c r="BD361" i="28"/>
  <c r="BD349" i="28"/>
  <c r="BD354" i="28"/>
  <c r="BD342" i="28"/>
  <c r="BD359" i="28"/>
  <c r="BD347" i="28"/>
  <c r="BD370" i="28"/>
  <c r="BD366" i="28"/>
  <c r="BD364" i="28"/>
  <c r="BD352" i="28"/>
  <c r="BD340" i="28"/>
  <c r="BD357" i="28"/>
  <c r="BD345" i="28"/>
  <c r="BD362" i="28"/>
  <c r="BD350" i="28"/>
  <c r="BD355" i="28"/>
  <c r="BD343" i="28"/>
  <c r="AP180" i="28"/>
  <c r="AP168" i="28"/>
  <c r="AP176" i="28"/>
  <c r="AP164" i="28"/>
  <c r="AP181" i="28"/>
  <c r="AP160" i="28"/>
  <c r="AP177" i="28"/>
  <c r="AP165" i="28"/>
  <c r="BD178" i="28"/>
  <c r="BD166" i="28"/>
  <c r="BD154" i="28"/>
  <c r="BD183" i="28"/>
  <c r="BD171" i="28"/>
  <c r="BD159" i="28"/>
  <c r="BD176" i="28"/>
  <c r="BD164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AP204" i="28"/>
  <c r="AP192" i="28"/>
  <c r="AP209" i="28"/>
  <c r="AP197" i="28"/>
  <c r="AP185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198" i="28"/>
  <c r="AP186" i="28"/>
  <c r="AP215" i="28"/>
  <c r="AP203" i="28"/>
  <c r="AP191" i="28"/>
  <c r="AP208" i="28"/>
  <c r="AP196" i="28"/>
  <c r="AP213" i="28"/>
  <c r="AP201" i="28"/>
  <c r="AP189" i="28"/>
  <c r="AP206" i="28"/>
  <c r="AP194" i="28"/>
  <c r="AP211" i="28"/>
  <c r="AP199" i="28"/>
  <c r="AP187" i="28"/>
  <c r="BD214" i="28"/>
  <c r="BD202" i="28"/>
  <c r="BD190" i="28"/>
  <c r="BD207" i="28"/>
  <c r="BD195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196" i="28"/>
  <c r="BD213" i="28"/>
  <c r="BD201" i="28"/>
  <c r="BD189" i="28"/>
  <c r="BD206" i="28"/>
  <c r="BD194" i="28"/>
  <c r="BD211" i="28"/>
  <c r="BD199" i="28"/>
  <c r="BD187" i="28"/>
  <c r="BD204" i="28"/>
  <c r="BD192" i="28"/>
  <c r="BD209" i="28"/>
  <c r="BD197" i="28"/>
  <c r="BD185" i="28"/>
  <c r="BD241" i="28"/>
  <c r="BD229" i="28"/>
  <c r="BD246" i="28"/>
  <c r="BD234" i="28"/>
  <c r="BD239" i="28"/>
  <c r="BD244" i="28"/>
  <c r="BD237" i="28"/>
  <c r="BD242" i="28"/>
  <c r="BD235" i="28"/>
  <c r="BD240" i="28"/>
  <c r="BD245" i="28"/>
  <c r="BD238" i="28"/>
  <c r="BD243" i="28"/>
  <c r="BD236" i="28"/>
  <c r="BD226" i="28"/>
  <c r="BD219" i="28"/>
  <c r="BD224" i="28"/>
  <c r="BD217" i="28"/>
  <c r="BD222" i="28"/>
  <c r="BD228" i="28"/>
  <c r="BD220" i="28"/>
  <c r="BD225" i="28"/>
  <c r="BD231" i="28"/>
  <c r="BD227" i="28"/>
  <c r="BD218" i="28"/>
  <c r="BD233" i="28"/>
  <c r="BD232" i="28"/>
  <c r="BD230" i="28"/>
  <c r="BD223" i="28"/>
  <c r="BD216" i="28"/>
  <c r="BD221" i="28"/>
  <c r="BD277" i="28"/>
  <c r="BD265" i="28"/>
  <c r="BD253" i="28"/>
  <c r="BD270" i="28"/>
  <c r="BD258" i="28"/>
  <c r="BD275" i="28"/>
  <c r="BD263" i="28"/>
  <c r="BD251" i="28"/>
  <c r="BD268" i="28"/>
  <c r="BD256" i="28"/>
  <c r="BD273" i="28"/>
  <c r="BD261" i="28"/>
  <c r="BD249" i="28"/>
  <c r="BD266" i="28"/>
  <c r="BD254" i="28"/>
  <c r="BD271" i="28"/>
  <c r="BD259" i="28"/>
  <c r="BD247" i="28"/>
  <c r="BD276" i="28"/>
  <c r="BD264" i="28"/>
  <c r="BD252" i="28"/>
  <c r="BD269" i="28"/>
  <c r="BD257" i="28"/>
  <c r="BD274" i="28"/>
  <c r="BD262" i="28"/>
  <c r="BD250" i="28"/>
  <c r="BD267" i="28"/>
  <c r="BD255" i="28"/>
  <c r="BD272" i="28"/>
  <c r="BD260" i="28"/>
  <c r="BD248" i="28"/>
  <c r="AP90" i="28"/>
  <c r="AP78" i="28"/>
  <c r="AP67" i="28"/>
  <c r="AP84" i="28"/>
  <c r="BD306" i="28"/>
  <c r="BD307" i="28"/>
  <c r="BD308" i="28"/>
  <c r="BD301" i="28"/>
  <c r="BD289" i="28"/>
  <c r="BD294" i="28"/>
  <c r="BD282" i="28"/>
  <c r="BD303" i="28"/>
  <c r="BD299" i="28"/>
  <c r="BD287" i="28"/>
  <c r="BD292" i="28"/>
  <c r="BD280" i="28"/>
  <c r="BD297" i="28"/>
  <c r="BD285" i="28"/>
  <c r="BD290" i="28"/>
  <c r="BD278" i="28"/>
  <c r="BD302" i="28"/>
  <c r="BD295" i="28"/>
  <c r="BD283" i="28"/>
  <c r="BD305" i="28"/>
  <c r="BD300" i="28"/>
  <c r="BD288" i="28"/>
  <c r="BD293" i="28"/>
  <c r="BD281" i="28"/>
  <c r="BD298" i="28"/>
  <c r="BD286" i="28"/>
  <c r="BD304" i="28"/>
  <c r="BD291" i="28"/>
  <c r="BD279" i="28"/>
  <c r="BD296" i="28"/>
  <c r="BD284" i="28"/>
  <c r="AP432" i="28"/>
  <c r="AP431" i="28"/>
  <c r="AP419" i="28"/>
  <c r="AP407" i="28"/>
  <c r="AP424" i="28"/>
  <c r="AP412" i="28"/>
  <c r="AP429" i="28"/>
  <c r="AP417" i="28"/>
  <c r="AP422" i="28"/>
  <c r="AP410" i="28"/>
  <c r="AP427" i="28"/>
  <c r="AP415" i="28"/>
  <c r="AP403" i="28"/>
  <c r="AP425" i="28"/>
  <c r="AP413" i="28"/>
  <c r="AP430" i="28"/>
  <c r="AP418" i="28"/>
  <c r="AP406" i="28"/>
  <c r="AP423" i="28"/>
  <c r="AP421" i="28"/>
  <c r="AP409" i="28"/>
  <c r="AP426" i="28"/>
  <c r="AP414" i="28"/>
  <c r="AP402" i="28"/>
  <c r="AP420" i="28"/>
  <c r="AP404" i="28"/>
  <c r="AP411" i="28"/>
  <c r="AP408" i="28"/>
  <c r="AP405" i="28"/>
  <c r="AP428" i="28"/>
  <c r="AP416" i="28"/>
  <c r="BD429" i="28"/>
  <c r="BD417" i="28"/>
  <c r="BD405" i="28"/>
  <c r="BD422" i="28"/>
  <c r="BD410" i="28"/>
  <c r="BD427" i="28"/>
  <c r="BD415" i="28"/>
  <c r="BD420" i="28"/>
  <c r="BD408" i="28"/>
  <c r="BD425" i="28"/>
  <c r="BD413" i="28"/>
  <c r="BD423" i="28"/>
  <c r="BD411" i="28"/>
  <c r="BD432" i="28"/>
  <c r="BD428" i="28"/>
  <c r="BD416" i="28"/>
  <c r="BD404" i="28"/>
  <c r="BD421" i="28"/>
  <c r="BD419" i="28"/>
  <c r="BD407" i="28"/>
  <c r="BD431" i="28"/>
  <c r="BD424" i="28"/>
  <c r="BD412" i="28"/>
  <c r="BD409" i="28"/>
  <c r="BD402" i="28"/>
  <c r="BD426" i="28"/>
  <c r="BD414" i="28"/>
  <c r="BD430" i="28"/>
  <c r="BD418" i="28"/>
  <c r="BD406" i="28"/>
  <c r="BD403" i="28"/>
  <c r="BB52" i="28"/>
  <c r="BI64" i="28"/>
  <c r="AU66" i="28"/>
  <c r="AJ11" i="28"/>
  <c r="AJ12" i="28"/>
  <c r="AX12" i="28"/>
  <c r="AJ13" i="28"/>
  <c r="AX13" i="28"/>
  <c r="AU58" i="28"/>
  <c r="AU59" i="28"/>
  <c r="AS152" i="28"/>
  <c r="AS150" i="28"/>
  <c r="AS153" i="28"/>
  <c r="AS141" i="28"/>
  <c r="AS151" i="28"/>
  <c r="AS142" i="28"/>
  <c r="AS138" i="28"/>
  <c r="AS126" i="28"/>
  <c r="AS131" i="28"/>
  <c r="AS136" i="28"/>
  <c r="AS124" i="28"/>
  <c r="AS148" i="28"/>
  <c r="AS147" i="28"/>
  <c r="AS146" i="28"/>
  <c r="AS129" i="28"/>
  <c r="AS134" i="28"/>
  <c r="AS149" i="28"/>
  <c r="AS127" i="28"/>
  <c r="AS145" i="28"/>
  <c r="AS132" i="28"/>
  <c r="AS140" i="28"/>
  <c r="AS137" i="28"/>
  <c r="AS125" i="28"/>
  <c r="AS144" i="28"/>
  <c r="AS130" i="28"/>
  <c r="AS139" i="28"/>
  <c r="AS135" i="28"/>
  <c r="AS123" i="28"/>
  <c r="AS128" i="28"/>
  <c r="AS143" i="28"/>
  <c r="AS133" i="28"/>
  <c r="BE152" i="28"/>
  <c r="BE150" i="28"/>
  <c r="BE153" i="28"/>
  <c r="BE141" i="28"/>
  <c r="BE151" i="28"/>
  <c r="BE142" i="28"/>
  <c r="BE126" i="28"/>
  <c r="BE149" i="28"/>
  <c r="BE143" i="28"/>
  <c r="BE138" i="28"/>
  <c r="BE131" i="28"/>
  <c r="BE136" i="28"/>
  <c r="BE124" i="28"/>
  <c r="BE129" i="28"/>
  <c r="BE134" i="28"/>
  <c r="BE127" i="28"/>
  <c r="BE148" i="28"/>
  <c r="BE147" i="28"/>
  <c r="BE146" i="28"/>
  <c r="BE132" i="28"/>
  <c r="BE137" i="28"/>
  <c r="BE125" i="28"/>
  <c r="BE145" i="28"/>
  <c r="BE130" i="28"/>
  <c r="BE140" i="28"/>
  <c r="BE135" i="28"/>
  <c r="BE123" i="28"/>
  <c r="BE144" i="28"/>
  <c r="BE128" i="28"/>
  <c r="BE139" i="28"/>
  <c r="BE133" i="28"/>
  <c r="AS368" i="28"/>
  <c r="AS365" i="28"/>
  <c r="AS353" i="28"/>
  <c r="AS341" i="28"/>
  <c r="AS358" i="28"/>
  <c r="AS346" i="28"/>
  <c r="AS367" i="28"/>
  <c r="AS363" i="28"/>
  <c r="AS351" i="28"/>
  <c r="AS356" i="28"/>
  <c r="AS344" i="28"/>
  <c r="AS361" i="28"/>
  <c r="AS349" i="28"/>
  <c r="AS370" i="28"/>
  <c r="AS354" i="28"/>
  <c r="AS342" i="28"/>
  <c r="AS366" i="28"/>
  <c r="AS359" i="28"/>
  <c r="AS347" i="28"/>
  <c r="AS364" i="28"/>
  <c r="AS352" i="28"/>
  <c r="AS340" i="28"/>
  <c r="AS369" i="28"/>
  <c r="AS357" i="28"/>
  <c r="AS345" i="28"/>
  <c r="AS362" i="28"/>
  <c r="AS350" i="28"/>
  <c r="AS355" i="28"/>
  <c r="AS343" i="28"/>
  <c r="AS360" i="28"/>
  <c r="AS348" i="28"/>
  <c r="BE368" i="28"/>
  <c r="BE365" i="28"/>
  <c r="BE353" i="28"/>
  <c r="BE341" i="28"/>
  <c r="BE358" i="28"/>
  <c r="BE346" i="28"/>
  <c r="BE363" i="28"/>
  <c r="BE351" i="28"/>
  <c r="BE367" i="28"/>
  <c r="BE356" i="28"/>
  <c r="BE344" i="28"/>
  <c r="BE361" i="28"/>
  <c r="BE349" i="28"/>
  <c r="BE354" i="28"/>
  <c r="BE342" i="28"/>
  <c r="BE359" i="28"/>
  <c r="BE347" i="28"/>
  <c r="BE370" i="28"/>
  <c r="BE366" i="28"/>
  <c r="BE364" i="28"/>
  <c r="BE352" i="28"/>
  <c r="BE340" i="28"/>
  <c r="BE357" i="28"/>
  <c r="BE345" i="28"/>
  <c r="BE362" i="28"/>
  <c r="BE350" i="28"/>
  <c r="BE369" i="28"/>
  <c r="BE355" i="28"/>
  <c r="BE343" i="28"/>
  <c r="BE360" i="28"/>
  <c r="BE348" i="28"/>
  <c r="BE18" i="28"/>
  <c r="AQ19" i="28"/>
  <c r="BE19" i="28"/>
  <c r="BE20" i="28"/>
  <c r="BE21" i="28"/>
  <c r="AQ22" i="28"/>
  <c r="BE23" i="28"/>
  <c r="AQ24" i="28"/>
  <c r="BE24" i="28"/>
  <c r="BI34" i="28"/>
  <c r="BB35" i="28"/>
  <c r="AU36" i="28"/>
  <c r="BI46" i="28"/>
  <c r="BB47" i="28"/>
  <c r="AU48" i="28"/>
  <c r="AU61" i="28"/>
  <c r="BI61" i="28"/>
  <c r="AU64" i="28"/>
  <c r="AT152" i="28"/>
  <c r="AT150" i="28"/>
  <c r="AT153" i="28"/>
  <c r="AT146" i="28"/>
  <c r="AT151" i="28"/>
  <c r="AT147" i="28"/>
  <c r="AT131" i="28"/>
  <c r="AT142" i="28"/>
  <c r="AT136" i="28"/>
  <c r="AT124" i="28"/>
  <c r="AT148" i="28"/>
  <c r="AT129" i="28"/>
  <c r="AT134" i="28"/>
  <c r="AT149" i="28"/>
  <c r="AT141" i="28"/>
  <c r="AT127" i="28"/>
  <c r="AT145" i="28"/>
  <c r="AT132" i="28"/>
  <c r="AT140" i="28"/>
  <c r="AT137" i="28"/>
  <c r="AT125" i="28"/>
  <c r="AT144" i="28"/>
  <c r="AT130" i="28"/>
  <c r="AT139" i="28"/>
  <c r="AT135" i="28"/>
  <c r="AT123" i="28"/>
  <c r="AT128" i="28"/>
  <c r="AT143" i="28"/>
  <c r="AT133" i="28"/>
  <c r="AT138" i="28"/>
  <c r="AT126" i="28"/>
  <c r="BF152" i="28"/>
  <c r="BF150" i="28"/>
  <c r="BF153" i="28"/>
  <c r="BF146" i="28"/>
  <c r="BF151" i="28"/>
  <c r="BF147" i="28"/>
  <c r="BF149" i="28"/>
  <c r="BF143" i="28"/>
  <c r="BF138" i="28"/>
  <c r="BF131" i="28"/>
  <c r="BF136" i="28"/>
  <c r="BF124" i="28"/>
  <c r="BF129" i="28"/>
  <c r="BF142" i="28"/>
  <c r="BF134" i="28"/>
  <c r="BF127" i="28"/>
  <c r="BF148" i="28"/>
  <c r="BF132" i="28"/>
  <c r="BF141" i="28"/>
  <c r="BF137" i="28"/>
  <c r="BF125" i="28"/>
  <c r="BF145" i="28"/>
  <c r="BF130" i="28"/>
  <c r="BF140" i="28"/>
  <c r="BF135" i="28"/>
  <c r="BF123" i="28"/>
  <c r="BF144" i="28"/>
  <c r="BF128" i="28"/>
  <c r="BF139" i="28"/>
  <c r="BF133" i="28"/>
  <c r="BF126" i="28"/>
  <c r="AT358" i="28"/>
  <c r="AT346" i="28"/>
  <c r="AT367" i="28"/>
  <c r="AT363" i="28"/>
  <c r="AT351" i="28"/>
  <c r="AT356" i="28"/>
  <c r="AT344" i="28"/>
  <c r="AT361" i="28"/>
  <c r="AT349" i="28"/>
  <c r="AT370" i="28"/>
  <c r="AT354" i="28"/>
  <c r="AT342" i="28"/>
  <c r="AT366" i="28"/>
  <c r="AT359" i="28"/>
  <c r="AT347" i="28"/>
  <c r="AT364" i="28"/>
  <c r="AT352" i="28"/>
  <c r="AT340" i="28"/>
  <c r="AT369" i="28"/>
  <c r="AT357" i="28"/>
  <c r="AT345" i="28"/>
  <c r="AT362" i="28"/>
  <c r="AT350" i="28"/>
  <c r="AT355" i="28"/>
  <c r="AT343" i="28"/>
  <c r="AT368" i="28"/>
  <c r="AT360" i="28"/>
  <c r="AT348" i="28"/>
  <c r="AT365" i="28"/>
  <c r="AT353" i="28"/>
  <c r="AT341" i="28"/>
  <c r="BF367" i="28"/>
  <c r="BF368" i="28"/>
  <c r="BF358" i="28"/>
  <c r="BF346" i="28"/>
  <c r="BF363" i="28"/>
  <c r="BF351" i="28"/>
  <c r="BF356" i="28"/>
  <c r="BF344" i="28"/>
  <c r="BF361" i="28"/>
  <c r="BF349" i="28"/>
  <c r="BF354" i="28"/>
  <c r="BF342" i="28"/>
  <c r="BF359" i="28"/>
  <c r="BF347" i="28"/>
  <c r="BF370" i="28"/>
  <c r="BF366" i="28"/>
  <c r="BF364" i="28"/>
  <c r="BF352" i="28"/>
  <c r="BF340" i="28"/>
  <c r="BF357" i="28"/>
  <c r="BF345" i="28"/>
  <c r="BF362" i="28"/>
  <c r="BF350" i="28"/>
  <c r="BF369" i="28"/>
  <c r="BF355" i="28"/>
  <c r="BF343" i="28"/>
  <c r="BF360" i="28"/>
  <c r="BF348" i="28"/>
  <c r="BF365" i="28"/>
  <c r="BF353" i="28"/>
  <c r="BF341" i="28"/>
  <c r="BB42" i="28"/>
  <c r="AU43" i="28"/>
  <c r="BI53" i="28"/>
  <c r="BB54" i="28"/>
  <c r="AU55" i="28"/>
  <c r="AN63" i="28"/>
  <c r="AI150" i="28"/>
  <c r="AI148" i="28"/>
  <c r="AI153" i="28"/>
  <c r="AI151" i="28"/>
  <c r="AI139" i="28"/>
  <c r="AI152" i="28"/>
  <c r="AI140" i="28"/>
  <c r="AI146" i="28"/>
  <c r="AI136" i="28"/>
  <c r="AI124" i="28"/>
  <c r="AI141" i="28"/>
  <c r="AI129" i="28"/>
  <c r="AI145" i="28"/>
  <c r="AI134" i="28"/>
  <c r="AI127" i="28"/>
  <c r="AI144" i="28"/>
  <c r="AI132" i="28"/>
  <c r="AI137" i="28"/>
  <c r="AI125" i="28"/>
  <c r="AI130" i="28"/>
  <c r="AI143" i="28"/>
  <c r="AI135" i="28"/>
  <c r="AI123" i="28"/>
  <c r="AI128" i="28"/>
  <c r="AI133" i="28"/>
  <c r="AI149" i="28"/>
  <c r="AI142" i="28"/>
  <c r="AI138" i="28"/>
  <c r="AI126" i="28"/>
  <c r="AI147" i="28"/>
  <c r="AI131" i="28"/>
  <c r="AU150" i="28"/>
  <c r="AU148" i="28"/>
  <c r="AU153" i="28"/>
  <c r="AU151" i="28"/>
  <c r="AU139" i="28"/>
  <c r="AU152" i="28"/>
  <c r="AU140" i="28"/>
  <c r="AU142" i="28"/>
  <c r="AU136" i="28"/>
  <c r="AU124" i="28"/>
  <c r="AU129" i="28"/>
  <c r="AU147" i="28"/>
  <c r="AU146" i="28"/>
  <c r="AU134" i="28"/>
  <c r="AU149" i="28"/>
  <c r="AU141" i="28"/>
  <c r="AU127" i="28"/>
  <c r="AU145" i="28"/>
  <c r="AU132" i="28"/>
  <c r="AU137" i="28"/>
  <c r="AU125" i="28"/>
  <c r="AU144" i="28"/>
  <c r="AU130" i="28"/>
  <c r="AU135" i="28"/>
  <c r="AU123" i="28"/>
  <c r="AU128" i="28"/>
  <c r="AU143" i="28"/>
  <c r="AU133" i="28"/>
  <c r="AU138" i="28"/>
  <c r="AU126" i="28"/>
  <c r="AU131" i="28"/>
  <c r="BG150" i="28"/>
  <c r="BG148" i="28"/>
  <c r="BG153" i="28"/>
  <c r="BG151" i="28"/>
  <c r="BG139" i="28"/>
  <c r="BG152" i="28"/>
  <c r="BG140" i="28"/>
  <c r="BG136" i="28"/>
  <c r="BG124" i="28"/>
  <c r="BG129" i="28"/>
  <c r="BG142" i="28"/>
  <c r="BG134" i="28"/>
  <c r="BG127" i="28"/>
  <c r="BG132" i="28"/>
  <c r="BG147" i="28"/>
  <c r="BG146" i="28"/>
  <c r="BG141" i="28"/>
  <c r="BG137" i="28"/>
  <c r="BG125" i="28"/>
  <c r="BG145" i="28"/>
  <c r="BG130" i="28"/>
  <c r="BG135" i="28"/>
  <c r="BG123" i="28"/>
  <c r="BG144" i="28"/>
  <c r="BG128" i="28"/>
  <c r="BG133" i="28"/>
  <c r="BG126" i="28"/>
  <c r="BG149" i="28"/>
  <c r="BG143" i="28"/>
  <c r="BG138" i="28"/>
  <c r="BG131" i="28"/>
  <c r="AI366" i="28"/>
  <c r="AI363" i="28"/>
  <c r="AI351" i="28"/>
  <c r="AI370" i="28"/>
  <c r="AI356" i="28"/>
  <c r="AI344" i="28"/>
  <c r="AI361" i="28"/>
  <c r="AI349" i="28"/>
  <c r="AI354" i="28"/>
  <c r="AI342" i="28"/>
  <c r="AI369" i="28"/>
  <c r="AI359" i="28"/>
  <c r="AI347" i="28"/>
  <c r="AI364" i="28"/>
  <c r="AI352" i="28"/>
  <c r="AI340" i="28"/>
  <c r="AI357" i="28"/>
  <c r="AI345" i="28"/>
  <c r="AI368" i="28"/>
  <c r="AI362" i="28"/>
  <c r="AI350" i="28"/>
  <c r="AI355" i="28"/>
  <c r="AI343" i="28"/>
  <c r="AI360" i="28"/>
  <c r="AI348" i="28"/>
  <c r="AI365" i="28"/>
  <c r="AI353" i="28"/>
  <c r="AI341" i="28"/>
  <c r="AI367" i="28"/>
  <c r="AI358" i="28"/>
  <c r="AI346" i="28"/>
  <c r="AU366" i="28"/>
  <c r="AU367" i="28"/>
  <c r="AU363" i="28"/>
  <c r="AU351" i="28"/>
  <c r="AU356" i="28"/>
  <c r="AU344" i="28"/>
  <c r="AU361" i="28"/>
  <c r="AU349" i="28"/>
  <c r="AU370" i="28"/>
  <c r="AU354" i="28"/>
  <c r="AU342" i="28"/>
  <c r="AU359" i="28"/>
  <c r="AU347" i="28"/>
  <c r="AU364" i="28"/>
  <c r="AU352" i="28"/>
  <c r="AU340" i="28"/>
  <c r="AU369" i="28"/>
  <c r="AU357" i="28"/>
  <c r="AU345" i="28"/>
  <c r="AU362" i="28"/>
  <c r="AU350" i="28"/>
  <c r="AU355" i="28"/>
  <c r="AU343" i="28"/>
  <c r="AU368" i="28"/>
  <c r="AU360" i="28"/>
  <c r="AU348" i="28"/>
  <c r="AU365" i="28"/>
  <c r="AU353" i="28"/>
  <c r="AU341" i="28"/>
  <c r="AU358" i="28"/>
  <c r="AU346" i="28"/>
  <c r="BG366" i="28"/>
  <c r="BG363" i="28"/>
  <c r="BG351" i="28"/>
  <c r="BG356" i="28"/>
  <c r="BG344" i="28"/>
  <c r="BG367" i="28"/>
  <c r="BG361" i="28"/>
  <c r="BG349" i="28"/>
  <c r="BG354" i="28"/>
  <c r="BG342" i="28"/>
  <c r="BG359" i="28"/>
  <c r="BG347" i="28"/>
  <c r="BG370" i="28"/>
  <c r="BG364" i="28"/>
  <c r="BG352" i="28"/>
  <c r="BG340" i="28"/>
  <c r="BG357" i="28"/>
  <c r="BG345" i="28"/>
  <c r="BG362" i="28"/>
  <c r="BG350" i="28"/>
  <c r="BG369" i="28"/>
  <c r="BG355" i="28"/>
  <c r="BG343" i="28"/>
  <c r="BG360" i="28"/>
  <c r="BG348" i="28"/>
  <c r="BG365" i="28"/>
  <c r="BG353" i="28"/>
  <c r="BG341" i="28"/>
  <c r="BG368" i="28"/>
  <c r="BG358" i="28"/>
  <c r="BG346" i="28"/>
  <c r="BB37" i="28"/>
  <c r="BB49" i="28"/>
  <c r="AU50" i="28"/>
  <c r="BI59" i="28"/>
  <c r="BB60" i="28"/>
  <c r="BB63" i="28"/>
  <c r="AU65" i="28"/>
  <c r="AJ150" i="28"/>
  <c r="AJ153" i="28"/>
  <c r="AJ151" i="28"/>
  <c r="AJ144" i="28"/>
  <c r="AJ152" i="28"/>
  <c r="AJ145" i="28"/>
  <c r="AJ141" i="28"/>
  <c r="AJ129" i="28"/>
  <c r="AJ134" i="28"/>
  <c r="AJ127" i="28"/>
  <c r="AJ140" i="28"/>
  <c r="AJ132" i="28"/>
  <c r="AJ137" i="28"/>
  <c r="AJ125" i="28"/>
  <c r="AJ139" i="28"/>
  <c r="AJ130" i="28"/>
  <c r="AJ143" i="28"/>
  <c r="AJ135" i="28"/>
  <c r="AJ123" i="28"/>
  <c r="AJ128" i="28"/>
  <c r="AJ133" i="28"/>
  <c r="AJ149" i="28"/>
  <c r="AJ142" i="28"/>
  <c r="AJ138" i="28"/>
  <c r="AJ126" i="28"/>
  <c r="AJ148" i="28"/>
  <c r="AJ147" i="28"/>
  <c r="AJ131" i="28"/>
  <c r="AJ146" i="28"/>
  <c r="AJ136" i="28"/>
  <c r="AJ124" i="28"/>
  <c r="AV150" i="28"/>
  <c r="AV153" i="28"/>
  <c r="AV151" i="28"/>
  <c r="AV144" i="28"/>
  <c r="AV149" i="28"/>
  <c r="AV152" i="28"/>
  <c r="AV145" i="28"/>
  <c r="AV129" i="28"/>
  <c r="AV148" i="28"/>
  <c r="AV147" i="28"/>
  <c r="AV146" i="28"/>
  <c r="AV134" i="28"/>
  <c r="AV141" i="28"/>
  <c r="AV127" i="28"/>
  <c r="AV132" i="28"/>
  <c r="AV137" i="28"/>
  <c r="AV125" i="28"/>
  <c r="AV140" i="28"/>
  <c r="AV130" i="28"/>
  <c r="AV135" i="28"/>
  <c r="AV123" i="28"/>
  <c r="AV139" i="28"/>
  <c r="AV128" i="28"/>
  <c r="AV143" i="28"/>
  <c r="AV133" i="28"/>
  <c r="AV138" i="28"/>
  <c r="AV126" i="28"/>
  <c r="AV131" i="28"/>
  <c r="AV142" i="28"/>
  <c r="AV136" i="28"/>
  <c r="AV124" i="28"/>
  <c r="BH150" i="28"/>
  <c r="BH153" i="28"/>
  <c r="BH151" i="28"/>
  <c r="BH144" i="28"/>
  <c r="BH149" i="28"/>
  <c r="BH152" i="28"/>
  <c r="BH145" i="28"/>
  <c r="BH129" i="28"/>
  <c r="BH142" i="28"/>
  <c r="BH134" i="28"/>
  <c r="BH127" i="28"/>
  <c r="BH132" i="28"/>
  <c r="BH148" i="28"/>
  <c r="BH147" i="28"/>
  <c r="BH146" i="28"/>
  <c r="BH141" i="28"/>
  <c r="BH137" i="28"/>
  <c r="BH125" i="28"/>
  <c r="BH130" i="28"/>
  <c r="BH135" i="28"/>
  <c r="BH123" i="28"/>
  <c r="BH140" i="28"/>
  <c r="BH128" i="28"/>
  <c r="BH133" i="28"/>
  <c r="BH139" i="28"/>
  <c r="BH126" i="28"/>
  <c r="BH143" i="28"/>
  <c r="BH138" i="28"/>
  <c r="BH131" i="28"/>
  <c r="BH136" i="28"/>
  <c r="BH124" i="28"/>
  <c r="AJ370" i="28"/>
  <c r="AJ356" i="28"/>
  <c r="AJ344" i="28"/>
  <c r="AJ361" i="28"/>
  <c r="AJ349" i="28"/>
  <c r="AJ354" i="28"/>
  <c r="AJ342" i="28"/>
  <c r="AJ369" i="28"/>
  <c r="AJ366" i="28"/>
  <c r="AJ359" i="28"/>
  <c r="AJ347" i="28"/>
  <c r="AJ364" i="28"/>
  <c r="AJ352" i="28"/>
  <c r="AJ340" i="28"/>
  <c r="AJ357" i="28"/>
  <c r="AJ345" i="28"/>
  <c r="AJ368" i="28"/>
  <c r="AJ362" i="28"/>
  <c r="AJ350" i="28"/>
  <c r="AJ355" i="28"/>
  <c r="AJ343" i="28"/>
  <c r="AJ360" i="28"/>
  <c r="AJ348" i="28"/>
  <c r="AJ365" i="28"/>
  <c r="AJ353" i="28"/>
  <c r="AJ341" i="28"/>
  <c r="AJ367" i="28"/>
  <c r="AJ358" i="28"/>
  <c r="AJ346" i="28"/>
  <c r="AJ363" i="28"/>
  <c r="AJ351" i="28"/>
  <c r="AV356" i="28"/>
  <c r="AV344" i="28"/>
  <c r="AV361" i="28"/>
  <c r="AV349" i="28"/>
  <c r="AV370" i="28"/>
  <c r="AV354" i="28"/>
  <c r="AV342" i="28"/>
  <c r="AV359" i="28"/>
  <c r="AV347" i="28"/>
  <c r="AV366" i="28"/>
  <c r="AV364" i="28"/>
  <c r="AV352" i="28"/>
  <c r="AV340" i="28"/>
  <c r="AV369" i="28"/>
  <c r="AV357" i="28"/>
  <c r="AV345" i="28"/>
  <c r="AV362" i="28"/>
  <c r="AV350" i="28"/>
  <c r="AV355" i="28"/>
  <c r="AV343" i="28"/>
  <c r="AV368" i="28"/>
  <c r="AV360" i="28"/>
  <c r="AV348" i="28"/>
  <c r="AV365" i="28"/>
  <c r="AV353" i="28"/>
  <c r="AV341" i="28"/>
  <c r="AV358" i="28"/>
  <c r="AV346" i="28"/>
  <c r="AV367" i="28"/>
  <c r="AV363" i="28"/>
  <c r="AV351" i="28"/>
  <c r="BH356" i="28"/>
  <c r="BH344" i="28"/>
  <c r="BH367" i="28"/>
  <c r="BH361" i="28"/>
  <c r="BH349" i="28"/>
  <c r="BH354" i="28"/>
  <c r="BH342" i="28"/>
  <c r="BH359" i="28"/>
  <c r="BH347" i="28"/>
  <c r="BH370" i="28"/>
  <c r="BH364" i="28"/>
  <c r="BH352" i="28"/>
  <c r="BH340" i="28"/>
  <c r="BH366" i="28"/>
  <c r="BH357" i="28"/>
  <c r="BH345" i="28"/>
  <c r="BH362" i="28"/>
  <c r="BH350" i="28"/>
  <c r="BH369" i="28"/>
  <c r="BH355" i="28"/>
  <c r="BH343" i="28"/>
  <c r="BH360" i="28"/>
  <c r="BH348" i="28"/>
  <c r="BH365" i="28"/>
  <c r="BH353" i="28"/>
  <c r="BH341" i="28"/>
  <c r="BH368" i="28"/>
  <c r="BH358" i="28"/>
  <c r="BH346" i="28"/>
  <c r="BH363" i="28"/>
  <c r="BH351" i="28"/>
  <c r="BB32" i="28"/>
  <c r="AU33" i="28"/>
  <c r="BB44" i="28"/>
  <c r="AU45" i="28"/>
  <c r="BI55" i="28"/>
  <c r="BB56" i="28"/>
  <c r="AU57" i="28"/>
  <c r="AP63" i="28"/>
  <c r="AN113" i="28"/>
  <c r="AN101" i="28"/>
  <c r="AN118" i="28"/>
  <c r="AN106" i="28"/>
  <c r="AN94" i="28"/>
  <c r="AN111" i="28"/>
  <c r="AN99" i="28"/>
  <c r="AN116" i="28"/>
  <c r="AN104" i="28"/>
  <c r="AN92" i="28"/>
  <c r="AN121" i="28"/>
  <c r="AN109" i="28"/>
  <c r="AN97" i="28"/>
  <c r="AN114" i="28"/>
  <c r="AN102" i="28"/>
  <c r="AN119" i="28"/>
  <c r="AN107" i="28"/>
  <c r="AN95" i="28"/>
  <c r="AN112" i="28"/>
  <c r="AN100" i="28"/>
  <c r="AN117" i="28"/>
  <c r="AN105" i="28"/>
  <c r="AN93" i="28"/>
  <c r="AN122" i="28"/>
  <c r="AN110" i="28"/>
  <c r="AN98" i="28"/>
  <c r="AN115" i="28"/>
  <c r="AN103" i="28"/>
  <c r="AN120" i="28"/>
  <c r="AN108" i="28"/>
  <c r="AN96" i="28"/>
  <c r="BB111" i="28"/>
  <c r="BB99" i="28"/>
  <c r="BB116" i="28"/>
  <c r="BB104" i="28"/>
  <c r="BB92" i="28"/>
  <c r="BB121" i="28"/>
  <c r="BB109" i="28"/>
  <c r="BB97" i="28"/>
  <c r="BB114" i="28"/>
  <c r="BB102" i="28"/>
  <c r="BB119" i="28"/>
  <c r="BB107" i="28"/>
  <c r="BB95" i="28"/>
  <c r="BB112" i="28"/>
  <c r="BB100" i="28"/>
  <c r="BB117" i="28"/>
  <c r="BB105" i="28"/>
  <c r="BB93" i="28"/>
  <c r="BB122" i="28"/>
  <c r="BB110" i="28"/>
  <c r="BB98" i="28"/>
  <c r="BB115" i="28"/>
  <c r="BB103" i="28"/>
  <c r="BB120" i="28"/>
  <c r="BB108" i="28"/>
  <c r="BB96" i="28"/>
  <c r="BB113" i="28"/>
  <c r="BB101" i="28"/>
  <c r="BB118" i="28"/>
  <c r="BB106" i="28"/>
  <c r="BB94" i="28"/>
  <c r="AN328" i="28"/>
  <c r="AN316" i="28"/>
  <c r="AN333" i="28"/>
  <c r="AN321" i="28"/>
  <c r="AN338" i="28"/>
  <c r="AN326" i="28"/>
  <c r="AN314" i="28"/>
  <c r="AN331" i="28"/>
  <c r="AN319" i="28"/>
  <c r="AN336" i="28"/>
  <c r="AN324" i="28"/>
  <c r="AN329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17" i="28"/>
  <c r="AN312" i="28"/>
  <c r="AN309" i="28"/>
  <c r="BB338" i="28"/>
  <c r="BB326" i="28"/>
  <c r="BB314" i="28"/>
  <c r="BB331" i="28"/>
  <c r="BB319" i="28"/>
  <c r="BB336" i="28"/>
  <c r="BB324" i="28"/>
  <c r="BB329" i="28"/>
  <c r="BB317" i="28"/>
  <c r="BB334" i="28"/>
  <c r="BB322" i="28"/>
  <c r="BB339" i="28"/>
  <c r="BB327" i="28"/>
  <c r="BB332" i="28"/>
  <c r="BB320" i="28"/>
  <c r="BB337" i="28"/>
  <c r="BB325" i="28"/>
  <c r="BB330" i="28"/>
  <c r="BB318" i="28"/>
  <c r="BB335" i="28"/>
  <c r="BB323" i="28"/>
  <c r="BB328" i="28"/>
  <c r="BB316" i="28"/>
  <c r="BB333" i="28"/>
  <c r="BB321" i="28"/>
  <c r="BB309" i="28"/>
  <c r="BB312" i="28"/>
  <c r="BB313" i="28"/>
  <c r="BB311" i="28"/>
  <c r="BB315" i="28"/>
  <c r="BB310" i="28"/>
  <c r="AN397" i="28"/>
  <c r="AN385" i="28"/>
  <c r="AN373" i="28"/>
  <c r="AN390" i="28"/>
  <c r="AN378" i="28"/>
  <c r="AN391" i="28"/>
  <c r="AN379" i="28"/>
  <c r="AN396" i="28"/>
  <c r="AN384" i="28"/>
  <c r="AN399" i="28"/>
  <c r="AN392" i="28"/>
  <c r="AN380" i="28"/>
  <c r="AN395" i="28"/>
  <c r="AN377" i="28"/>
  <c r="AN389" i="28"/>
  <c r="AN381" i="28"/>
  <c r="AN372" i="28"/>
  <c r="AN401" i="28"/>
  <c r="AN386" i="28"/>
  <c r="AN374" i="28"/>
  <c r="AN394" i="28"/>
  <c r="AN398" i="28"/>
  <c r="AN371" i="28"/>
  <c r="AN382" i="28"/>
  <c r="AN400" i="28"/>
  <c r="AN387" i="28"/>
  <c r="AN375" i="28"/>
  <c r="AN393" i="28"/>
  <c r="AN383" i="28"/>
  <c r="AN388" i="28"/>
  <c r="AN376" i="28"/>
  <c r="BB395" i="28"/>
  <c r="BB383" i="28"/>
  <c r="BB371" i="28"/>
  <c r="BB400" i="28"/>
  <c r="BB388" i="28"/>
  <c r="BB376" i="28"/>
  <c r="BB401" i="28"/>
  <c r="BB389" i="28"/>
  <c r="BB377" i="28"/>
  <c r="BB394" i="28"/>
  <c r="BB382" i="28"/>
  <c r="BB397" i="28"/>
  <c r="BB390" i="28"/>
  <c r="BB378" i="28"/>
  <c r="BB398" i="28"/>
  <c r="BB387" i="28"/>
  <c r="BB375" i="28"/>
  <c r="BB379" i="28"/>
  <c r="BB393" i="28"/>
  <c r="BB384" i="28"/>
  <c r="BB372" i="28"/>
  <c r="BB391" i="28"/>
  <c r="BB380" i="28"/>
  <c r="BB385" i="28"/>
  <c r="BB373" i="28"/>
  <c r="BB381" i="28"/>
  <c r="BB399" i="28"/>
  <c r="BB386" i="28"/>
  <c r="BB374" i="28"/>
  <c r="BB396" i="28"/>
  <c r="BB392" i="28"/>
  <c r="AK153" i="28"/>
  <c r="AK151" i="28"/>
  <c r="AK149" i="28"/>
  <c r="AK152" i="28"/>
  <c r="AK150" i="28"/>
  <c r="AK134" i="28"/>
  <c r="AK145" i="28"/>
  <c r="AK127" i="28"/>
  <c r="AK140" i="28"/>
  <c r="AK132" i="28"/>
  <c r="AK144" i="28"/>
  <c r="AK137" i="28"/>
  <c r="AK125" i="28"/>
  <c r="AK139" i="28"/>
  <c r="AK130" i="28"/>
  <c r="AK143" i="28"/>
  <c r="AK135" i="28"/>
  <c r="AK123" i="28"/>
  <c r="AK128" i="28"/>
  <c r="AK133" i="28"/>
  <c r="AK142" i="28"/>
  <c r="AK138" i="28"/>
  <c r="AK126" i="28"/>
  <c r="AK148" i="28"/>
  <c r="AK147" i="28"/>
  <c r="AK131" i="28"/>
  <c r="AK146" i="28"/>
  <c r="AK136" i="28"/>
  <c r="AK124" i="28"/>
  <c r="AK141" i="28"/>
  <c r="AK129" i="28"/>
  <c r="AW153" i="28"/>
  <c r="AW146" i="28"/>
  <c r="AW151" i="28"/>
  <c r="AW149" i="28"/>
  <c r="AW152" i="28"/>
  <c r="AW150" i="28"/>
  <c r="AW148" i="28"/>
  <c r="AW147" i="28"/>
  <c r="AW134" i="28"/>
  <c r="AW141" i="28"/>
  <c r="AW127" i="28"/>
  <c r="AW132" i="28"/>
  <c r="AW145" i="28"/>
  <c r="AW137" i="28"/>
  <c r="AW125" i="28"/>
  <c r="AW140" i="28"/>
  <c r="AW130" i="28"/>
  <c r="AW144" i="28"/>
  <c r="AW135" i="28"/>
  <c r="AW123" i="28"/>
  <c r="AW139" i="28"/>
  <c r="AW128" i="28"/>
  <c r="AW143" i="28"/>
  <c r="AW133" i="28"/>
  <c r="AW138" i="28"/>
  <c r="AW126" i="28"/>
  <c r="AW131" i="28"/>
  <c r="AW142" i="28"/>
  <c r="AW136" i="28"/>
  <c r="AW124" i="28"/>
  <c r="AW129" i="28"/>
  <c r="BI153" i="28"/>
  <c r="BI146" i="28"/>
  <c r="BI151" i="28"/>
  <c r="BI149" i="28"/>
  <c r="BI152" i="28"/>
  <c r="BI150" i="28"/>
  <c r="BI138" i="28"/>
  <c r="BI142" i="28"/>
  <c r="BI134" i="28"/>
  <c r="BI127" i="28"/>
  <c r="BI132" i="28"/>
  <c r="BI148" i="28"/>
  <c r="BI147" i="28"/>
  <c r="BI141" i="28"/>
  <c r="BI137" i="28"/>
  <c r="BI125" i="28"/>
  <c r="BI130" i="28"/>
  <c r="BI145" i="28"/>
  <c r="BI135" i="28"/>
  <c r="BI123" i="28"/>
  <c r="BI140" i="28"/>
  <c r="BI128" i="28"/>
  <c r="BI144" i="28"/>
  <c r="BI133" i="28"/>
  <c r="BI139" i="28"/>
  <c r="BI126" i="28"/>
  <c r="BI143" i="28"/>
  <c r="BI131" i="28"/>
  <c r="BI136" i="28"/>
  <c r="BI124" i="28"/>
  <c r="BI129" i="28"/>
  <c r="AK370" i="28"/>
  <c r="AK361" i="28"/>
  <c r="AK349" i="28"/>
  <c r="AK354" i="28"/>
  <c r="AK342" i="28"/>
  <c r="AK369" i="28"/>
  <c r="AK366" i="28"/>
  <c r="AK359" i="28"/>
  <c r="AK347" i="28"/>
  <c r="AK364" i="28"/>
  <c r="AK352" i="28"/>
  <c r="AK340" i="28"/>
  <c r="AK357" i="28"/>
  <c r="AK345" i="28"/>
  <c r="AK368" i="28"/>
  <c r="AK362" i="28"/>
  <c r="AK350" i="28"/>
  <c r="AK355" i="28"/>
  <c r="AK343" i="28"/>
  <c r="AK360" i="28"/>
  <c r="AK348" i="28"/>
  <c r="AK365" i="28"/>
  <c r="AK353" i="28"/>
  <c r="AK341" i="28"/>
  <c r="AK367" i="28"/>
  <c r="AK358" i="28"/>
  <c r="AK346" i="28"/>
  <c r="AK363" i="28"/>
  <c r="AK351" i="28"/>
  <c r="AK356" i="28"/>
  <c r="AK344" i="28"/>
  <c r="AW370" i="28"/>
  <c r="AW361" i="28"/>
  <c r="AW349" i="28"/>
  <c r="AW354" i="28"/>
  <c r="AW342" i="28"/>
  <c r="AW359" i="28"/>
  <c r="AW347" i="28"/>
  <c r="AW366" i="28"/>
  <c r="AW364" i="28"/>
  <c r="AW352" i="28"/>
  <c r="AW340" i="28"/>
  <c r="AW369" i="28"/>
  <c r="AW357" i="28"/>
  <c r="AW345" i="28"/>
  <c r="AW362" i="28"/>
  <c r="AW350" i="28"/>
  <c r="AW355" i="28"/>
  <c r="AW343" i="28"/>
  <c r="AW368" i="28"/>
  <c r="AW360" i="28"/>
  <c r="AW348" i="28"/>
  <c r="AW365" i="28"/>
  <c r="AW353" i="28"/>
  <c r="AW341" i="28"/>
  <c r="AW358" i="28"/>
  <c r="AW346" i="28"/>
  <c r="AW367" i="28"/>
  <c r="AW363" i="28"/>
  <c r="AW351" i="28"/>
  <c r="AW356" i="28"/>
  <c r="AW344" i="28"/>
  <c r="BI370" i="28"/>
  <c r="BI367" i="28"/>
  <c r="BI361" i="28"/>
  <c r="BI349" i="28"/>
  <c r="BI354" i="28"/>
  <c r="BI342" i="28"/>
  <c r="BI359" i="28"/>
  <c r="BI347" i="28"/>
  <c r="BI364" i="28"/>
  <c r="BI352" i="28"/>
  <c r="BI340" i="28"/>
  <c r="BI366" i="28"/>
  <c r="BI357" i="28"/>
  <c r="BI345" i="28"/>
  <c r="BI362" i="28"/>
  <c r="BI350" i="28"/>
  <c r="BI369" i="28"/>
  <c r="BI355" i="28"/>
  <c r="BI343" i="28"/>
  <c r="BI360" i="28"/>
  <c r="BI348" i="28"/>
  <c r="BI365" i="28"/>
  <c r="BI353" i="28"/>
  <c r="BI341" i="28"/>
  <c r="BI368" i="28"/>
  <c r="BI358" i="28"/>
  <c r="BI346" i="28"/>
  <c r="BI363" i="28"/>
  <c r="BI351" i="28"/>
  <c r="BI356" i="28"/>
  <c r="BI344" i="28"/>
  <c r="AU181" i="28"/>
  <c r="AU169" i="28"/>
  <c r="AU157" i="28"/>
  <c r="AU174" i="28"/>
  <c r="AU162" i="28"/>
  <c r="AU179" i="28"/>
  <c r="AU167" i="28"/>
  <c r="AU155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BI179" i="28"/>
  <c r="BI167" i="28"/>
  <c r="BI155" i="28"/>
  <c r="BI184" i="28"/>
  <c r="BI172" i="28"/>
  <c r="BI160" i="28"/>
  <c r="BI177" i="28"/>
  <c r="BI16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AU205" i="28"/>
  <c r="AU193" i="28"/>
  <c r="AU210" i="28"/>
  <c r="AU198" i="28"/>
  <c r="AU186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199" i="28"/>
  <c r="AU187" i="28"/>
  <c r="AU204" i="28"/>
  <c r="AU192" i="28"/>
  <c r="AU209" i="28"/>
  <c r="AU197" i="28"/>
  <c r="AU185" i="28"/>
  <c r="AU214" i="28"/>
  <c r="AU202" i="28"/>
  <c r="AU190" i="28"/>
  <c r="AU207" i="28"/>
  <c r="AU195" i="28"/>
  <c r="AU212" i="28"/>
  <c r="AU200" i="28"/>
  <c r="AU188" i="28"/>
  <c r="BI215" i="28"/>
  <c r="BI203" i="28"/>
  <c r="BI191" i="28"/>
  <c r="BI208" i="28"/>
  <c r="BI196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197" i="28"/>
  <c r="BI185" i="28"/>
  <c r="BI214" i="28"/>
  <c r="BI202" i="28"/>
  <c r="BI190" i="28"/>
  <c r="BI207" i="28"/>
  <c r="BI195" i="28"/>
  <c r="BI212" i="28"/>
  <c r="BI200" i="28"/>
  <c r="BI188" i="28"/>
  <c r="BI205" i="28"/>
  <c r="BI193" i="28"/>
  <c r="BI210" i="28"/>
  <c r="BI198" i="28"/>
  <c r="BI186" i="28"/>
  <c r="AU244" i="28"/>
  <c r="AU232" i="28"/>
  <c r="AU237" i="28"/>
  <c r="AU242" i="28"/>
  <c r="AU240" i="28"/>
  <c r="AU245" i="28"/>
  <c r="AU238" i="28"/>
  <c r="AU243" i="28"/>
  <c r="AU236" i="28"/>
  <c r="AU241" i="28"/>
  <c r="AU229" i="28"/>
  <c r="AU246" i="28"/>
  <c r="AU239" i="28"/>
  <c r="AU217" i="28"/>
  <c r="AU228" i="28"/>
  <c r="AU222" i="28"/>
  <c r="AU230" i="28"/>
  <c r="AU220" i="28"/>
  <c r="AU233" i="28"/>
  <c r="AU231" i="28"/>
  <c r="AU227" i="28"/>
  <c r="AU225" i="28"/>
  <c r="AU218" i="28"/>
  <c r="AU234" i="28"/>
  <c r="AU223" i="28"/>
  <c r="AU216" i="28"/>
  <c r="AU221" i="28"/>
  <c r="AU226" i="28"/>
  <c r="AU219" i="28"/>
  <c r="AU235" i="28"/>
  <c r="AU224" i="28"/>
  <c r="BI242" i="28"/>
  <c r="BI230" i="28"/>
  <c r="BI235" i="28"/>
  <c r="BI240" i="28"/>
  <c r="BI245" i="28"/>
  <c r="BI238" i="28"/>
  <c r="BI243" i="28"/>
  <c r="BI236" i="28"/>
  <c r="BI241" i="28"/>
  <c r="BI246" i="28"/>
  <c r="BI239" i="28"/>
  <c r="BI244" i="28"/>
  <c r="BI237" i="28"/>
  <c r="BI220" i="28"/>
  <c r="BI228" i="28"/>
  <c r="BI225" i="28"/>
  <c r="BI227" i="28"/>
  <c r="BI218" i="28"/>
  <c r="BI229" i="28"/>
  <c r="BI223" i="28"/>
  <c r="BI233" i="28"/>
  <c r="BI231" i="28"/>
  <c r="BI216" i="28"/>
  <c r="BI232" i="28"/>
  <c r="BI221" i="28"/>
  <c r="BI226" i="28"/>
  <c r="BI219" i="28"/>
  <c r="BI224" i="28"/>
  <c r="BI234" i="28"/>
  <c r="BI217" i="28"/>
  <c r="BI222" i="28"/>
  <c r="AU268" i="28"/>
  <c r="AU256" i="28"/>
  <c r="AU273" i="28"/>
  <c r="AU261" i="28"/>
  <c r="AU249" i="28"/>
  <c r="AU266" i="28"/>
  <c r="AU254" i="28"/>
  <c r="AU271" i="28"/>
  <c r="AU259" i="28"/>
  <c r="AU247" i="28"/>
  <c r="AU276" i="28"/>
  <c r="AU264" i="28"/>
  <c r="AU252" i="28"/>
  <c r="AU269" i="28"/>
  <c r="AU257" i="28"/>
  <c r="AU274" i="28"/>
  <c r="AU262" i="28"/>
  <c r="AU250" i="28"/>
  <c r="AU267" i="28"/>
  <c r="AU255" i="28"/>
  <c r="AU272" i="28"/>
  <c r="AU260" i="28"/>
  <c r="AU248" i="28"/>
  <c r="AU277" i="28"/>
  <c r="AU265" i="28"/>
  <c r="AU253" i="28"/>
  <c r="AU270" i="28"/>
  <c r="AU258" i="28"/>
  <c r="AU275" i="28"/>
  <c r="AU263" i="28"/>
  <c r="AU251" i="28"/>
  <c r="BI266" i="28"/>
  <c r="BI254" i="28"/>
  <c r="BI271" i="28"/>
  <c r="BI259" i="28"/>
  <c r="BI247" i="28"/>
  <c r="BI276" i="28"/>
  <c r="BI264" i="28"/>
  <c r="BI252" i="28"/>
  <c r="BI269" i="28"/>
  <c r="BI257" i="28"/>
  <c r="BI274" i="28"/>
  <c r="BI262" i="28"/>
  <c r="BI250" i="28"/>
  <c r="BI267" i="28"/>
  <c r="BI255" i="28"/>
  <c r="BI272" i="28"/>
  <c r="BI260" i="28"/>
  <c r="BI248" i="28"/>
  <c r="BI277" i="28"/>
  <c r="BI265" i="28"/>
  <c r="BI253" i="28"/>
  <c r="BI270" i="28"/>
  <c r="BI258" i="28"/>
  <c r="BI275" i="28"/>
  <c r="BI263" i="28"/>
  <c r="BI251" i="28"/>
  <c r="BI268" i="28"/>
  <c r="BI256" i="28"/>
  <c r="BI273" i="28"/>
  <c r="BI261" i="28"/>
  <c r="BI249" i="28"/>
  <c r="AU88" i="28"/>
  <c r="AU76" i="28"/>
  <c r="AU81" i="28"/>
  <c r="AU69" i="28"/>
  <c r="AU86" i="28"/>
  <c r="AU74" i="28"/>
  <c r="AU91" i="28"/>
  <c r="AU79" i="28"/>
  <c r="AU67" i="28"/>
  <c r="AU84" i="28"/>
  <c r="AU72" i="28"/>
  <c r="AU89" i="28"/>
  <c r="AU77" i="28"/>
  <c r="AU82" i="28"/>
  <c r="AU70" i="28"/>
  <c r="AU87" i="28"/>
  <c r="AU75" i="28"/>
  <c r="AU80" i="28"/>
  <c r="AU68" i="28"/>
  <c r="AU85" i="28"/>
  <c r="AU73" i="28"/>
  <c r="AU90" i="28"/>
  <c r="AU78" i="28"/>
  <c r="AU83" i="28"/>
  <c r="AU71" i="28"/>
  <c r="BI86" i="28"/>
  <c r="BI74" i="28"/>
  <c r="BI91" i="28"/>
  <c r="BI79" i="28"/>
  <c r="BI67" i="28"/>
  <c r="BI84" i="28"/>
  <c r="BI72" i="28"/>
  <c r="BI89" i="28"/>
  <c r="BI77" i="28"/>
  <c r="BI82" i="28"/>
  <c r="BI70" i="28"/>
  <c r="BI87" i="28"/>
  <c r="BI75" i="28"/>
  <c r="BI80" i="28"/>
  <c r="BI68" i="28"/>
  <c r="BI85" i="28"/>
  <c r="BI73" i="28"/>
  <c r="BI90" i="28"/>
  <c r="BI78" i="28"/>
  <c r="BI66" i="28"/>
  <c r="BI83" i="28"/>
  <c r="BI71" i="28"/>
  <c r="BI88" i="28"/>
  <c r="BI76" i="28"/>
  <c r="BI81" i="28"/>
  <c r="BI69" i="28"/>
  <c r="AU306" i="28"/>
  <c r="AU292" i="28"/>
  <c r="AU280" i="28"/>
  <c r="AU297" i="28"/>
  <c r="AU285" i="28"/>
  <c r="AU290" i="28"/>
  <c r="AU278" i="28"/>
  <c r="AU305" i="28"/>
  <c r="AU302" i="28"/>
  <c r="AU295" i="28"/>
  <c r="AU283" i="28"/>
  <c r="AU300" i="28"/>
  <c r="AU288" i="28"/>
  <c r="AU293" i="28"/>
  <c r="AU281" i="28"/>
  <c r="AU304" i="28"/>
  <c r="AU298" i="28"/>
  <c r="AU286" i="28"/>
  <c r="AU308" i="28"/>
  <c r="AU291" i="28"/>
  <c r="AU279" i="28"/>
  <c r="AU296" i="28"/>
  <c r="AU284" i="28"/>
  <c r="AU307" i="28"/>
  <c r="AU301" i="28"/>
  <c r="AU289" i="28"/>
  <c r="AU303" i="28"/>
  <c r="AU294" i="28"/>
  <c r="AU282" i="28"/>
  <c r="AU299" i="28"/>
  <c r="AU287" i="28"/>
  <c r="BI307" i="28"/>
  <c r="BI308" i="28"/>
  <c r="BI306" i="28"/>
  <c r="BI290" i="28"/>
  <c r="BI278" i="28"/>
  <c r="BI295" i="28"/>
  <c r="BI283" i="28"/>
  <c r="BI302" i="28"/>
  <c r="BI300" i="28"/>
  <c r="BI288" i="28"/>
  <c r="BI305" i="28"/>
  <c r="BI293" i="28"/>
  <c r="BI281" i="28"/>
  <c r="BI298" i="28"/>
  <c r="BI286" i="28"/>
  <c r="BI291" i="28"/>
  <c r="BI279" i="28"/>
  <c r="BI304" i="28"/>
  <c r="BI296" i="28"/>
  <c r="BI284" i="28"/>
  <c r="BI301" i="28"/>
  <c r="BI289" i="28"/>
  <c r="BI294" i="28"/>
  <c r="BI282" i="28"/>
  <c r="BI299" i="28"/>
  <c r="BI287" i="28"/>
  <c r="BI303" i="28"/>
  <c r="BI292" i="28"/>
  <c r="BI280" i="28"/>
  <c r="BI297" i="28"/>
  <c r="BI285" i="28"/>
  <c r="AU420" i="28"/>
  <c r="AU408" i="28"/>
  <c r="AU425" i="28"/>
  <c r="AU413" i="28"/>
  <c r="AU430" i="28"/>
  <c r="AU418" i="28"/>
  <c r="AU432" i="28"/>
  <c r="AU423" i="28"/>
  <c r="AU411" i="28"/>
  <c r="AU428" i="28"/>
  <c r="AU416" i="28"/>
  <c r="AU404" i="28"/>
  <c r="AU426" i="28"/>
  <c r="AU414" i="28"/>
  <c r="AU402" i="28"/>
  <c r="AU431" i="28"/>
  <c r="AU419" i="28"/>
  <c r="AU407" i="28"/>
  <c r="AU424" i="28"/>
  <c r="AU412" i="28"/>
  <c r="AU422" i="28"/>
  <c r="AU410" i="28"/>
  <c r="AU427" i="28"/>
  <c r="AU415" i="28"/>
  <c r="AU403" i="28"/>
  <c r="AU421" i="28"/>
  <c r="AU406" i="28"/>
  <c r="AU409" i="28"/>
  <c r="AU405" i="28"/>
  <c r="AU429" i="28"/>
  <c r="AU417" i="28"/>
  <c r="BI430" i="28"/>
  <c r="BI418" i="28"/>
  <c r="BI406" i="28"/>
  <c r="BI423" i="28"/>
  <c r="BI411" i="28"/>
  <c r="BI432" i="28"/>
  <c r="BI428" i="28"/>
  <c r="BI416" i="28"/>
  <c r="BI421" i="28"/>
  <c r="BI409" i="28"/>
  <c r="BI426" i="28"/>
  <c r="BI414" i="28"/>
  <c r="BI402" i="28"/>
  <c r="BI431" i="28"/>
  <c r="BI424" i="28"/>
  <c r="BI412" i="28"/>
  <c r="BI429" i="28"/>
  <c r="BI417" i="28"/>
  <c r="BI405" i="28"/>
  <c r="BI422" i="28"/>
  <c r="BI420" i="28"/>
  <c r="BI408" i="28"/>
  <c r="BI425" i="28"/>
  <c r="BI413" i="28"/>
  <c r="BI407" i="28"/>
  <c r="BI427" i="28"/>
  <c r="BI415" i="28"/>
  <c r="BI404" i="28"/>
  <c r="BI419" i="28"/>
  <c r="BI403" i="28"/>
  <c r="BI410" i="28"/>
  <c r="BB39" i="28"/>
  <c r="AU40" i="28"/>
  <c r="BI50" i="28"/>
  <c r="BB51" i="28"/>
  <c r="AU52" i="28"/>
  <c r="BI62" i="28"/>
  <c r="AP11" i="28"/>
  <c r="BD11" i="28"/>
  <c r="AP12" i="28"/>
  <c r="BD12" i="28"/>
  <c r="AP13" i="28"/>
  <c r="BD13" i="28"/>
  <c r="AL153" i="28"/>
  <c r="AL151" i="28"/>
  <c r="AL142" i="28"/>
  <c r="AL152" i="28"/>
  <c r="AL143" i="28"/>
  <c r="AL145" i="28"/>
  <c r="AL127" i="28"/>
  <c r="AL140" i="28"/>
  <c r="AL132" i="28"/>
  <c r="AL144" i="28"/>
  <c r="AL137" i="28"/>
  <c r="AL125" i="28"/>
  <c r="AL139" i="28"/>
  <c r="AL130" i="28"/>
  <c r="AL135" i="28"/>
  <c r="AL123" i="28"/>
  <c r="AL128" i="28"/>
  <c r="AL150" i="28"/>
  <c r="AL133" i="28"/>
  <c r="AL138" i="28"/>
  <c r="AL126" i="28"/>
  <c r="AL149" i="28"/>
  <c r="AL148" i="28"/>
  <c r="AL147" i="28"/>
  <c r="AL131" i="28"/>
  <c r="AL146" i="28"/>
  <c r="AL136" i="28"/>
  <c r="AL124" i="28"/>
  <c r="AL141" i="28"/>
  <c r="AL129" i="28"/>
  <c r="AL134" i="28"/>
  <c r="AX153" i="28"/>
  <c r="AX151" i="28"/>
  <c r="AX142" i="28"/>
  <c r="AX152" i="28"/>
  <c r="AX143" i="28"/>
  <c r="AX146" i="28"/>
  <c r="AX141" i="28"/>
  <c r="AX127" i="28"/>
  <c r="AX132" i="28"/>
  <c r="AX149" i="28"/>
  <c r="AX145" i="28"/>
  <c r="AX137" i="28"/>
  <c r="AX125" i="28"/>
  <c r="AX150" i="28"/>
  <c r="AX140" i="28"/>
  <c r="AX130" i="28"/>
  <c r="AX144" i="28"/>
  <c r="AX135" i="28"/>
  <c r="AX123" i="28"/>
  <c r="AX139" i="28"/>
  <c r="AX128" i="28"/>
  <c r="AX133" i="28"/>
  <c r="AX138" i="28"/>
  <c r="AX126" i="28"/>
  <c r="AX131" i="28"/>
  <c r="AX136" i="28"/>
  <c r="AX124" i="28"/>
  <c r="AX129" i="28"/>
  <c r="AX148" i="28"/>
  <c r="AX147" i="28"/>
  <c r="AX134" i="28"/>
  <c r="AL369" i="28"/>
  <c r="AL354" i="28"/>
  <c r="AL342" i="28"/>
  <c r="AL366" i="28"/>
  <c r="AL359" i="28"/>
  <c r="AL347" i="28"/>
  <c r="AL364" i="28"/>
  <c r="AL352" i="28"/>
  <c r="AL340" i="28"/>
  <c r="AL357" i="28"/>
  <c r="AL345" i="28"/>
  <c r="AL368" i="28"/>
  <c r="AL362" i="28"/>
  <c r="AL350" i="28"/>
  <c r="AL355" i="28"/>
  <c r="AL343" i="28"/>
  <c r="AL360" i="28"/>
  <c r="AL348" i="28"/>
  <c r="AL365" i="28"/>
  <c r="AL353" i="28"/>
  <c r="AL341" i="28"/>
  <c r="AL367" i="28"/>
  <c r="AL358" i="28"/>
  <c r="AL346" i="28"/>
  <c r="AL363" i="28"/>
  <c r="AL351" i="28"/>
  <c r="AL356" i="28"/>
  <c r="AL344" i="28"/>
  <c r="AL370" i="28"/>
  <c r="AL361" i="28"/>
  <c r="AL349" i="28"/>
  <c r="AX369" i="28"/>
  <c r="AX354" i="28"/>
  <c r="AX342" i="28"/>
  <c r="AX370" i="28"/>
  <c r="AX359" i="28"/>
  <c r="AX347" i="28"/>
  <c r="AX366" i="28"/>
  <c r="AX364" i="28"/>
  <c r="AX352" i="28"/>
  <c r="AX340" i="28"/>
  <c r="AX357" i="28"/>
  <c r="AX345" i="28"/>
  <c r="AX362" i="28"/>
  <c r="AX350" i="28"/>
  <c r="AX355" i="28"/>
  <c r="AX343" i="28"/>
  <c r="AX368" i="28"/>
  <c r="AX360" i="28"/>
  <c r="AX348" i="28"/>
  <c r="AX365" i="28"/>
  <c r="AX353" i="28"/>
  <c r="AX341" i="28"/>
  <c r="AX358" i="28"/>
  <c r="AX346" i="28"/>
  <c r="AX367" i="28"/>
  <c r="AX363" i="28"/>
  <c r="AX351" i="28"/>
  <c r="AX356" i="28"/>
  <c r="AX344" i="28"/>
  <c r="AX361" i="28"/>
  <c r="AX349" i="28"/>
  <c r="AI18" i="28"/>
  <c r="AW18" i="28"/>
  <c r="AI19" i="28"/>
  <c r="AW19" i="28"/>
  <c r="AI20" i="28"/>
  <c r="AW20" i="28"/>
  <c r="AI21" i="28"/>
  <c r="AW21" i="28"/>
  <c r="AI22" i="28"/>
  <c r="AW22" i="28"/>
  <c r="AI23" i="28"/>
  <c r="AW23" i="28"/>
  <c r="AI24" i="28"/>
  <c r="AW24" i="28"/>
  <c r="BB34" i="28"/>
  <c r="AU47" i="28"/>
  <c r="AN64" i="28"/>
  <c r="BB57" i="28"/>
  <c r="BB58" i="28"/>
  <c r="AM153" i="28"/>
  <c r="AM151" i="28"/>
  <c r="AM147" i="28"/>
  <c r="AM152" i="28"/>
  <c r="AM148" i="28"/>
  <c r="AM140" i="28"/>
  <c r="AM132" i="28"/>
  <c r="AM144" i="28"/>
  <c r="AM137" i="28"/>
  <c r="AM125" i="28"/>
  <c r="AM139" i="28"/>
  <c r="AM130" i="28"/>
  <c r="AM135" i="28"/>
  <c r="AM123" i="28"/>
  <c r="AM143" i="28"/>
  <c r="AM128" i="28"/>
  <c r="AM150" i="28"/>
  <c r="AM133" i="28"/>
  <c r="AM138" i="28"/>
  <c r="AM126" i="28"/>
  <c r="AM149" i="28"/>
  <c r="AM142" i="28"/>
  <c r="AM131" i="28"/>
  <c r="AM146" i="28"/>
  <c r="AM136" i="28"/>
  <c r="AM124" i="28"/>
  <c r="AM141" i="28"/>
  <c r="AM129" i="28"/>
  <c r="AM134" i="28"/>
  <c r="AM145" i="28"/>
  <c r="AM127" i="28"/>
  <c r="AY153" i="28"/>
  <c r="AY151" i="28"/>
  <c r="AY149" i="28"/>
  <c r="AY147" i="28"/>
  <c r="AY152" i="28"/>
  <c r="AY148" i="28"/>
  <c r="AY132" i="28"/>
  <c r="AY145" i="28"/>
  <c r="AY137" i="28"/>
  <c r="AY125" i="28"/>
  <c r="AY150" i="28"/>
  <c r="AY140" i="28"/>
  <c r="AY130" i="28"/>
  <c r="AY144" i="28"/>
  <c r="AY135" i="28"/>
  <c r="AY123" i="28"/>
  <c r="AY139" i="28"/>
  <c r="AY128" i="28"/>
  <c r="AY133" i="28"/>
  <c r="AY143" i="28"/>
  <c r="AY138" i="28"/>
  <c r="AY126" i="28"/>
  <c r="AY131" i="28"/>
  <c r="AY136" i="28"/>
  <c r="AY124" i="28"/>
  <c r="AY142" i="28"/>
  <c r="AY129" i="28"/>
  <c r="AY134" i="28"/>
  <c r="AY146" i="28"/>
  <c r="AY141" i="28"/>
  <c r="AY127" i="28"/>
  <c r="AM368" i="28"/>
  <c r="AM366" i="28"/>
  <c r="AM359" i="28"/>
  <c r="AM347" i="28"/>
  <c r="AM369" i="28"/>
  <c r="AM364" i="28"/>
  <c r="AM352" i="28"/>
  <c r="AM340" i="28"/>
  <c r="AM357" i="28"/>
  <c r="AM345" i="28"/>
  <c r="AM362" i="28"/>
  <c r="AM350" i="28"/>
  <c r="AM355" i="28"/>
  <c r="AM343" i="28"/>
  <c r="AM360" i="28"/>
  <c r="AM348" i="28"/>
  <c r="AM365" i="28"/>
  <c r="AM353" i="28"/>
  <c r="AM341" i="28"/>
  <c r="AM367" i="28"/>
  <c r="AM358" i="28"/>
  <c r="AM346" i="28"/>
  <c r="AM363" i="28"/>
  <c r="AM351" i="28"/>
  <c r="AM356" i="28"/>
  <c r="AM344" i="28"/>
  <c r="AM370" i="28"/>
  <c r="AM361" i="28"/>
  <c r="AM349" i="28"/>
  <c r="AM354" i="28"/>
  <c r="AM342" i="28"/>
  <c r="AY368" i="28"/>
  <c r="AY370" i="28"/>
  <c r="AY359" i="28"/>
  <c r="AY347" i="28"/>
  <c r="AY366" i="28"/>
  <c r="AY364" i="28"/>
  <c r="AY352" i="28"/>
  <c r="AY340" i="28"/>
  <c r="AY357" i="28"/>
  <c r="AY345" i="28"/>
  <c r="AY369" i="28"/>
  <c r="AY362" i="28"/>
  <c r="AY350" i="28"/>
  <c r="AY355" i="28"/>
  <c r="AY343" i="28"/>
  <c r="AY360" i="28"/>
  <c r="AY348" i="28"/>
  <c r="AY365" i="28"/>
  <c r="AY353" i="28"/>
  <c r="AY341" i="28"/>
  <c r="AY358" i="28"/>
  <c r="AY346" i="28"/>
  <c r="AY367" i="28"/>
  <c r="AY363" i="28"/>
  <c r="AY351" i="28"/>
  <c r="AY356" i="28"/>
  <c r="AY344" i="28"/>
  <c r="AY361" i="28"/>
  <c r="AY349" i="28"/>
  <c r="AY354" i="28"/>
  <c r="AY342" i="28"/>
  <c r="BB41" i="28"/>
  <c r="AU42" i="28"/>
  <c r="BB53" i="28"/>
  <c r="AU54" i="28"/>
  <c r="AN61" i="28"/>
  <c r="BB61" i="28"/>
  <c r="BB64" i="28"/>
  <c r="BB65" i="28"/>
  <c r="AN151" i="28"/>
  <c r="AN149" i="28"/>
  <c r="AN152" i="28"/>
  <c r="AN140" i="28"/>
  <c r="AN153" i="28"/>
  <c r="AN141" i="28"/>
  <c r="AN144" i="28"/>
  <c r="AN137" i="28"/>
  <c r="AN125" i="28"/>
  <c r="AN139" i="28"/>
  <c r="AN130" i="28"/>
  <c r="AN135" i="28"/>
  <c r="AN123" i="28"/>
  <c r="AN143" i="28"/>
  <c r="AN128" i="28"/>
  <c r="AN150" i="28"/>
  <c r="AN133" i="28"/>
  <c r="AN138" i="28"/>
  <c r="AN126" i="28"/>
  <c r="AN142" i="28"/>
  <c r="AN131" i="28"/>
  <c r="AN148" i="28"/>
  <c r="AN147" i="28"/>
  <c r="AN146" i="28"/>
  <c r="AN136" i="28"/>
  <c r="AN124" i="28"/>
  <c r="AN129" i="28"/>
  <c r="AN134" i="28"/>
  <c r="AN145" i="28"/>
  <c r="AN127" i="28"/>
  <c r="AN132" i="28"/>
  <c r="AZ151" i="28"/>
  <c r="AZ149" i="28"/>
  <c r="AZ152" i="28"/>
  <c r="AZ140" i="28"/>
  <c r="AZ153" i="28"/>
  <c r="AZ141" i="28"/>
  <c r="AZ145" i="28"/>
  <c r="AZ137" i="28"/>
  <c r="AZ125" i="28"/>
  <c r="AZ150" i="28"/>
  <c r="AZ130" i="28"/>
  <c r="AZ144" i="28"/>
  <c r="AZ135" i="28"/>
  <c r="AZ123" i="28"/>
  <c r="AZ139" i="28"/>
  <c r="AZ128" i="28"/>
  <c r="AZ133" i="28"/>
  <c r="AZ143" i="28"/>
  <c r="AZ138" i="28"/>
  <c r="AZ126" i="28"/>
  <c r="AZ131" i="28"/>
  <c r="AZ136" i="28"/>
  <c r="AZ124" i="28"/>
  <c r="AZ142" i="28"/>
  <c r="AZ129" i="28"/>
  <c r="AZ134" i="28"/>
  <c r="AZ148" i="28"/>
  <c r="AZ147" i="28"/>
  <c r="AZ146" i="28"/>
  <c r="AZ127" i="28"/>
  <c r="AZ132" i="28"/>
  <c r="AN367" i="28"/>
  <c r="AN369" i="28"/>
  <c r="AN364" i="28"/>
  <c r="AN352" i="28"/>
  <c r="AN340" i="28"/>
  <c r="AN357" i="28"/>
  <c r="AN345" i="28"/>
  <c r="AN362" i="28"/>
  <c r="AN350" i="28"/>
  <c r="AN368" i="28"/>
  <c r="AN355" i="28"/>
  <c r="AN343" i="28"/>
  <c r="AN360" i="28"/>
  <c r="AN348" i="28"/>
  <c r="AN365" i="28"/>
  <c r="AN353" i="28"/>
  <c r="AN341" i="28"/>
  <c r="AN358" i="28"/>
  <c r="AN346" i="28"/>
  <c r="AN363" i="28"/>
  <c r="AN351" i="28"/>
  <c r="AN356" i="28"/>
  <c r="AN344" i="28"/>
  <c r="AN370" i="28"/>
  <c r="AN361" i="28"/>
  <c r="AN349" i="28"/>
  <c r="AN354" i="28"/>
  <c r="AN342" i="28"/>
  <c r="AN366" i="28"/>
  <c r="AN359" i="28"/>
  <c r="AN347" i="28"/>
  <c r="AZ367" i="28"/>
  <c r="AZ366" i="28"/>
  <c r="AZ364" i="28"/>
  <c r="AZ352" i="28"/>
  <c r="AZ340" i="28"/>
  <c r="AZ357" i="28"/>
  <c r="AZ345" i="28"/>
  <c r="AZ369" i="28"/>
  <c r="AZ362" i="28"/>
  <c r="AZ350" i="28"/>
  <c r="AZ355" i="28"/>
  <c r="AZ343" i="28"/>
  <c r="AZ360" i="28"/>
  <c r="AZ348" i="28"/>
  <c r="AZ368" i="28"/>
  <c r="AZ365" i="28"/>
  <c r="AZ353" i="28"/>
  <c r="AZ341" i="28"/>
  <c r="AZ358" i="28"/>
  <c r="AZ346" i="28"/>
  <c r="AZ363" i="28"/>
  <c r="AZ351" i="28"/>
  <c r="AZ356" i="28"/>
  <c r="AZ344" i="28"/>
  <c r="AZ361" i="28"/>
  <c r="AZ349" i="28"/>
  <c r="AZ354" i="28"/>
  <c r="AZ342" i="28"/>
  <c r="AZ370" i="28"/>
  <c r="AZ359" i="28"/>
  <c r="AZ347" i="28"/>
  <c r="BB36" i="28"/>
  <c r="AU37" i="28"/>
  <c r="BI47" i="28"/>
  <c r="BB48" i="28"/>
  <c r="AU49" i="28"/>
  <c r="BB59" i="28"/>
  <c r="AU60" i="28"/>
  <c r="AU63" i="28"/>
  <c r="AP64" i="28"/>
  <c r="H60" i="6"/>
  <c r="H53" i="2"/>
  <c r="H50" i="5"/>
  <c r="I50" i="5" s="1"/>
  <c r="J50" i="5" s="1"/>
  <c r="K50" i="5" s="1"/>
  <c r="L50" i="5" s="1"/>
  <c r="H38" i="5"/>
  <c r="I38" i="5" s="1"/>
  <c r="J38" i="5" s="1"/>
  <c r="K38" i="5" s="1"/>
  <c r="L38" i="5" s="1"/>
  <c r="H6" i="5"/>
  <c r="I6" i="5" s="1"/>
  <c r="J6" i="5" s="1"/>
  <c r="K6" i="5" s="1"/>
  <c r="L6" i="5" s="1"/>
  <c r="H48" i="5"/>
  <c r="I48" i="5" s="1"/>
  <c r="J48" i="5" s="1"/>
  <c r="K48" i="5" s="1"/>
  <c r="L48" i="5" s="1"/>
  <c r="H62" i="5"/>
  <c r="I62" i="5" s="1"/>
  <c r="J62" i="5" s="1"/>
  <c r="K62" i="5" s="1"/>
  <c r="L62" i="5" s="1"/>
  <c r="H80" i="5"/>
  <c r="I80" i="5" s="1"/>
  <c r="J80" i="5" s="1"/>
  <c r="K80" i="5" s="1"/>
  <c r="L80" i="5" s="1"/>
  <c r="H99" i="5"/>
  <c r="I99" i="5" s="1"/>
  <c r="J99" i="5" s="1"/>
  <c r="K99" i="5" s="1"/>
  <c r="L99" i="5" s="1"/>
  <c r="H76" i="5"/>
  <c r="I76" i="5" s="1"/>
  <c r="J76" i="5" s="1"/>
  <c r="K76" i="5" s="1"/>
  <c r="L76" i="5" s="1"/>
  <c r="H78" i="5"/>
  <c r="I78" i="5" s="1"/>
  <c r="J78" i="5" s="1"/>
  <c r="K78" i="5" s="1"/>
  <c r="L78" i="5" s="1"/>
  <c r="H107" i="5"/>
  <c r="I107" i="5" s="1"/>
  <c r="J107" i="5" s="1"/>
  <c r="K107" i="5" s="1"/>
  <c r="L107" i="5" s="1"/>
  <c r="H2" i="5"/>
  <c r="I2" i="5" s="1"/>
  <c r="J2" i="5" s="1"/>
  <c r="K2" i="5" s="1"/>
  <c r="L2" i="5" s="1"/>
  <c r="H20" i="5"/>
  <c r="I20" i="5" s="1"/>
  <c r="J20" i="5" s="1"/>
  <c r="K20" i="5" s="1"/>
  <c r="L20" i="5" s="1"/>
  <c r="H22" i="5"/>
  <c r="I22" i="5" s="1"/>
  <c r="J22" i="5" s="1"/>
  <c r="K22" i="5" s="1"/>
  <c r="L22" i="5" s="1"/>
  <c r="H4" i="5"/>
  <c r="I4" i="5" s="1"/>
  <c r="J4" i="5" s="1"/>
  <c r="K4" i="5" s="1"/>
  <c r="L4" i="5" s="1"/>
  <c r="H72" i="5"/>
  <c r="I72" i="5" s="1"/>
  <c r="J72" i="5" s="1"/>
  <c r="K72" i="5" s="1"/>
  <c r="L72" i="5" s="1"/>
  <c r="H117" i="5"/>
  <c r="I117" i="5" s="1"/>
  <c r="J117" i="5" s="1"/>
  <c r="K117" i="5" s="1"/>
  <c r="L117" i="5" s="1"/>
  <c r="H34" i="15"/>
  <c r="I34" i="15" s="1"/>
  <c r="J34" i="15" s="1"/>
  <c r="K34" i="15" s="1"/>
  <c r="L34" i="15" s="1"/>
  <c r="H14" i="5"/>
  <c r="I14" i="5" s="1"/>
  <c r="J14" i="5" s="1"/>
  <c r="K14" i="5" s="1"/>
  <c r="L14" i="5" s="1"/>
  <c r="H16" i="5"/>
  <c r="I16" i="5" s="1"/>
  <c r="J16" i="5" s="1"/>
  <c r="K16" i="5" s="1"/>
  <c r="L16" i="5" s="1"/>
  <c r="H100" i="5"/>
  <c r="I100" i="5" s="1"/>
  <c r="J100" i="5" s="1"/>
  <c r="K100" i="5" s="1"/>
  <c r="L100" i="5" s="1"/>
  <c r="H66" i="5"/>
  <c r="I66" i="5" s="1"/>
  <c r="J66" i="5" s="1"/>
  <c r="K66" i="5" s="1"/>
  <c r="L66" i="5" s="1"/>
  <c r="H70" i="5"/>
  <c r="I70" i="5" s="1"/>
  <c r="J70" i="5" s="1"/>
  <c r="K70" i="5" s="1"/>
  <c r="L70" i="5" s="1"/>
  <c r="H23" i="5"/>
  <c r="I23" i="5" s="1"/>
  <c r="J23" i="5" s="1"/>
  <c r="K23" i="5" s="1"/>
  <c r="L23" i="5" s="1"/>
  <c r="H25" i="5"/>
  <c r="I25" i="5" s="1"/>
  <c r="J25" i="5" s="1"/>
  <c r="K25" i="5" s="1"/>
  <c r="L25" i="5" s="1"/>
  <c r="H17" i="5"/>
  <c r="I17" i="5" s="1"/>
  <c r="J17" i="5" s="1"/>
  <c r="K17" i="5" s="1"/>
  <c r="L17" i="5" s="1"/>
  <c r="H19" i="5"/>
  <c r="I19" i="5" s="1"/>
  <c r="J19" i="5" s="1"/>
  <c r="K19" i="5" s="1"/>
  <c r="L19" i="5" s="1"/>
  <c r="H84" i="5"/>
  <c r="I84" i="5" s="1"/>
  <c r="J84" i="5" s="1"/>
  <c r="K84" i="5" s="1"/>
  <c r="L84" i="5" s="1"/>
  <c r="H86" i="5"/>
  <c r="I86" i="5" s="1"/>
  <c r="J86" i="5" s="1"/>
  <c r="K86" i="5" s="1"/>
  <c r="L86" i="5" s="1"/>
  <c r="H96" i="5"/>
  <c r="I96" i="5" s="1"/>
  <c r="J96" i="5" s="1"/>
  <c r="K96" i="5" s="1"/>
  <c r="L96" i="5" s="1"/>
  <c r="H5" i="5"/>
  <c r="I5" i="5" s="1"/>
  <c r="J5" i="5" s="1"/>
  <c r="K5" i="5" s="1"/>
  <c r="L5" i="5" s="1"/>
  <c r="H91" i="5"/>
  <c r="I91" i="5" s="1"/>
  <c r="J91" i="5" s="1"/>
  <c r="K91" i="5" s="1"/>
  <c r="L91" i="5" s="1"/>
  <c r="H8" i="15"/>
  <c r="I8" i="15" s="1"/>
  <c r="J8" i="15" s="1"/>
  <c r="K8" i="15" s="1"/>
  <c r="L8" i="15" s="1"/>
  <c r="H89" i="15"/>
  <c r="I89" i="15" s="1"/>
  <c r="J89" i="15" s="1"/>
  <c r="K89" i="15" s="1"/>
  <c r="L89" i="15" s="1"/>
  <c r="H48" i="15"/>
  <c r="I48" i="15" s="1"/>
  <c r="J48" i="15" s="1"/>
  <c r="K48" i="15" s="1"/>
  <c r="L48" i="15" s="1"/>
  <c r="H65" i="15"/>
  <c r="I65" i="15" s="1"/>
  <c r="J65" i="15" s="1"/>
  <c r="K65" i="15" s="1"/>
  <c r="L65" i="15" s="1"/>
  <c r="H97" i="15"/>
  <c r="I97" i="15" s="1"/>
  <c r="J97" i="15" s="1"/>
  <c r="K97" i="15" s="1"/>
  <c r="L97" i="15" s="1"/>
  <c r="H5" i="15"/>
  <c r="I5" i="15" s="1"/>
  <c r="J5" i="15" s="1"/>
  <c r="K5" i="15" s="1"/>
  <c r="L5" i="15" s="1"/>
  <c r="H52" i="15"/>
  <c r="I52" i="15" s="1"/>
  <c r="J52" i="15" s="1"/>
  <c r="K52" i="15" s="1"/>
  <c r="L52" i="15" s="1"/>
  <c r="H113" i="5"/>
  <c r="I113" i="5" s="1"/>
  <c r="J113" i="5" s="1"/>
  <c r="K113" i="5" s="1"/>
  <c r="L113" i="5" s="1"/>
  <c r="H7" i="15"/>
  <c r="I7" i="15" s="1"/>
  <c r="J7" i="15" s="1"/>
  <c r="K7" i="15" s="1"/>
  <c r="L7" i="15" s="1"/>
  <c r="H16" i="15"/>
  <c r="I16" i="15" s="1"/>
  <c r="J16" i="15" s="1"/>
  <c r="K16" i="15" s="1"/>
  <c r="L16" i="15" s="1"/>
  <c r="H20" i="15"/>
  <c r="I20" i="15" s="1"/>
  <c r="J20" i="15" s="1"/>
  <c r="K20" i="15" s="1"/>
  <c r="L20" i="15" s="1"/>
  <c r="H22" i="15"/>
  <c r="I22" i="15" s="1"/>
  <c r="J22" i="15" s="1"/>
  <c r="K22" i="15" s="1"/>
  <c r="L22" i="15" s="1"/>
  <c r="H26" i="15"/>
  <c r="I26" i="15" s="1"/>
  <c r="J26" i="15" s="1"/>
  <c r="K26" i="15" s="1"/>
  <c r="L26" i="15" s="1"/>
  <c r="H28" i="15"/>
  <c r="I28" i="15" s="1"/>
  <c r="J28" i="15" s="1"/>
  <c r="K28" i="15" s="1"/>
  <c r="L28" i="15" s="1"/>
  <c r="H37" i="15"/>
  <c r="I37" i="15" s="1"/>
  <c r="J37" i="15" s="1"/>
  <c r="K37" i="15" s="1"/>
  <c r="L37" i="15" s="1"/>
  <c r="H85" i="15"/>
  <c r="I85" i="15" s="1"/>
  <c r="J85" i="15" s="1"/>
  <c r="K85" i="15" s="1"/>
  <c r="L85" i="15" s="1"/>
  <c r="H110" i="15"/>
  <c r="I110" i="15" s="1"/>
  <c r="J110" i="15" s="1"/>
  <c r="K110" i="15" s="1"/>
  <c r="L110" i="15" s="1"/>
  <c r="H61" i="15"/>
  <c r="I61" i="15" s="1"/>
  <c r="J61" i="15" s="1"/>
  <c r="K61" i="15" s="1"/>
  <c r="L61" i="15" s="1"/>
  <c r="H73" i="15"/>
  <c r="I73" i="15" s="1"/>
  <c r="J73" i="15" s="1"/>
  <c r="K73" i="15" s="1"/>
  <c r="L73" i="15" s="1"/>
  <c r="H2" i="15"/>
  <c r="I2" i="15" s="1"/>
  <c r="J2" i="15" s="1"/>
  <c r="K2" i="15" s="1"/>
  <c r="L2" i="15" s="1"/>
  <c r="H11" i="15"/>
  <c r="I11" i="15" s="1"/>
  <c r="J11" i="15" s="1"/>
  <c r="K11" i="15" s="1"/>
  <c r="L11" i="15" s="1"/>
  <c r="H45" i="15"/>
  <c r="I45" i="15" s="1"/>
  <c r="J45" i="15" s="1"/>
  <c r="K45" i="15" s="1"/>
  <c r="L45" i="15" s="1"/>
  <c r="H93" i="15"/>
  <c r="I93" i="15" s="1"/>
  <c r="J93" i="15" s="1"/>
  <c r="K93" i="15" s="1"/>
  <c r="L93" i="15" s="1"/>
  <c r="H4" i="15"/>
  <c r="I4" i="15" s="1"/>
  <c r="J4" i="15" s="1"/>
  <c r="K4" i="15" s="1"/>
  <c r="L4" i="15" s="1"/>
  <c r="H13" i="15"/>
  <c r="I13" i="15" s="1"/>
  <c r="J13" i="15" s="1"/>
  <c r="K13" i="15" s="1"/>
  <c r="L13" i="15" s="1"/>
  <c r="H69" i="15"/>
  <c r="I69" i="15" s="1"/>
  <c r="J69" i="15" s="1"/>
  <c r="K69" i="15" s="1"/>
  <c r="L69" i="15" s="1"/>
  <c r="H12" i="18"/>
  <c r="I12" i="18" s="1"/>
  <c r="J12" i="18" s="1"/>
  <c r="K12" i="18" s="1"/>
  <c r="L12" i="18" s="1"/>
  <c r="H5" i="18"/>
  <c r="I5" i="18" s="1"/>
  <c r="J5" i="18" s="1"/>
  <c r="K5" i="18" s="1"/>
  <c r="L5" i="18" s="1"/>
  <c r="H7" i="18"/>
  <c r="I7" i="18" s="1"/>
  <c r="J7" i="18" s="1"/>
  <c r="K7" i="18" s="1"/>
  <c r="L7" i="18" s="1"/>
  <c r="H44" i="18"/>
  <c r="I44" i="18" s="1"/>
  <c r="J44" i="18" s="1"/>
  <c r="K44" i="18" s="1"/>
  <c r="L44" i="18" s="1"/>
  <c r="H58" i="18"/>
  <c r="I58" i="18" s="1"/>
  <c r="J58" i="18" s="1"/>
  <c r="K58" i="18" s="1"/>
  <c r="L58" i="18" s="1"/>
  <c r="H33" i="18"/>
  <c r="I33" i="18" s="1"/>
  <c r="J33" i="18" s="1"/>
  <c r="K33" i="18" s="1"/>
  <c r="L33" i="18" s="1"/>
  <c r="H14" i="18"/>
  <c r="I14" i="18" s="1"/>
  <c r="J14" i="18" s="1"/>
  <c r="K14" i="18" s="1"/>
  <c r="L14" i="18" s="1"/>
  <c r="H16" i="18"/>
  <c r="I16" i="18" s="1"/>
  <c r="J16" i="18" s="1"/>
  <c r="K16" i="18" s="1"/>
  <c r="L16" i="18" s="1"/>
  <c r="H40" i="18"/>
  <c r="I40" i="18" s="1"/>
  <c r="J40" i="18" s="1"/>
  <c r="K40" i="18" s="1"/>
  <c r="L40" i="18" s="1"/>
  <c r="H74" i="18"/>
  <c r="I74" i="18" s="1"/>
  <c r="J74" i="18" s="1"/>
  <c r="K74" i="18" s="1"/>
  <c r="L74" i="18" s="1"/>
  <c r="H95" i="18"/>
  <c r="I95" i="18" s="1"/>
  <c r="J95" i="18" s="1"/>
  <c r="K95" i="18" s="1"/>
  <c r="L95" i="18" s="1"/>
  <c r="H6" i="19"/>
  <c r="I6" i="19" s="1"/>
  <c r="J6" i="19" s="1"/>
  <c r="K6" i="19" s="1"/>
  <c r="L6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25" i="18"/>
  <c r="I25" i="18" s="1"/>
  <c r="J25" i="18" s="1"/>
  <c r="K25" i="18" s="1"/>
  <c r="L25" i="18" s="1"/>
  <c r="H65" i="18"/>
  <c r="I65" i="18" s="1"/>
  <c r="J65" i="18" s="1"/>
  <c r="K65" i="18" s="1"/>
  <c r="L65" i="18" s="1"/>
  <c r="H71" i="18"/>
  <c r="I71" i="18" s="1"/>
  <c r="J71" i="18" s="1"/>
  <c r="K71" i="18" s="1"/>
  <c r="L71" i="18" s="1"/>
  <c r="H23" i="18"/>
  <c r="I23" i="18" s="1"/>
  <c r="J23" i="18" s="1"/>
  <c r="K23" i="18" s="1"/>
  <c r="L23" i="18" s="1"/>
  <c r="H36" i="18"/>
  <c r="I36" i="18" s="1"/>
  <c r="J36" i="18" s="1"/>
  <c r="K36" i="18" s="1"/>
  <c r="L36" i="18" s="1"/>
  <c r="H57" i="18"/>
  <c r="I57" i="18" s="1"/>
  <c r="J57" i="18" s="1"/>
  <c r="K57" i="18" s="1"/>
  <c r="L57" i="18" s="1"/>
  <c r="H75" i="18"/>
  <c r="I75" i="18" s="1"/>
  <c r="J75" i="18" s="1"/>
  <c r="K75" i="18" s="1"/>
  <c r="L75" i="18" s="1"/>
  <c r="H17" i="18"/>
  <c r="I17" i="18" s="1"/>
  <c r="J17" i="18" s="1"/>
  <c r="K17" i="18" s="1"/>
  <c r="L17" i="18" s="1"/>
  <c r="H19" i="18"/>
  <c r="I19" i="18" s="1"/>
  <c r="J19" i="18" s="1"/>
  <c r="K19" i="18" s="1"/>
  <c r="L19" i="18" s="1"/>
  <c r="H41" i="18"/>
  <c r="I41" i="18" s="1"/>
  <c r="J41" i="18" s="1"/>
  <c r="K41" i="18" s="1"/>
  <c r="L41" i="18" s="1"/>
  <c r="H46" i="18"/>
  <c r="I46" i="18" s="1"/>
  <c r="J46" i="18" s="1"/>
  <c r="K46" i="18" s="1"/>
  <c r="L46" i="18" s="1"/>
  <c r="H63" i="18"/>
  <c r="I63" i="18" s="1"/>
  <c r="J63" i="18" s="1"/>
  <c r="K63" i="18" s="1"/>
  <c r="L63" i="18" s="1"/>
  <c r="H81" i="18"/>
  <c r="I81" i="18" s="1"/>
  <c r="J81" i="18" s="1"/>
  <c r="K81" i="18" s="1"/>
  <c r="L81" i="18" s="1"/>
  <c r="H106" i="18"/>
  <c r="I106" i="18" s="1"/>
  <c r="J106" i="18" s="1"/>
  <c r="K106" i="18" s="1"/>
  <c r="L106" i="18" s="1"/>
  <c r="H28" i="18"/>
  <c r="I28" i="18" s="1"/>
  <c r="J28" i="18" s="1"/>
  <c r="K28" i="18" s="1"/>
  <c r="L28" i="18" s="1"/>
  <c r="H32" i="18"/>
  <c r="I32" i="18" s="1"/>
  <c r="J32" i="18" s="1"/>
  <c r="K32" i="18" s="1"/>
  <c r="L32" i="18" s="1"/>
  <c r="H11" i="18"/>
  <c r="I11" i="18" s="1"/>
  <c r="J11" i="18" s="1"/>
  <c r="K11" i="18" s="1"/>
  <c r="L11" i="18" s="1"/>
  <c r="H13" i="18"/>
  <c r="I13" i="18" s="1"/>
  <c r="J13" i="18" s="1"/>
  <c r="K13" i="18" s="1"/>
  <c r="L13" i="18" s="1"/>
  <c r="H26" i="18"/>
  <c r="I26" i="18" s="1"/>
  <c r="J26" i="18" s="1"/>
  <c r="K26" i="18" s="1"/>
  <c r="L26" i="18" s="1"/>
  <c r="H27" i="19"/>
  <c r="I27" i="19" s="1"/>
  <c r="J27" i="19" s="1"/>
  <c r="K27" i="19" s="1"/>
  <c r="L27" i="19" s="1"/>
  <c r="H43" i="19"/>
  <c r="I43" i="19" s="1"/>
  <c r="J43" i="19" s="1"/>
  <c r="K43" i="19" s="1"/>
  <c r="L43" i="19" s="1"/>
  <c r="H53" i="19"/>
  <c r="I53" i="19" s="1"/>
  <c r="J53" i="19" s="1"/>
  <c r="K53" i="19" s="1"/>
  <c r="L53" i="19" s="1"/>
  <c r="H56" i="19"/>
  <c r="I56" i="19" s="1"/>
  <c r="J56" i="19" s="1"/>
  <c r="K56" i="19" s="1"/>
  <c r="L56" i="19" s="1"/>
  <c r="H68" i="19"/>
  <c r="I68" i="19" s="1"/>
  <c r="J68" i="19" s="1"/>
  <c r="K68" i="19" s="1"/>
  <c r="L68" i="19" s="1"/>
  <c r="H3" i="19"/>
  <c r="I3" i="19" s="1"/>
  <c r="J3" i="19" s="1"/>
  <c r="K3" i="19" s="1"/>
  <c r="L3" i="19" s="1"/>
  <c r="H9" i="19"/>
  <c r="I9" i="19" s="1"/>
  <c r="J9" i="19" s="1"/>
  <c r="K9" i="19" s="1"/>
  <c r="L9" i="19" s="1"/>
  <c r="H15" i="19"/>
  <c r="I15" i="19" s="1"/>
  <c r="J15" i="19" s="1"/>
  <c r="K15" i="19" s="1"/>
  <c r="L15" i="19" s="1"/>
  <c r="H35" i="19"/>
  <c r="I35" i="19" s="1"/>
  <c r="J35" i="19" s="1"/>
  <c r="K35" i="19" s="1"/>
  <c r="L35" i="19" s="1"/>
  <c r="H37" i="19"/>
  <c r="I37" i="19" s="1"/>
  <c r="J37" i="19" s="1"/>
  <c r="K37" i="19" s="1"/>
  <c r="L37" i="19" s="1"/>
  <c r="H49" i="19"/>
  <c r="I49" i="19" s="1"/>
  <c r="J49" i="19" s="1"/>
  <c r="K49" i="19" s="1"/>
  <c r="L49" i="19" s="1"/>
  <c r="H42" i="19"/>
  <c r="I42" i="19" s="1"/>
  <c r="J42" i="19" s="1"/>
  <c r="K42" i="19" s="1"/>
  <c r="L42" i="19" s="1"/>
  <c r="H114" i="18"/>
  <c r="I114" i="18" s="1"/>
  <c r="J114" i="18" s="1"/>
  <c r="K114" i="18" s="1"/>
  <c r="L114" i="18" s="1"/>
  <c r="H24" i="19"/>
  <c r="I24" i="19" s="1"/>
  <c r="J24" i="19" s="1"/>
  <c r="K24" i="19" s="1"/>
  <c r="L24" i="19" s="1"/>
  <c r="H33" i="19"/>
  <c r="I33" i="19" s="1"/>
  <c r="J33" i="19" s="1"/>
  <c r="K33" i="19" s="1"/>
  <c r="L33" i="19" s="1"/>
  <c r="H22" i="19"/>
  <c r="I22" i="19" s="1"/>
  <c r="J22" i="19" s="1"/>
  <c r="K22" i="19" s="1"/>
  <c r="L22" i="19" s="1"/>
  <c r="H40" i="19"/>
  <c r="I40" i="19" s="1"/>
  <c r="J40" i="19" s="1"/>
  <c r="K40" i="19" s="1"/>
  <c r="L40" i="19" s="1"/>
  <c r="H50" i="19"/>
  <c r="I50" i="19" s="1"/>
  <c r="J50" i="19" s="1"/>
  <c r="K50" i="19" s="1"/>
  <c r="L50" i="19" s="1"/>
  <c r="H64" i="19"/>
  <c r="I64" i="19" s="1"/>
  <c r="J64" i="19" s="1"/>
  <c r="K64" i="19" s="1"/>
  <c r="L64" i="19" s="1"/>
  <c r="H14" i="19"/>
  <c r="I14" i="19" s="1"/>
  <c r="J14" i="19" s="1"/>
  <c r="K14" i="19" s="1"/>
  <c r="L14" i="19" s="1"/>
  <c r="H97" i="19"/>
  <c r="I97" i="19" s="1"/>
  <c r="J97" i="19" s="1"/>
  <c r="K97" i="19" s="1"/>
  <c r="L97" i="19" s="1"/>
  <c r="H29" i="19"/>
  <c r="I29" i="19" s="1"/>
  <c r="J29" i="19" s="1"/>
  <c r="K29" i="19" s="1"/>
  <c r="L29" i="19" s="1"/>
  <c r="H85" i="19"/>
  <c r="I85" i="19" s="1"/>
  <c r="J85" i="19" s="1"/>
  <c r="K85" i="19" s="1"/>
  <c r="L85" i="19" s="1"/>
  <c r="H52" i="21"/>
  <c r="I52" i="21" s="1"/>
  <c r="J52" i="21" s="1"/>
  <c r="K52" i="21" s="1"/>
  <c r="L52" i="21" s="1"/>
  <c r="H8" i="19"/>
  <c r="I8" i="19" s="1"/>
  <c r="J8" i="19" s="1"/>
  <c r="K8" i="19" s="1"/>
  <c r="L8" i="19" s="1"/>
  <c r="H26" i="19"/>
  <c r="I26" i="19" s="1"/>
  <c r="J26" i="19" s="1"/>
  <c r="K26" i="19" s="1"/>
  <c r="L26" i="19" s="1"/>
  <c r="H108" i="19"/>
  <c r="I108" i="19" s="1"/>
  <c r="J108" i="19" s="1"/>
  <c r="K108" i="19" s="1"/>
  <c r="L108" i="19" s="1"/>
  <c r="H33" i="21"/>
  <c r="I33" i="21" s="1"/>
  <c r="J33" i="21" s="1"/>
  <c r="K33" i="21" s="1"/>
  <c r="L33" i="21" s="1"/>
  <c r="H46" i="21"/>
  <c r="I46" i="21" s="1"/>
  <c r="J46" i="21" s="1"/>
  <c r="K46" i="21" s="1"/>
  <c r="L46" i="21" s="1"/>
  <c r="H69" i="21"/>
  <c r="I69" i="21" s="1"/>
  <c r="J69" i="21" s="1"/>
  <c r="K69" i="21" s="1"/>
  <c r="L69" i="21" s="1"/>
  <c r="H40" i="21"/>
  <c r="I40" i="21" s="1"/>
  <c r="J40" i="21" s="1"/>
  <c r="K40" i="21" s="1"/>
  <c r="L40" i="21" s="1"/>
  <c r="H2" i="19"/>
  <c r="I2" i="19" s="1"/>
  <c r="J2" i="19" s="1"/>
  <c r="K2" i="19" s="1"/>
  <c r="L2" i="19" s="1"/>
  <c r="H20" i="19"/>
  <c r="I20" i="19" s="1"/>
  <c r="J20" i="19" s="1"/>
  <c r="K20" i="19" s="1"/>
  <c r="L20" i="19" s="1"/>
  <c r="H64" i="21"/>
  <c r="I64" i="21" s="1"/>
  <c r="J64" i="21" s="1"/>
  <c r="K64" i="21" s="1"/>
  <c r="L64" i="21" s="1"/>
  <c r="H11" i="21"/>
  <c r="I11" i="21" s="1"/>
  <c r="J11" i="21" s="1"/>
  <c r="K11" i="21" s="1"/>
  <c r="L11" i="21" s="1"/>
  <c r="H17" i="21"/>
  <c r="I17" i="21" s="1"/>
  <c r="J17" i="21" s="1"/>
  <c r="K17" i="21" s="1"/>
  <c r="L17" i="21" s="1"/>
  <c r="H23" i="21"/>
  <c r="I23" i="21" s="1"/>
  <c r="J23" i="21" s="1"/>
  <c r="K23" i="21" s="1"/>
  <c r="L23" i="21" s="1"/>
  <c r="H8" i="21"/>
  <c r="I8" i="21" s="1"/>
  <c r="J8" i="21" s="1"/>
  <c r="K8" i="21" s="1"/>
  <c r="L8" i="21" s="1"/>
  <c r="H29" i="21"/>
  <c r="I29" i="21" s="1"/>
  <c r="J29" i="21" s="1"/>
  <c r="K29" i="21" s="1"/>
  <c r="L29" i="21" s="1"/>
  <c r="H20" i="21"/>
  <c r="I20" i="21" s="1"/>
  <c r="J20" i="21" s="1"/>
  <c r="K20" i="21" s="1"/>
  <c r="L20" i="21" s="1"/>
  <c r="H5" i="21"/>
  <c r="I5" i="21" s="1"/>
  <c r="J5" i="21" s="1"/>
  <c r="K5" i="21" s="1"/>
  <c r="L5" i="21" s="1"/>
  <c r="H26" i="21"/>
  <c r="I26" i="21" s="1"/>
  <c r="J26" i="21" s="1"/>
  <c r="K26" i="21" s="1"/>
  <c r="L26" i="21" s="1"/>
  <c r="G94" i="30" l="1"/>
  <c r="G89" i="36"/>
  <c r="G65" i="30"/>
  <c r="G60" i="36"/>
  <c r="G7" i="30"/>
  <c r="G31" i="36"/>
  <c r="G33" i="31"/>
  <c r="G91" i="31"/>
  <c r="H2" i="6"/>
  <c r="AP274" i="28"/>
  <c r="AP261" i="28"/>
  <c r="AP248" i="28"/>
  <c r="G43" i="36"/>
  <c r="AI49" i="16"/>
  <c r="AC35" i="29"/>
  <c r="BJ20" i="29"/>
  <c r="G121" i="16" s="1"/>
  <c r="M97" i="12" s="1" a="1"/>
  <c r="M97" i="12" s="1"/>
  <c r="T20" i="29"/>
  <c r="G34" i="16" s="1"/>
  <c r="M10" i="12" s="1" a="1"/>
  <c r="M10" i="12" s="1"/>
  <c r="AH20" i="29"/>
  <c r="G63" i="16" s="1"/>
  <c r="M39" i="12" s="1" a="1"/>
  <c r="M39" i="12" s="1"/>
  <c r="AV20" i="29"/>
  <c r="G92" i="16" s="1"/>
  <c r="M68" i="12" s="1" a="1"/>
  <c r="M68" i="12" s="1"/>
  <c r="Z34" i="16"/>
  <c r="AI37" i="16"/>
  <c r="AC23" i="29"/>
  <c r="Y35" i="16"/>
  <c r="AU21" i="29"/>
  <c r="F93" i="16" s="1"/>
  <c r="M69" i="8" s="1" a="1"/>
  <c r="M69" i="8" s="1"/>
  <c r="AG21" i="29"/>
  <c r="F64" i="16" s="1"/>
  <c r="M40" i="8" s="1" a="1"/>
  <c r="M40" i="8" s="1"/>
  <c r="BI21" i="29"/>
  <c r="F122" i="16" s="1"/>
  <c r="M98" i="8" s="1" a="1"/>
  <c r="M98" i="8" s="1"/>
  <c r="S21" i="29"/>
  <c r="F35" i="16" s="1"/>
  <c r="M11" i="8" s="1" a="1"/>
  <c r="M11" i="8" s="1"/>
  <c r="W49" i="16"/>
  <c r="AE35" i="29"/>
  <c r="D78" i="16" s="1"/>
  <c r="M54" i="6" s="1" a="1"/>
  <c r="M54" i="6" s="1"/>
  <c r="Q35" i="29"/>
  <c r="D49" i="16" s="1"/>
  <c r="M25" i="6" s="1" a="1"/>
  <c r="M25" i="6" s="1"/>
  <c r="AS35" i="29"/>
  <c r="D107" i="16" s="1"/>
  <c r="M83" i="6" s="1" a="1"/>
  <c r="M83" i="6" s="1"/>
  <c r="BG35" i="29"/>
  <c r="D136" i="16" s="1"/>
  <c r="M112" i="6" s="1" a="1"/>
  <c r="M112" i="6" s="1"/>
  <c r="AV32" i="29"/>
  <c r="G104" i="16" s="1"/>
  <c r="M80" i="12" s="1" a="1"/>
  <c r="M80" i="12" s="1"/>
  <c r="BJ32" i="29"/>
  <c r="G133" i="16" s="1"/>
  <c r="M109" i="12" s="1" a="1"/>
  <c r="M109" i="12" s="1"/>
  <c r="AH32" i="29"/>
  <c r="G75" i="16" s="1"/>
  <c r="M51" i="12" s="1" a="1"/>
  <c r="M51" i="12" s="1"/>
  <c r="T32" i="29"/>
  <c r="G46" i="16" s="1"/>
  <c r="M22" i="12" s="1" a="1"/>
  <c r="M22" i="12" s="1"/>
  <c r="Z46" i="16"/>
  <c r="BH22" i="29"/>
  <c r="E123" i="16" s="1"/>
  <c r="M99" i="2" s="1" a="1"/>
  <c r="M99" i="2" s="1"/>
  <c r="I99" i="22" s="1"/>
  <c r="AT22" i="29"/>
  <c r="E94" i="16" s="1"/>
  <c r="M70" i="2" s="1" a="1"/>
  <c r="M70" i="2" s="1"/>
  <c r="I70" i="22" s="1"/>
  <c r="AF22" i="29"/>
  <c r="E65" i="16" s="1"/>
  <c r="M41" i="2" s="1" a="1"/>
  <c r="M41" i="2" s="1"/>
  <c r="I41" i="22" s="1"/>
  <c r="R22" i="29"/>
  <c r="E36" i="16" s="1"/>
  <c r="M12" i="2" s="1" a="1"/>
  <c r="M12" i="2" s="1"/>
  <c r="I12" i="22" s="1"/>
  <c r="X36" i="16"/>
  <c r="BI33" i="29"/>
  <c r="F134" i="16" s="1"/>
  <c r="M110" i="8" s="1" a="1"/>
  <c r="M110" i="8" s="1"/>
  <c r="AU33" i="29"/>
  <c r="F105" i="16" s="1"/>
  <c r="M81" i="8" s="1" a="1"/>
  <c r="M81" i="8" s="1"/>
  <c r="AG33" i="29"/>
  <c r="F76" i="16" s="1"/>
  <c r="M52" i="8" s="1" a="1"/>
  <c r="M52" i="8" s="1"/>
  <c r="S33" i="29"/>
  <c r="F47" i="16" s="1"/>
  <c r="M23" i="8" s="1" a="1"/>
  <c r="M23" i="8" s="1"/>
  <c r="Y47" i="16"/>
  <c r="AP72" i="28"/>
  <c r="AP83" i="28"/>
  <c r="AW102" i="28"/>
  <c r="AP79" i="28"/>
  <c r="AP73" i="28"/>
  <c r="AP237" i="28"/>
  <c r="AW122" i="28"/>
  <c r="AP228" i="28"/>
  <c r="AP91" i="28"/>
  <c r="AP85" i="28"/>
  <c r="AP66" i="28"/>
  <c r="AP61" i="28"/>
  <c r="AP74" i="28"/>
  <c r="AP68" i="28"/>
  <c r="AP86" i="28"/>
  <c r="AP80" i="28"/>
  <c r="AP69" i="28"/>
  <c r="AP75" i="28"/>
  <c r="AP70" i="28"/>
  <c r="AP81" i="28"/>
  <c r="AP87" i="28"/>
  <c r="AP62" i="28"/>
  <c r="AP82" i="28"/>
  <c r="AP76" i="28"/>
  <c r="AP77" i="28"/>
  <c r="AP88" i="28"/>
  <c r="AP89" i="28"/>
  <c r="AP71" i="28"/>
  <c r="AW107" i="28"/>
  <c r="BE22" i="28"/>
  <c r="AW95" i="28"/>
  <c r="AW111" i="28"/>
  <c r="AW110" i="28"/>
  <c r="AW119" i="28"/>
  <c r="AW106" i="28"/>
  <c r="AW114" i="28"/>
  <c r="AW101" i="28"/>
  <c r="AX11" i="28"/>
  <c r="AW97" i="28"/>
  <c r="AW113" i="28"/>
  <c r="AW380" i="28"/>
  <c r="AW109" i="28"/>
  <c r="AW96" i="28"/>
  <c r="AW389" i="28"/>
  <c r="AW93" i="28"/>
  <c r="AW121" i="28"/>
  <c r="AW108" i="28"/>
  <c r="H82" i="2"/>
  <c r="AP295" i="28"/>
  <c r="AW401" i="28"/>
  <c r="AW105" i="28"/>
  <c r="AW92" i="28"/>
  <c r="AW120" i="28"/>
  <c r="AP282" i="28"/>
  <c r="AW394" i="28"/>
  <c r="AW117" i="28"/>
  <c r="AW104" i="28"/>
  <c r="AW103" i="28"/>
  <c r="BD79" i="28"/>
  <c r="AW100" i="28"/>
  <c r="AW116" i="28"/>
  <c r="AW115" i="28"/>
  <c r="BD90" i="28"/>
  <c r="AW112" i="28"/>
  <c r="AW99" i="28"/>
  <c r="AP269" i="28"/>
  <c r="AP256" i="28"/>
  <c r="AP272" i="28"/>
  <c r="AP252" i="28"/>
  <c r="AP268" i="28"/>
  <c r="AP255" i="28"/>
  <c r="AP257" i="28"/>
  <c r="AQ21" i="28"/>
  <c r="AP264" i="28"/>
  <c r="AP251" i="28"/>
  <c r="AP267" i="28"/>
  <c r="AP273" i="28"/>
  <c r="AP276" i="28"/>
  <c r="AP263" i="28"/>
  <c r="AP247" i="28"/>
  <c r="AP275" i="28"/>
  <c r="AP259" i="28"/>
  <c r="AP258" i="28"/>
  <c r="AP260" i="28"/>
  <c r="AP271" i="28"/>
  <c r="AP270" i="28"/>
  <c r="AP254" i="28"/>
  <c r="AP253" i="28"/>
  <c r="AP250" i="28"/>
  <c r="AP266" i="28"/>
  <c r="AP265" i="28"/>
  <c r="H111" i="2"/>
  <c r="AP262" i="28"/>
  <c r="AP249" i="28"/>
  <c r="BD62" i="28"/>
  <c r="BD67" i="28"/>
  <c r="BD78" i="28"/>
  <c r="AP217" i="28"/>
  <c r="AP242" i="28"/>
  <c r="BD63" i="28"/>
  <c r="BD68" i="28"/>
  <c r="BD91" i="28"/>
  <c r="BD73" i="28"/>
  <c r="AP223" i="28"/>
  <c r="AP224" i="28"/>
  <c r="AP244" i="28"/>
  <c r="BD64" i="28"/>
  <c r="BD80" i="28"/>
  <c r="BD74" i="28"/>
  <c r="BD85" i="28"/>
  <c r="AP218" i="28"/>
  <c r="AP229" i="28"/>
  <c r="AP239" i="28"/>
  <c r="BD75" i="28"/>
  <c r="BD86" i="28"/>
  <c r="AP225" i="28"/>
  <c r="AP219" i="28"/>
  <c r="AP246" i="28"/>
  <c r="BD61" i="28"/>
  <c r="BD87" i="28"/>
  <c r="BD69" i="28"/>
  <c r="AP227" i="28"/>
  <c r="AP226" i="28"/>
  <c r="AP241" i="28"/>
  <c r="H24" i="2"/>
  <c r="AQ20" i="28"/>
  <c r="BD70" i="28"/>
  <c r="BD81" i="28"/>
  <c r="AP220" i="28"/>
  <c r="AP235" i="28"/>
  <c r="AP236" i="28"/>
  <c r="BD82" i="28"/>
  <c r="BD76" i="28"/>
  <c r="AP232" i="28"/>
  <c r="AP221" i="28"/>
  <c r="AP231" i="28"/>
  <c r="BD77" i="28"/>
  <c r="BD88" i="28"/>
  <c r="AP234" i="28"/>
  <c r="AP216" i="28"/>
  <c r="AP243" i="28"/>
  <c r="BD89" i="28"/>
  <c r="BD71" i="28"/>
  <c r="AP230" i="28"/>
  <c r="AP238" i="28"/>
  <c r="BD72" i="28"/>
  <c r="BD83" i="28"/>
  <c r="AP233" i="28"/>
  <c r="AP245" i="28"/>
  <c r="BD84" i="28"/>
  <c r="BD66" i="28"/>
  <c r="AP222" i="28"/>
  <c r="BI22" i="29"/>
  <c r="F123" i="16" s="1"/>
  <c r="M99" i="8" s="1" a="1"/>
  <c r="M99" i="8" s="1"/>
  <c r="S22" i="29"/>
  <c r="F36" i="16" s="1"/>
  <c r="M12" i="8" s="1" a="1"/>
  <c r="M12" i="8" s="1"/>
  <c r="AG22" i="29"/>
  <c r="F65" i="16" s="1"/>
  <c r="M41" i="8" s="1" a="1"/>
  <c r="M41" i="8" s="1"/>
  <c r="AU22" i="29"/>
  <c r="F94" i="16" s="1"/>
  <c r="M70" i="8" s="1" a="1"/>
  <c r="M70" i="8" s="1"/>
  <c r="Y36" i="16"/>
  <c r="BJ33" i="29"/>
  <c r="G134" i="16" s="1"/>
  <c r="M110" i="12" s="1" a="1"/>
  <c r="M110" i="12" s="1"/>
  <c r="T33" i="29"/>
  <c r="G47" i="16" s="1"/>
  <c r="M23" i="12" s="1" a="1"/>
  <c r="M23" i="12" s="1"/>
  <c r="AV33" i="29"/>
  <c r="G105" i="16" s="1"/>
  <c r="M81" i="12" s="1" a="1"/>
  <c r="M81" i="12" s="1"/>
  <c r="AH33" i="29"/>
  <c r="G76" i="16" s="1"/>
  <c r="M52" i="12" s="1" a="1"/>
  <c r="M52" i="12" s="1"/>
  <c r="Z47" i="16"/>
  <c r="BD14" i="29"/>
  <c r="K86" i="16" s="1"/>
  <c r="M62" i="36" s="1" a="1"/>
  <c r="M62" i="36" s="1"/>
  <c r="BR14" i="29"/>
  <c r="K115" i="16" s="1"/>
  <c r="M91" i="36" s="1" a="1"/>
  <c r="M91" i="36" s="1"/>
  <c r="AB14" i="29"/>
  <c r="K28" i="16" s="1"/>
  <c r="M4" i="36" s="1" a="1"/>
  <c r="M4" i="36" s="1"/>
  <c r="AP14" i="29"/>
  <c r="K57" i="16" s="1"/>
  <c r="M33" i="36" s="1" a="1"/>
  <c r="M33" i="36" s="1"/>
  <c r="AH28" i="16"/>
  <c r="AC25" i="29"/>
  <c r="AI39" i="16"/>
  <c r="P37" i="29"/>
  <c r="P69" i="29"/>
  <c r="B69" i="29" s="1"/>
  <c r="Q37" i="29"/>
  <c r="BG37" i="29"/>
  <c r="AE37" i="29"/>
  <c r="AS37" i="29"/>
  <c r="W51" i="16"/>
  <c r="AM18" i="29"/>
  <c r="N61" i="16" s="1"/>
  <c r="M37" i="11" s="1" a="1"/>
  <c r="M37" i="11" s="1"/>
  <c r="BO18" i="29"/>
  <c r="N119" i="16" s="1"/>
  <c r="M95" i="11" s="1" a="1"/>
  <c r="M95" i="11" s="1"/>
  <c r="BA18" i="29"/>
  <c r="N90" i="16" s="1"/>
  <c r="M66" i="11" s="1" a="1"/>
  <c r="M66" i="11" s="1"/>
  <c r="Y18" i="29"/>
  <c r="N32" i="16" s="1"/>
  <c r="M8" i="11" s="1" a="1"/>
  <c r="M8" i="11" s="1"/>
  <c r="AE32" i="16"/>
  <c r="BP29" i="29"/>
  <c r="I130" i="16" s="1"/>
  <c r="M106" i="31" s="1" a="1"/>
  <c r="M106" i="31" s="1"/>
  <c r="Z29" i="29"/>
  <c r="I43" i="16" s="1"/>
  <c r="M19" i="31" s="1" a="1"/>
  <c r="M19" i="31" s="1"/>
  <c r="AN29" i="29"/>
  <c r="I72" i="16" s="1"/>
  <c r="M48" i="31" s="1" a="1"/>
  <c r="M48" i="31" s="1"/>
  <c r="BB29" i="29"/>
  <c r="I101" i="16" s="1"/>
  <c r="M77" i="31" s="1" a="1"/>
  <c r="M77" i="31" s="1"/>
  <c r="AF43" i="16"/>
  <c r="BC40" i="29"/>
  <c r="J112" i="16" s="1"/>
  <c r="M88" i="32" s="1" a="1"/>
  <c r="M88" i="32" s="1"/>
  <c r="BQ40" i="29"/>
  <c r="J141" i="16" s="1"/>
  <c r="M117" i="32" s="1" a="1"/>
  <c r="M117" i="32" s="1"/>
  <c r="AO40" i="29"/>
  <c r="J83" i="16" s="1"/>
  <c r="M59" i="32" s="1" a="1"/>
  <c r="M59" i="32" s="1"/>
  <c r="AA40" i="29"/>
  <c r="J54" i="16" s="1"/>
  <c r="M30" i="32" s="1" a="1"/>
  <c r="M30" i="32" s="1"/>
  <c r="AG54" i="16"/>
  <c r="BL22" i="29"/>
  <c r="M123" i="16" s="1"/>
  <c r="M99" i="9" s="1" a="1"/>
  <c r="M99" i="9" s="1"/>
  <c r="V22" i="29"/>
  <c r="M36" i="16" s="1"/>
  <c r="M12" i="9" s="1" a="1"/>
  <c r="M12" i="9" s="1"/>
  <c r="AJ22" i="29"/>
  <c r="M65" i="16" s="1"/>
  <c r="M41" i="9" s="1" a="1"/>
  <c r="M41" i="9" s="1"/>
  <c r="AX22" i="29"/>
  <c r="M94" i="16" s="1"/>
  <c r="M70" i="9" s="1" a="1"/>
  <c r="M70" i="9" s="1"/>
  <c r="AB36" i="16"/>
  <c r="AY33" i="29"/>
  <c r="L105" i="16" s="1"/>
  <c r="M81" i="30" s="1" a="1"/>
  <c r="M81" i="30" s="1"/>
  <c r="AK33" i="29"/>
  <c r="L76" i="16" s="1"/>
  <c r="M52" i="30" s="1" a="1"/>
  <c r="M52" i="30" s="1"/>
  <c r="BM33" i="29"/>
  <c r="L134" i="16" s="1"/>
  <c r="M110" i="30" s="1" a="1"/>
  <c r="M110" i="30" s="1"/>
  <c r="W33" i="29"/>
  <c r="L47" i="16" s="1"/>
  <c r="M23" i="30" s="1" a="1"/>
  <c r="M23" i="30" s="1"/>
  <c r="AC47" i="16"/>
  <c r="AM15" i="29"/>
  <c r="N58" i="16" s="1"/>
  <c r="M34" i="11" s="1" a="1"/>
  <c r="M34" i="11" s="1"/>
  <c r="H34" i="11" s="1"/>
  <c r="I34" i="11" s="1"/>
  <c r="BH15" i="29"/>
  <c r="E116" i="16" s="1"/>
  <c r="M92" i="2" s="1" a="1"/>
  <c r="M92" i="2" s="1"/>
  <c r="I92" i="22" s="1"/>
  <c r="AT15" i="29"/>
  <c r="E87" i="16" s="1"/>
  <c r="M63" i="2" s="1" a="1"/>
  <c r="M63" i="2" s="1"/>
  <c r="I63" i="22" s="1"/>
  <c r="BA15" i="29"/>
  <c r="N87" i="16" s="1"/>
  <c r="M63" i="11" s="1" a="1"/>
  <c r="M63" i="11" s="1"/>
  <c r="H63" i="11" s="1"/>
  <c r="I63" i="11" s="1"/>
  <c r="Y15" i="29"/>
  <c r="N29" i="16" s="1"/>
  <c r="M5" i="11" s="1" a="1"/>
  <c r="M5" i="11" s="1"/>
  <c r="H5" i="11" s="1"/>
  <c r="I5" i="11" s="1"/>
  <c r="BO15" i="29"/>
  <c r="N116" i="16" s="1"/>
  <c r="M92" i="11" s="1" a="1"/>
  <c r="M92" i="11" s="1"/>
  <c r="H92" i="11" s="1"/>
  <c r="I92" i="11" s="1"/>
  <c r="AF15" i="29"/>
  <c r="E58" i="16" s="1"/>
  <c r="M34" i="2" s="1" a="1"/>
  <c r="M34" i="2" s="1"/>
  <c r="I34" i="22" s="1"/>
  <c r="R15" i="29"/>
  <c r="E29" i="16" s="1"/>
  <c r="M5" i="2" s="1" a="1"/>
  <c r="M5" i="2" s="1"/>
  <c r="I5" i="22" s="1"/>
  <c r="X29" i="16"/>
  <c r="AU26" i="29"/>
  <c r="F98" i="16" s="1"/>
  <c r="M74" i="8" s="1" a="1"/>
  <c r="M74" i="8" s="1"/>
  <c r="S26" i="29"/>
  <c r="F40" i="16" s="1"/>
  <c r="M16" i="8" s="1" a="1"/>
  <c r="M16" i="8" s="1"/>
  <c r="BI26" i="29"/>
  <c r="F127" i="16" s="1"/>
  <c r="M103" i="8" s="1" a="1"/>
  <c r="M103" i="8" s="1"/>
  <c r="AG26" i="29"/>
  <c r="F69" i="16" s="1"/>
  <c r="M45" i="8" s="1" a="1"/>
  <c r="M45" i="8" s="1"/>
  <c r="Y40" i="16"/>
  <c r="AV37" i="29"/>
  <c r="G109" i="16" s="1"/>
  <c r="M85" i="12" s="1" a="1"/>
  <c r="M85" i="12" s="1"/>
  <c r="AH37" i="29"/>
  <c r="G80" i="16" s="1"/>
  <c r="M56" i="12" s="1" a="1"/>
  <c r="M56" i="12" s="1"/>
  <c r="T37" i="29"/>
  <c r="G51" i="16" s="1"/>
  <c r="M27" i="12" s="1" a="1"/>
  <c r="M27" i="12" s="1"/>
  <c r="BJ37" i="29"/>
  <c r="G138" i="16" s="1"/>
  <c r="M114" i="12" s="1" a="1"/>
  <c r="M114" i="12" s="1"/>
  <c r="Z51" i="16"/>
  <c r="BR18" i="29"/>
  <c r="K119" i="16" s="1"/>
  <c r="M95" i="36" s="1" a="1"/>
  <c r="M95" i="36" s="1"/>
  <c r="BD18" i="29"/>
  <c r="K90" i="16" s="1"/>
  <c r="M66" i="36" s="1" a="1"/>
  <c r="M66" i="36" s="1"/>
  <c r="AP18" i="29"/>
  <c r="K61" i="16" s="1"/>
  <c r="M37" i="36" s="1" a="1"/>
  <c r="M37" i="36" s="1"/>
  <c r="AB18" i="29"/>
  <c r="K32" i="16" s="1"/>
  <c r="M8" i="36" s="1" a="1"/>
  <c r="M8" i="36" s="1"/>
  <c r="AH32" i="16"/>
  <c r="AC29" i="29"/>
  <c r="AI43" i="16"/>
  <c r="BM12" i="29"/>
  <c r="L113" i="16" s="1"/>
  <c r="AK12" i="29"/>
  <c r="W12" i="29"/>
  <c r="AY12" i="29"/>
  <c r="L84" i="16" s="1"/>
  <c r="I11" i="29"/>
  <c r="AC26" i="16"/>
  <c r="BN23" i="29"/>
  <c r="O124" i="16" s="1"/>
  <c r="M100" i="13" s="1" a="1"/>
  <c r="M100" i="13" s="1"/>
  <c r="AZ23" i="29"/>
  <c r="O95" i="16" s="1"/>
  <c r="M71" i="13" s="1" a="1"/>
  <c r="M71" i="13" s="1"/>
  <c r="X23" i="29"/>
  <c r="O37" i="16" s="1"/>
  <c r="M13" i="13" s="1" a="1"/>
  <c r="M13" i="13" s="1"/>
  <c r="AL23" i="29"/>
  <c r="O66" i="16" s="1"/>
  <c r="M42" i="13" s="1" a="1"/>
  <c r="M42" i="13" s="1"/>
  <c r="AD37" i="16"/>
  <c r="BO34" i="29"/>
  <c r="N135" i="16" s="1"/>
  <c r="M111" i="11" s="1" a="1"/>
  <c r="M111" i="11" s="1"/>
  <c r="AM34" i="29"/>
  <c r="N77" i="16" s="1"/>
  <c r="M53" i="11" s="1" a="1"/>
  <c r="M53" i="11" s="1"/>
  <c r="BA34" i="29"/>
  <c r="N106" i="16" s="1"/>
  <c r="M82" i="11" s="1" a="1"/>
  <c r="M82" i="11" s="1"/>
  <c r="Y34" i="29"/>
  <c r="N48" i="16" s="1"/>
  <c r="M24" i="11" s="1" a="1"/>
  <c r="M24" i="11" s="1"/>
  <c r="AE48" i="16"/>
  <c r="BI17" i="29"/>
  <c r="F118" i="16" s="1"/>
  <c r="M94" i="8" s="1" a="1"/>
  <c r="M94" i="8" s="1"/>
  <c r="AG17" i="29"/>
  <c r="F60" i="16" s="1"/>
  <c r="M36" i="8" s="1" a="1"/>
  <c r="M36" i="8" s="1"/>
  <c r="AU17" i="29"/>
  <c r="F89" i="16" s="1"/>
  <c r="M65" i="8" s="1" a="1"/>
  <c r="M65" i="8" s="1"/>
  <c r="S17" i="29"/>
  <c r="F31" i="16" s="1"/>
  <c r="M7" i="8" s="1" a="1"/>
  <c r="M7" i="8" s="1"/>
  <c r="Y31" i="16"/>
  <c r="BJ28" i="29"/>
  <c r="G129" i="16" s="1"/>
  <c r="M105" i="12" s="1" a="1"/>
  <c r="M105" i="12" s="1"/>
  <c r="AV28" i="29"/>
  <c r="G100" i="16" s="1"/>
  <c r="M76" i="12" s="1" a="1"/>
  <c r="M76" i="12" s="1"/>
  <c r="T28" i="29"/>
  <c r="G42" i="16" s="1"/>
  <c r="M18" i="12" s="1" a="1"/>
  <c r="M18" i="12" s="1"/>
  <c r="AH28" i="29"/>
  <c r="G71" i="16" s="1"/>
  <c r="M47" i="12" s="1" a="1"/>
  <c r="M47" i="12" s="1"/>
  <c r="Z42" i="16"/>
  <c r="AI39" i="29"/>
  <c r="H82" i="16" s="1"/>
  <c r="M58" i="34" s="1" a="1"/>
  <c r="M58" i="34" s="1"/>
  <c r="U39" i="29"/>
  <c r="H53" i="16" s="1"/>
  <c r="M29" i="34" s="1" a="1"/>
  <c r="M29" i="34" s="1"/>
  <c r="BK39" i="29"/>
  <c r="H140" i="16" s="1"/>
  <c r="M116" i="34" s="1" a="1"/>
  <c r="M116" i="34" s="1"/>
  <c r="AW39" i="29"/>
  <c r="H111" i="16" s="1"/>
  <c r="M87" i="34" s="1" a="1"/>
  <c r="M87" i="34" s="1"/>
  <c r="AA53" i="16"/>
  <c r="BR21" i="29"/>
  <c r="K122" i="16" s="1"/>
  <c r="M98" i="36" s="1" a="1"/>
  <c r="M98" i="36" s="1"/>
  <c r="BD21" i="29"/>
  <c r="K93" i="16" s="1"/>
  <c r="M69" i="36" s="1" a="1"/>
  <c r="M69" i="36" s="1"/>
  <c r="AP21" i="29"/>
  <c r="K64" i="16" s="1"/>
  <c r="M40" i="36" s="1" a="1"/>
  <c r="M40" i="36" s="1"/>
  <c r="AB21" i="29"/>
  <c r="K35" i="16" s="1"/>
  <c r="M11" i="36" s="1" a="1"/>
  <c r="M11" i="36" s="1"/>
  <c r="AH35" i="16"/>
  <c r="AC32" i="29"/>
  <c r="AI46" i="16"/>
  <c r="AY15" i="29"/>
  <c r="L87" i="16" s="1"/>
  <c r="M63" i="30" s="1" a="1"/>
  <c r="M63" i="30" s="1"/>
  <c r="BM15" i="29"/>
  <c r="L116" i="16" s="1"/>
  <c r="M92" i="30" s="1" a="1"/>
  <c r="M92" i="30" s="1"/>
  <c r="W15" i="29"/>
  <c r="L29" i="16" s="1"/>
  <c r="M5" i="30" s="1" a="1"/>
  <c r="M5" i="30" s="1"/>
  <c r="AK15" i="29"/>
  <c r="L58" i="16" s="1"/>
  <c r="M34" i="30" s="1" a="1"/>
  <c r="M34" i="30" s="1"/>
  <c r="AC29" i="16"/>
  <c r="AZ26" i="29"/>
  <c r="O98" i="16" s="1"/>
  <c r="M74" i="13" s="1" a="1"/>
  <c r="M74" i="13" s="1"/>
  <c r="AL26" i="29"/>
  <c r="O69" i="16" s="1"/>
  <c r="M45" i="13" s="1" a="1"/>
  <c r="M45" i="13" s="1"/>
  <c r="BN26" i="29"/>
  <c r="O127" i="16" s="1"/>
  <c r="M103" i="13" s="1" a="1"/>
  <c r="M103" i="13" s="1"/>
  <c r="X26" i="29"/>
  <c r="O40" i="16" s="1"/>
  <c r="M16" i="13" s="1" a="1"/>
  <c r="M16" i="13" s="1"/>
  <c r="AD40" i="16"/>
  <c r="BO37" i="29"/>
  <c r="N138" i="16" s="1"/>
  <c r="M114" i="11" s="1" a="1"/>
  <c r="M114" i="11" s="1"/>
  <c r="BA37" i="29"/>
  <c r="N109" i="16" s="1"/>
  <c r="M85" i="11" s="1" a="1"/>
  <c r="M85" i="11" s="1"/>
  <c r="AM37" i="29"/>
  <c r="N80" i="16" s="1"/>
  <c r="M56" i="11" s="1" a="1"/>
  <c r="M56" i="11" s="1"/>
  <c r="Y37" i="29"/>
  <c r="N51" i="16" s="1"/>
  <c r="M27" i="11" s="1" a="1"/>
  <c r="M27" i="11" s="1"/>
  <c r="AE51" i="16"/>
  <c r="BI20" i="29"/>
  <c r="F121" i="16" s="1"/>
  <c r="M97" i="8" s="1" a="1"/>
  <c r="M97" i="8" s="1"/>
  <c r="AU20" i="29"/>
  <c r="F92" i="16" s="1"/>
  <c r="M68" i="8" s="1" a="1"/>
  <c r="M68" i="8" s="1"/>
  <c r="AG20" i="29"/>
  <c r="F63" i="16" s="1"/>
  <c r="M39" i="8" s="1" a="1"/>
  <c r="M39" i="8" s="1"/>
  <c r="S20" i="29"/>
  <c r="F34" i="16" s="1"/>
  <c r="M10" i="8" s="1" a="1"/>
  <c r="M10" i="8" s="1"/>
  <c r="Y34" i="16"/>
  <c r="BJ31" i="29"/>
  <c r="G132" i="16" s="1"/>
  <c r="M108" i="12" s="1" a="1"/>
  <c r="M108" i="12" s="1"/>
  <c r="AV31" i="29"/>
  <c r="G103" i="16" s="1"/>
  <c r="M79" i="12" s="1" a="1"/>
  <c r="M79" i="12" s="1"/>
  <c r="AH31" i="29"/>
  <c r="G74" i="16" s="1"/>
  <c r="M50" i="12" s="1" a="1"/>
  <c r="M50" i="12" s="1"/>
  <c r="T31" i="29"/>
  <c r="G45" i="16" s="1"/>
  <c r="M21" i="12" s="1" a="1"/>
  <c r="M21" i="12" s="1"/>
  <c r="Z45" i="16"/>
  <c r="P23" i="29"/>
  <c r="AT23" i="29"/>
  <c r="BH23" i="29"/>
  <c r="R23" i="29"/>
  <c r="AF23" i="29"/>
  <c r="X37" i="16"/>
  <c r="AG34" i="29"/>
  <c r="F77" i="16" s="1"/>
  <c r="M53" i="8" s="1" a="1"/>
  <c r="M53" i="8" s="1"/>
  <c r="S34" i="29"/>
  <c r="F48" i="16" s="1"/>
  <c r="M24" i="8" s="1" a="1"/>
  <c r="M24" i="8" s="1"/>
  <c r="BI34" i="29"/>
  <c r="F135" i="16" s="1"/>
  <c r="M111" i="8" s="1" a="1"/>
  <c r="M111" i="8" s="1"/>
  <c r="AU34" i="29"/>
  <c r="F106" i="16" s="1"/>
  <c r="M82" i="8" s="1" a="1"/>
  <c r="M82" i="8" s="1"/>
  <c r="Y48" i="16"/>
  <c r="BQ15" i="29"/>
  <c r="J116" i="16" s="1"/>
  <c r="M92" i="32" s="1" a="1"/>
  <c r="M92" i="32" s="1"/>
  <c r="AA15" i="29"/>
  <c r="J29" i="16" s="1"/>
  <c r="M5" i="32" s="1" a="1"/>
  <c r="M5" i="32" s="1"/>
  <c r="AO15" i="29"/>
  <c r="J58" i="16" s="1"/>
  <c r="M34" i="32" s="1" a="1"/>
  <c r="M34" i="32" s="1"/>
  <c r="BC15" i="29"/>
  <c r="J87" i="16" s="1"/>
  <c r="M63" i="32" s="1" a="1"/>
  <c r="M63" i="32" s="1"/>
  <c r="AG29" i="16"/>
  <c r="BD26" i="29"/>
  <c r="K98" i="16" s="1"/>
  <c r="M74" i="36" s="1" a="1"/>
  <c r="M74" i="36" s="1"/>
  <c r="BR26" i="29"/>
  <c r="K127" i="16" s="1"/>
  <c r="M103" i="36" s="1" a="1"/>
  <c r="M103" i="36" s="1"/>
  <c r="AP26" i="29"/>
  <c r="K69" i="16" s="1"/>
  <c r="M45" i="36" s="1" a="1"/>
  <c r="M45" i="36" s="1"/>
  <c r="AB26" i="29"/>
  <c r="K40" i="16" s="1"/>
  <c r="M16" i="36" s="1" a="1"/>
  <c r="M16" i="36" s="1"/>
  <c r="AH40" i="16"/>
  <c r="AC37" i="29"/>
  <c r="AI51" i="16"/>
  <c r="AZ19" i="29"/>
  <c r="O91" i="16" s="1"/>
  <c r="M67" i="13" s="1" a="1"/>
  <c r="M67" i="13" s="1"/>
  <c r="BN19" i="29"/>
  <c r="O120" i="16" s="1"/>
  <c r="M96" i="13" s="1" a="1"/>
  <c r="M96" i="13" s="1"/>
  <c r="AL19" i="29"/>
  <c r="O62" i="16" s="1"/>
  <c r="M38" i="13" s="1" a="1"/>
  <c r="M38" i="13" s="1"/>
  <c r="X19" i="29"/>
  <c r="O33" i="16" s="1"/>
  <c r="M9" i="13" s="1" a="1"/>
  <c r="M9" i="13" s="1"/>
  <c r="AD33" i="16"/>
  <c r="AM30" i="29"/>
  <c r="N73" i="16" s="1"/>
  <c r="M49" i="11" s="1" a="1"/>
  <c r="M49" i="11" s="1"/>
  <c r="BO30" i="29"/>
  <c r="N131" i="16" s="1"/>
  <c r="M107" i="11" s="1" a="1"/>
  <c r="M107" i="11" s="1"/>
  <c r="Y30" i="29"/>
  <c r="N44" i="16" s="1"/>
  <c r="M20" i="11" s="1" a="1"/>
  <c r="M20" i="11" s="1"/>
  <c r="BA30" i="29"/>
  <c r="N102" i="16" s="1"/>
  <c r="M78" i="11" s="1" a="1"/>
  <c r="M78" i="11" s="1"/>
  <c r="AE44" i="16"/>
  <c r="BJ12" i="29"/>
  <c r="AV12" i="29"/>
  <c r="F11" i="29"/>
  <c r="AH12" i="29"/>
  <c r="T12" i="29"/>
  <c r="Z26" i="16"/>
  <c r="P55" i="29"/>
  <c r="B55" i="29" s="1"/>
  <c r="AI23" i="29"/>
  <c r="AW23" i="29"/>
  <c r="U23" i="29"/>
  <c r="BK23" i="29"/>
  <c r="AA37" i="16"/>
  <c r="BL34" i="29"/>
  <c r="M135" i="16" s="1"/>
  <c r="M111" i="9" s="1" a="1"/>
  <c r="M111" i="9" s="1"/>
  <c r="V34" i="29"/>
  <c r="M48" i="16" s="1"/>
  <c r="M24" i="9" s="1" a="1"/>
  <c r="M24" i="9" s="1"/>
  <c r="AJ34" i="29"/>
  <c r="M77" i="16" s="1"/>
  <c r="M53" i="9" s="1" a="1"/>
  <c r="M53" i="9" s="1"/>
  <c r="AX34" i="29"/>
  <c r="M106" i="16" s="1"/>
  <c r="M82" i="9" s="1" a="1"/>
  <c r="M82" i="9" s="1"/>
  <c r="AB48" i="16"/>
  <c r="P48" i="29"/>
  <c r="B48" i="29" s="1"/>
  <c r="BG16" i="29"/>
  <c r="Q16" i="29"/>
  <c r="AS16" i="29"/>
  <c r="AE16" i="29"/>
  <c r="P16" i="29"/>
  <c r="W30" i="16"/>
  <c r="AM27" i="29"/>
  <c r="N70" i="16" s="1"/>
  <c r="M46" i="11" s="1" a="1"/>
  <c r="M46" i="11" s="1"/>
  <c r="H46" i="11" s="1"/>
  <c r="I46" i="11" s="1"/>
  <c r="BA27" i="29"/>
  <c r="N99" i="16" s="1"/>
  <c r="M75" i="11" s="1" a="1"/>
  <c r="M75" i="11" s="1"/>
  <c r="H75" i="11" s="1"/>
  <c r="I75" i="11" s="1"/>
  <c r="BO27" i="29"/>
  <c r="N128" i="16" s="1"/>
  <c r="M104" i="11" s="1" a="1"/>
  <c r="M104" i="11" s="1"/>
  <c r="H104" i="11" s="1"/>
  <c r="I104" i="11" s="1"/>
  <c r="Y27" i="29"/>
  <c r="N41" i="16" s="1"/>
  <c r="M17" i="11" s="1" a="1"/>
  <c r="M17" i="11" s="1"/>
  <c r="H17" i="11" s="1"/>
  <c r="I17" i="11" s="1"/>
  <c r="J17" i="11" s="1"/>
  <c r="K17" i="11" s="1"/>
  <c r="L17" i="11" s="1"/>
  <c r="AF27" i="29"/>
  <c r="E70" i="16" s="1"/>
  <c r="M46" i="2" s="1" a="1"/>
  <c r="M46" i="2" s="1"/>
  <c r="I46" i="22" s="1"/>
  <c r="AT27" i="29"/>
  <c r="E99" i="16" s="1"/>
  <c r="M75" i="2" s="1" a="1"/>
  <c r="M75" i="2" s="1"/>
  <c r="I75" i="22" s="1"/>
  <c r="BH27" i="29"/>
  <c r="E128" i="16" s="1"/>
  <c r="M104" i="2" s="1" a="1"/>
  <c r="M104" i="2" s="1"/>
  <c r="I104" i="22" s="1"/>
  <c r="R27" i="29"/>
  <c r="E41" i="16" s="1"/>
  <c r="M17" i="2" s="1" a="1"/>
  <c r="M17" i="2" s="1"/>
  <c r="I17" i="22" s="1"/>
  <c r="X41" i="16"/>
  <c r="BI38" i="29"/>
  <c r="F139" i="16" s="1"/>
  <c r="M115" i="8" s="1" a="1"/>
  <c r="M115" i="8" s="1"/>
  <c r="AG38" i="29"/>
  <c r="F81" i="16" s="1"/>
  <c r="M57" i="8" s="1" a="1"/>
  <c r="M57" i="8" s="1"/>
  <c r="S38" i="29"/>
  <c r="F52" i="16" s="1"/>
  <c r="M28" i="8" s="1" a="1"/>
  <c r="M28" i="8" s="1"/>
  <c r="AU38" i="29"/>
  <c r="F110" i="16" s="1"/>
  <c r="M86" i="8" s="1" a="1"/>
  <c r="M86" i="8" s="1"/>
  <c r="Y52" i="16"/>
  <c r="BC19" i="29"/>
  <c r="J91" i="16" s="1"/>
  <c r="M67" i="32" s="1" a="1"/>
  <c r="M67" i="32" s="1"/>
  <c r="BQ19" i="29"/>
  <c r="J120" i="16" s="1"/>
  <c r="M96" i="32" s="1" a="1"/>
  <c r="M96" i="32" s="1"/>
  <c r="AA19" i="29"/>
  <c r="J33" i="16" s="1"/>
  <c r="M9" i="32" s="1" a="1"/>
  <c r="M9" i="32" s="1"/>
  <c r="AO19" i="29"/>
  <c r="J62" i="16" s="1"/>
  <c r="M38" i="32" s="1" a="1"/>
  <c r="M38" i="32" s="1"/>
  <c r="AG33" i="16"/>
  <c r="BR30" i="29"/>
  <c r="K131" i="16" s="1"/>
  <c r="M107" i="36" s="1" a="1"/>
  <c r="M107" i="36" s="1"/>
  <c r="AP30" i="29"/>
  <c r="K73" i="16" s="1"/>
  <c r="M49" i="36" s="1" a="1"/>
  <c r="M49" i="36" s="1"/>
  <c r="BD30" i="29"/>
  <c r="K102" i="16" s="1"/>
  <c r="M78" i="36" s="1" a="1"/>
  <c r="M78" i="36" s="1"/>
  <c r="AB30" i="29"/>
  <c r="K44" i="16" s="1"/>
  <c r="M20" i="36" s="1" a="1"/>
  <c r="M20" i="36" s="1"/>
  <c r="AH44" i="16"/>
  <c r="BL13" i="29"/>
  <c r="M114" i="16" s="1"/>
  <c r="M90" i="9" s="1" a="1"/>
  <c r="M90" i="9" s="1"/>
  <c r="V13" i="29"/>
  <c r="M27" i="16" s="1"/>
  <c r="M3" i="9" s="1" a="1"/>
  <c r="M3" i="9" s="1"/>
  <c r="AX13" i="29"/>
  <c r="M85" i="16" s="1"/>
  <c r="M61" i="9" s="1" a="1"/>
  <c r="M61" i="9" s="1"/>
  <c r="AJ13" i="29"/>
  <c r="M56" i="16" s="1"/>
  <c r="M32" i="9" s="1" a="1"/>
  <c r="M32" i="9" s="1"/>
  <c r="AB27" i="16"/>
  <c r="AY24" i="29"/>
  <c r="L96" i="16" s="1"/>
  <c r="M72" i="30" s="1" a="1"/>
  <c r="M72" i="30" s="1"/>
  <c r="AK24" i="29"/>
  <c r="L67" i="16" s="1"/>
  <c r="M43" i="30" s="1" a="1"/>
  <c r="M43" i="30" s="1"/>
  <c r="BM24" i="29"/>
  <c r="L125" i="16" s="1"/>
  <c r="M101" i="30" s="1" a="1"/>
  <c r="M101" i="30" s="1"/>
  <c r="W24" i="29"/>
  <c r="L38" i="16" s="1"/>
  <c r="M14" i="30" s="1" a="1"/>
  <c r="M14" i="30" s="1"/>
  <c r="AC38" i="16"/>
  <c r="BN35" i="29"/>
  <c r="O136" i="16" s="1"/>
  <c r="M112" i="13" s="1" a="1"/>
  <c r="M112" i="13" s="1"/>
  <c r="AZ35" i="29"/>
  <c r="O107" i="16" s="1"/>
  <c r="M83" i="13" s="1" a="1"/>
  <c r="M83" i="13" s="1"/>
  <c r="X35" i="29"/>
  <c r="O49" i="16" s="1"/>
  <c r="M25" i="13" s="1" a="1"/>
  <c r="M25" i="13" s="1"/>
  <c r="AL35" i="29"/>
  <c r="O78" i="16" s="1"/>
  <c r="M54" i="13" s="1" a="1"/>
  <c r="M54" i="13" s="1"/>
  <c r="AD49" i="16"/>
  <c r="BH18" i="29"/>
  <c r="E119" i="16" s="1"/>
  <c r="M95" i="2" s="1" a="1"/>
  <c r="M95" i="2" s="1"/>
  <c r="I95" i="22" s="1"/>
  <c r="BL18" i="29"/>
  <c r="M119" i="16" s="1"/>
  <c r="M95" i="9" s="1" a="1"/>
  <c r="M95" i="9" s="1"/>
  <c r="H95" i="9" s="1"/>
  <c r="I95" i="9" s="1"/>
  <c r="AJ18" i="29"/>
  <c r="M61" i="16" s="1"/>
  <c r="M37" i="9" s="1" a="1"/>
  <c r="M37" i="9" s="1"/>
  <c r="H37" i="9" s="1"/>
  <c r="I37" i="9" s="1"/>
  <c r="AT18" i="29"/>
  <c r="E90" i="16" s="1"/>
  <c r="M66" i="2" s="1" a="1"/>
  <c r="M66" i="2" s="1"/>
  <c r="I66" i="22" s="1"/>
  <c r="AX18" i="29"/>
  <c r="M90" i="16" s="1"/>
  <c r="M66" i="9" s="1" a="1"/>
  <c r="M66" i="9" s="1"/>
  <c r="H66" i="9" s="1"/>
  <c r="I66" i="9" s="1"/>
  <c r="AF18" i="29"/>
  <c r="E61" i="16" s="1"/>
  <c r="M37" i="2" s="1" a="1"/>
  <c r="M37" i="2" s="1"/>
  <c r="I37" i="22" s="1"/>
  <c r="R18" i="29"/>
  <c r="E32" i="16" s="1"/>
  <c r="M8" i="2" s="1" a="1"/>
  <c r="M8" i="2" s="1"/>
  <c r="I8" i="22" s="1"/>
  <c r="V18" i="29"/>
  <c r="M32" i="16" s="1"/>
  <c r="M8" i="9" s="1" a="1"/>
  <c r="M8" i="9" s="1"/>
  <c r="H8" i="9" s="1"/>
  <c r="I8" i="9" s="1"/>
  <c r="X32" i="16"/>
  <c r="BI29" i="29"/>
  <c r="F130" i="16" s="1"/>
  <c r="M106" i="8" s="1" a="1"/>
  <c r="M106" i="8" s="1"/>
  <c r="AU29" i="29"/>
  <c r="F101" i="16" s="1"/>
  <c r="M77" i="8" s="1" a="1"/>
  <c r="M77" i="8" s="1"/>
  <c r="S29" i="29"/>
  <c r="F43" i="16" s="1"/>
  <c r="M19" i="8" s="1" a="1"/>
  <c r="M19" i="8" s="1"/>
  <c r="AG29" i="29"/>
  <c r="F72" i="16" s="1"/>
  <c r="M48" i="8" s="1" a="1"/>
  <c r="M48" i="8" s="1"/>
  <c r="Y43" i="16"/>
  <c r="T40" i="29"/>
  <c r="G54" i="16" s="1"/>
  <c r="M30" i="12" s="1" a="1"/>
  <c r="M30" i="12" s="1"/>
  <c r="AV40" i="29"/>
  <c r="G112" i="16" s="1"/>
  <c r="M88" i="12" s="1" a="1"/>
  <c r="M88" i="12" s="1"/>
  <c r="BJ40" i="29"/>
  <c r="G141" i="16" s="1"/>
  <c r="M117" i="12" s="1" a="1"/>
  <c r="M117" i="12" s="1"/>
  <c r="AH40" i="29"/>
  <c r="G83" i="16" s="1"/>
  <c r="M59" i="12" s="1" a="1"/>
  <c r="M59" i="12" s="1"/>
  <c r="Z54" i="16"/>
  <c r="BC22" i="29"/>
  <c r="J94" i="16" s="1"/>
  <c r="M70" i="32" s="1" a="1"/>
  <c r="M70" i="32" s="1"/>
  <c r="BQ22" i="29"/>
  <c r="J123" i="16" s="1"/>
  <c r="M99" i="32" s="1" a="1"/>
  <c r="M99" i="32" s="1"/>
  <c r="AO22" i="29"/>
  <c r="J65" i="16" s="1"/>
  <c r="M41" i="32" s="1" a="1"/>
  <c r="M41" i="32" s="1"/>
  <c r="AA22" i="29"/>
  <c r="J36" i="16" s="1"/>
  <c r="M12" i="32" s="1" a="1"/>
  <c r="M12" i="32" s="1"/>
  <c r="AG36" i="16"/>
  <c r="AP33" i="29"/>
  <c r="K76" i="16" s="1"/>
  <c r="M52" i="36" s="1" a="1"/>
  <c r="M52" i="36" s="1"/>
  <c r="BR33" i="29"/>
  <c r="K134" i="16" s="1"/>
  <c r="M110" i="36" s="1" a="1"/>
  <c r="M110" i="36" s="1"/>
  <c r="BD33" i="29"/>
  <c r="K105" i="16" s="1"/>
  <c r="M81" i="36" s="1" a="1"/>
  <c r="M81" i="36" s="1"/>
  <c r="AB33" i="29"/>
  <c r="K47" i="16" s="1"/>
  <c r="M23" i="36" s="1" a="1"/>
  <c r="M23" i="36" s="1"/>
  <c r="AH47" i="16"/>
  <c r="BL16" i="29"/>
  <c r="M117" i="16" s="1"/>
  <c r="M93" i="9" s="1" a="1"/>
  <c r="M93" i="9" s="1"/>
  <c r="V16" i="29"/>
  <c r="M30" i="16" s="1"/>
  <c r="M6" i="9" s="1" a="1"/>
  <c r="M6" i="9" s="1"/>
  <c r="AJ16" i="29"/>
  <c r="M59" i="16" s="1"/>
  <c r="M35" i="9" s="1" a="1"/>
  <c r="M35" i="9" s="1"/>
  <c r="AX16" i="29"/>
  <c r="M88" i="16" s="1"/>
  <c r="M64" i="9" s="1" a="1"/>
  <c r="M64" i="9" s="1"/>
  <c r="AB30" i="16"/>
  <c r="AY27" i="29"/>
  <c r="L99" i="16" s="1"/>
  <c r="M75" i="30" s="1" a="1"/>
  <c r="M75" i="30" s="1"/>
  <c r="AK27" i="29"/>
  <c r="L70" i="16" s="1"/>
  <c r="M46" i="30" s="1" a="1"/>
  <c r="M46" i="30" s="1"/>
  <c r="W27" i="29"/>
  <c r="L41" i="16" s="1"/>
  <c r="M17" i="30" s="1" a="1"/>
  <c r="M17" i="30" s="1"/>
  <c r="BM27" i="29"/>
  <c r="L128" i="16" s="1"/>
  <c r="M104" i="30" s="1" a="1"/>
  <c r="M104" i="30" s="1"/>
  <c r="AC41" i="16"/>
  <c r="BN38" i="29"/>
  <c r="O139" i="16" s="1"/>
  <c r="M115" i="13" s="1" a="1"/>
  <c r="M115" i="13" s="1"/>
  <c r="AZ38" i="29"/>
  <c r="O110" i="16" s="1"/>
  <c r="M86" i="13" s="1" a="1"/>
  <c r="M86" i="13" s="1"/>
  <c r="X38" i="29"/>
  <c r="O52" i="16" s="1"/>
  <c r="M28" i="13" s="1" a="1"/>
  <c r="M28" i="13" s="1"/>
  <c r="AL38" i="29"/>
  <c r="O81" i="16" s="1"/>
  <c r="M57" i="13" s="1" a="1"/>
  <c r="M57" i="13" s="1"/>
  <c r="AD52" i="16"/>
  <c r="AT21" i="29"/>
  <c r="E93" i="16" s="1"/>
  <c r="M69" i="2" s="1" a="1"/>
  <c r="M69" i="2" s="1"/>
  <c r="I69" i="22" s="1"/>
  <c r="AF21" i="29"/>
  <c r="E64" i="16" s="1"/>
  <c r="M40" i="2" s="1" a="1"/>
  <c r="M40" i="2" s="1"/>
  <c r="I40" i="22" s="1"/>
  <c r="BH21" i="29"/>
  <c r="E122" i="16" s="1"/>
  <c r="M98" i="2" s="1" a="1"/>
  <c r="M98" i="2" s="1"/>
  <c r="I98" i="22" s="1"/>
  <c r="R21" i="29"/>
  <c r="E35" i="16" s="1"/>
  <c r="M11" i="2" s="1" a="1"/>
  <c r="M11" i="2" s="1"/>
  <c r="I11" i="22" s="1"/>
  <c r="X35" i="16"/>
  <c r="BI32" i="29"/>
  <c r="F133" i="16" s="1"/>
  <c r="M109" i="8" s="1" a="1"/>
  <c r="M109" i="8" s="1"/>
  <c r="AU32" i="29"/>
  <c r="F104" i="16" s="1"/>
  <c r="M80" i="8" s="1" a="1"/>
  <c r="M80" i="8" s="1"/>
  <c r="AG32" i="29"/>
  <c r="F75" i="16" s="1"/>
  <c r="M51" i="8" s="1" a="1"/>
  <c r="M51" i="8" s="1"/>
  <c r="S32" i="29"/>
  <c r="F46" i="16" s="1"/>
  <c r="M22" i="8" s="1" a="1"/>
  <c r="M22" i="8" s="1"/>
  <c r="Y46" i="16"/>
  <c r="AC12" i="29"/>
  <c r="O11" i="29"/>
  <c r="AI26" i="16"/>
  <c r="P56" i="29"/>
  <c r="B56" i="29" s="1"/>
  <c r="P24" i="29"/>
  <c r="BG24" i="29"/>
  <c r="Q24" i="29"/>
  <c r="AS24" i="29"/>
  <c r="AE24" i="29"/>
  <c r="W38" i="16"/>
  <c r="P35" i="29"/>
  <c r="AT35" i="29"/>
  <c r="AF35" i="29"/>
  <c r="BH35" i="29"/>
  <c r="R35" i="29"/>
  <c r="X49" i="16"/>
  <c r="BP16" i="29"/>
  <c r="I117" i="16" s="1"/>
  <c r="M93" i="31" s="1" a="1"/>
  <c r="M93" i="31" s="1"/>
  <c r="BB16" i="29"/>
  <c r="I88" i="16" s="1"/>
  <c r="M64" i="31" s="1" a="1"/>
  <c r="M64" i="31" s="1"/>
  <c r="Z16" i="29"/>
  <c r="I30" i="16" s="1"/>
  <c r="M6" i="31" s="1" a="1"/>
  <c r="M6" i="31" s="1"/>
  <c r="AN16" i="29"/>
  <c r="I59" i="16" s="1"/>
  <c r="M35" i="31" s="1" a="1"/>
  <c r="M35" i="31" s="1"/>
  <c r="AF30" i="16"/>
  <c r="BQ27" i="29"/>
  <c r="J128" i="16" s="1"/>
  <c r="M104" i="32" s="1" a="1"/>
  <c r="M104" i="32" s="1"/>
  <c r="BC27" i="29"/>
  <c r="J99" i="16" s="1"/>
  <c r="M75" i="32" s="1" a="1"/>
  <c r="M75" i="32" s="1"/>
  <c r="AO27" i="29"/>
  <c r="J70" i="16" s="1"/>
  <c r="M46" i="32" s="1" a="1"/>
  <c r="M46" i="32" s="1"/>
  <c r="AA27" i="29"/>
  <c r="J41" i="16" s="1"/>
  <c r="M17" i="32" s="1" a="1"/>
  <c r="M17" i="32" s="1"/>
  <c r="AG41" i="16"/>
  <c r="BR38" i="29"/>
  <c r="K139" i="16" s="1"/>
  <c r="M115" i="36" s="1" a="1"/>
  <c r="M115" i="36" s="1"/>
  <c r="BD38" i="29"/>
  <c r="K110" i="16" s="1"/>
  <c r="M86" i="36" s="1" a="1"/>
  <c r="M86" i="36" s="1"/>
  <c r="AP38" i="29"/>
  <c r="K81" i="16" s="1"/>
  <c r="M57" i="36" s="1" a="1"/>
  <c r="M57" i="36" s="1"/>
  <c r="AB38" i="29"/>
  <c r="K52" i="16" s="1"/>
  <c r="M28" i="36" s="1" a="1"/>
  <c r="M28" i="36" s="1"/>
  <c r="AH52" i="16"/>
  <c r="BM20" i="29"/>
  <c r="L121" i="16" s="1"/>
  <c r="M97" i="30" s="1" a="1"/>
  <c r="M97" i="30" s="1"/>
  <c r="AK20" i="29"/>
  <c r="L63" i="16" s="1"/>
  <c r="M39" i="30" s="1" a="1"/>
  <c r="M39" i="30" s="1"/>
  <c r="AY20" i="29"/>
  <c r="L92" i="16" s="1"/>
  <c r="M68" i="30" s="1" a="1"/>
  <c r="M68" i="30" s="1"/>
  <c r="W20" i="29"/>
  <c r="L34" i="16" s="1"/>
  <c r="M10" i="30" s="1" a="1"/>
  <c r="M10" i="30" s="1"/>
  <c r="AC34" i="16"/>
  <c r="AZ31" i="29"/>
  <c r="O103" i="16" s="1"/>
  <c r="M79" i="13" s="1" a="1"/>
  <c r="M79" i="13" s="1"/>
  <c r="BN31" i="29"/>
  <c r="O132" i="16" s="1"/>
  <c r="M108" i="13" s="1" a="1"/>
  <c r="M108" i="13" s="1"/>
  <c r="X31" i="29"/>
  <c r="O45" i="16" s="1"/>
  <c r="M21" i="13" s="1" a="1"/>
  <c r="M21" i="13" s="1"/>
  <c r="AL31" i="29"/>
  <c r="O74" i="16" s="1"/>
  <c r="M50" i="13" s="1" a="1"/>
  <c r="M50" i="13" s="1"/>
  <c r="AD45" i="16"/>
  <c r="BI13" i="29"/>
  <c r="F114" i="16" s="1"/>
  <c r="M90" i="8" s="1" a="1"/>
  <c r="M90" i="8" s="1"/>
  <c r="AU13" i="29"/>
  <c r="F85" i="16" s="1"/>
  <c r="M61" i="8" s="1" a="1"/>
  <c r="M61" i="8" s="1"/>
  <c r="AG13" i="29"/>
  <c r="F56" i="16" s="1"/>
  <c r="M32" i="8" s="1" a="1"/>
  <c r="M32" i="8" s="1"/>
  <c r="S13" i="29"/>
  <c r="F27" i="16" s="1"/>
  <c r="M3" i="8" s="1" a="1"/>
  <c r="M3" i="8" s="1"/>
  <c r="Y27" i="16"/>
  <c r="BJ24" i="29"/>
  <c r="G125" i="16" s="1"/>
  <c r="M101" i="12" s="1" a="1"/>
  <c r="M101" i="12" s="1"/>
  <c r="AV24" i="29"/>
  <c r="G96" i="16" s="1"/>
  <c r="M72" i="12" s="1" a="1"/>
  <c r="M72" i="12" s="1"/>
  <c r="AH24" i="29"/>
  <c r="G67" i="16" s="1"/>
  <c r="M43" i="12" s="1" a="1"/>
  <c r="M43" i="12" s="1"/>
  <c r="T24" i="29"/>
  <c r="G38" i="16" s="1"/>
  <c r="M14" i="12" s="1" a="1"/>
  <c r="M14" i="12" s="1"/>
  <c r="Z38" i="16"/>
  <c r="AI35" i="29"/>
  <c r="P67" i="29"/>
  <c r="B67" i="29" s="1"/>
  <c r="AW35" i="29"/>
  <c r="U35" i="29"/>
  <c r="BK35" i="29"/>
  <c r="AA49" i="16"/>
  <c r="AC16" i="29"/>
  <c r="AI30" i="16"/>
  <c r="BG28" i="29"/>
  <c r="P60" i="29"/>
  <c r="B60" i="29" s="1"/>
  <c r="P28" i="29"/>
  <c r="AS28" i="29"/>
  <c r="AE28" i="29"/>
  <c r="Q28" i="29"/>
  <c r="W42" i="16"/>
  <c r="AT39" i="29"/>
  <c r="E111" i="16" s="1"/>
  <c r="M87" i="2" s="1" a="1"/>
  <c r="M87" i="2" s="1"/>
  <c r="I87" i="22" s="1"/>
  <c r="AM39" i="29"/>
  <c r="N82" i="16" s="1"/>
  <c r="M58" i="11" s="1" a="1"/>
  <c r="M58" i="11" s="1"/>
  <c r="H58" i="11" s="1"/>
  <c r="I58" i="11" s="1"/>
  <c r="BA39" i="29"/>
  <c r="N111" i="16" s="1"/>
  <c r="M87" i="11" s="1" a="1"/>
  <c r="M87" i="11" s="1"/>
  <c r="H87" i="11" s="1"/>
  <c r="I87" i="11" s="1"/>
  <c r="AF39" i="29"/>
  <c r="E82" i="16" s="1"/>
  <c r="M58" i="2" s="1" a="1"/>
  <c r="M58" i="2" s="1"/>
  <c r="I58" i="22" s="1"/>
  <c r="BH39" i="29"/>
  <c r="E140" i="16" s="1"/>
  <c r="M116" i="2" s="1" a="1"/>
  <c r="M116" i="2" s="1"/>
  <c r="I116" i="22" s="1"/>
  <c r="BO39" i="29"/>
  <c r="N140" i="16" s="1"/>
  <c r="M116" i="11" s="1" a="1"/>
  <c r="M116" i="11" s="1"/>
  <c r="H116" i="11" s="1"/>
  <c r="I116" i="11" s="1"/>
  <c r="Y39" i="29"/>
  <c r="N53" i="16" s="1"/>
  <c r="M29" i="11" s="1" a="1"/>
  <c r="M29" i="11" s="1"/>
  <c r="H29" i="11" s="1"/>
  <c r="I29" i="11" s="1"/>
  <c r="J29" i="11" s="1"/>
  <c r="K29" i="11" s="1"/>
  <c r="L29" i="11" s="1"/>
  <c r="R39" i="29"/>
  <c r="E53" i="16" s="1"/>
  <c r="M29" i="2" s="1" a="1"/>
  <c r="M29" i="2" s="1"/>
  <c r="I29" i="22" s="1"/>
  <c r="X53" i="16"/>
  <c r="BP20" i="29"/>
  <c r="I121" i="16" s="1"/>
  <c r="M97" i="31" s="1" a="1"/>
  <c r="M97" i="31" s="1"/>
  <c r="Z20" i="29"/>
  <c r="I34" i="16" s="1"/>
  <c r="M10" i="31" s="1" a="1"/>
  <c r="M10" i="31" s="1"/>
  <c r="BB20" i="29"/>
  <c r="I92" i="16" s="1"/>
  <c r="M68" i="31" s="1" a="1"/>
  <c r="M68" i="31" s="1"/>
  <c r="AN20" i="29"/>
  <c r="I63" i="16" s="1"/>
  <c r="M39" i="31" s="1" a="1"/>
  <c r="M39" i="31" s="1"/>
  <c r="AF34" i="16"/>
  <c r="BC31" i="29"/>
  <c r="J103" i="16" s="1"/>
  <c r="M79" i="32" s="1" a="1"/>
  <c r="M79" i="32" s="1"/>
  <c r="BQ31" i="29"/>
  <c r="J132" i="16" s="1"/>
  <c r="M108" i="32" s="1" a="1"/>
  <c r="M108" i="32" s="1"/>
  <c r="AO31" i="29"/>
  <c r="J74" i="16" s="1"/>
  <c r="M50" i="32" s="1" a="1"/>
  <c r="M50" i="32" s="1"/>
  <c r="AA31" i="29"/>
  <c r="J45" i="16" s="1"/>
  <c r="M21" i="32" s="1" a="1"/>
  <c r="M21" i="32" s="1"/>
  <c r="AG45" i="16"/>
  <c r="AI14" i="29"/>
  <c r="H57" i="16" s="1"/>
  <c r="M33" i="34" s="1" a="1"/>
  <c r="M33" i="34" s="1"/>
  <c r="AW14" i="29"/>
  <c r="H86" i="16" s="1"/>
  <c r="M62" i="34" s="1" a="1"/>
  <c r="M62" i="34" s="1"/>
  <c r="BK14" i="29"/>
  <c r="H115" i="16" s="1"/>
  <c r="M91" i="34" s="1" a="1"/>
  <c r="M91" i="34" s="1"/>
  <c r="U14" i="29"/>
  <c r="H28" i="16" s="1"/>
  <c r="M4" i="34" s="1" a="1"/>
  <c r="M4" i="34" s="1"/>
  <c r="AA28" i="16"/>
  <c r="BL25" i="29"/>
  <c r="M126" i="16" s="1"/>
  <c r="M102" i="9" s="1" a="1"/>
  <c r="M102" i="9" s="1"/>
  <c r="V25" i="29"/>
  <c r="M39" i="16" s="1"/>
  <c r="M15" i="9" s="1" a="1"/>
  <c r="M15" i="9" s="1"/>
  <c r="AX25" i="29"/>
  <c r="M97" i="16" s="1"/>
  <c r="M73" i="9" s="1" a="1"/>
  <c r="M73" i="9" s="1"/>
  <c r="AJ25" i="29"/>
  <c r="M68" i="16" s="1"/>
  <c r="M44" i="9" s="1" a="1"/>
  <c r="M44" i="9" s="1"/>
  <c r="AB39" i="16"/>
  <c r="AY36" i="29"/>
  <c r="L108" i="16" s="1"/>
  <c r="M84" i="30" s="1" a="1"/>
  <c r="M84" i="30" s="1"/>
  <c r="BM36" i="29"/>
  <c r="L137" i="16" s="1"/>
  <c r="M113" i="30" s="1" a="1"/>
  <c r="M113" i="30" s="1"/>
  <c r="AK36" i="29"/>
  <c r="L79" i="16" s="1"/>
  <c r="M55" i="30" s="1" a="1"/>
  <c r="M55" i="30" s="1"/>
  <c r="W36" i="29"/>
  <c r="L50" i="16" s="1"/>
  <c r="M26" i="30" s="1" a="1"/>
  <c r="M26" i="30" s="1"/>
  <c r="AC50" i="16"/>
  <c r="P19" i="29"/>
  <c r="BG19" i="29"/>
  <c r="AS19" i="29"/>
  <c r="AE19" i="29"/>
  <c r="P51" i="29"/>
  <c r="B51" i="29" s="1"/>
  <c r="Q19" i="29"/>
  <c r="W33" i="16"/>
  <c r="BH30" i="29"/>
  <c r="E131" i="16" s="1"/>
  <c r="M107" i="2" s="1" a="1"/>
  <c r="M107" i="2" s="1"/>
  <c r="I107" i="22" s="1"/>
  <c r="AT30" i="29"/>
  <c r="E102" i="16" s="1"/>
  <c r="M78" i="2" s="1" a="1"/>
  <c r="M78" i="2" s="1"/>
  <c r="I78" i="22" s="1"/>
  <c r="BL30" i="29"/>
  <c r="M131" i="16" s="1"/>
  <c r="M107" i="9" s="1" a="1"/>
  <c r="M107" i="9" s="1"/>
  <c r="H107" i="9" s="1"/>
  <c r="I107" i="9" s="1"/>
  <c r="AJ30" i="29"/>
  <c r="M73" i="16" s="1"/>
  <c r="M49" i="9" s="1" a="1"/>
  <c r="M49" i="9" s="1"/>
  <c r="H49" i="9" s="1"/>
  <c r="I49" i="9" s="1"/>
  <c r="R30" i="29"/>
  <c r="E44" i="16" s="1"/>
  <c r="M20" i="2" s="1" a="1"/>
  <c r="M20" i="2" s="1"/>
  <c r="I20" i="22" s="1"/>
  <c r="AF30" i="29"/>
  <c r="E73" i="16" s="1"/>
  <c r="M49" i="2" s="1" a="1"/>
  <c r="M49" i="2" s="1"/>
  <c r="I49" i="22" s="1"/>
  <c r="V30" i="29"/>
  <c r="M44" i="16" s="1"/>
  <c r="M20" i="9" s="1" a="1"/>
  <c r="M20" i="9" s="1"/>
  <c r="H20" i="9" s="1"/>
  <c r="I20" i="9" s="1"/>
  <c r="AX30" i="29"/>
  <c r="M102" i="16" s="1"/>
  <c r="M78" i="9" s="1" a="1"/>
  <c r="M78" i="9" s="1"/>
  <c r="H78" i="9" s="1"/>
  <c r="I78" i="9" s="1"/>
  <c r="J78" i="9" s="1"/>
  <c r="K78" i="9" s="1"/>
  <c r="L78" i="9" s="1"/>
  <c r="X44" i="16"/>
  <c r="AM12" i="29"/>
  <c r="BO12" i="29"/>
  <c r="N113" i="16" s="1"/>
  <c r="M89" i="11" s="1" a="1"/>
  <c r="M89" i="11" s="1"/>
  <c r="Y12" i="29"/>
  <c r="BA12" i="29"/>
  <c r="N84" i="16" s="1"/>
  <c r="M60" i="11" s="1" a="1"/>
  <c r="M60" i="11" s="1"/>
  <c r="K11" i="29"/>
  <c r="AE26" i="16"/>
  <c r="BP23" i="29"/>
  <c r="I124" i="16" s="1"/>
  <c r="M100" i="31" s="1" a="1"/>
  <c r="M100" i="31" s="1"/>
  <c r="Z23" i="29"/>
  <c r="I37" i="16" s="1"/>
  <c r="M13" i="31" s="1" a="1"/>
  <c r="M13" i="31" s="1"/>
  <c r="AN23" i="29"/>
  <c r="I66" i="16" s="1"/>
  <c r="M42" i="31" s="1" a="1"/>
  <c r="M42" i="31" s="1"/>
  <c r="BB23" i="29"/>
  <c r="I95" i="16" s="1"/>
  <c r="M71" i="31" s="1" a="1"/>
  <c r="M71" i="31" s="1"/>
  <c r="AF37" i="16"/>
  <c r="BC34" i="29"/>
  <c r="J106" i="16" s="1"/>
  <c r="M82" i="32" s="1" a="1"/>
  <c r="M82" i="32" s="1"/>
  <c r="AO34" i="29"/>
  <c r="J77" i="16" s="1"/>
  <c r="M53" i="32" s="1" a="1"/>
  <c r="M53" i="32" s="1"/>
  <c r="BQ34" i="29"/>
  <c r="J135" i="16" s="1"/>
  <c r="M111" i="32" s="1" a="1"/>
  <c r="M111" i="32" s="1"/>
  <c r="AA34" i="29"/>
  <c r="J48" i="16" s="1"/>
  <c r="M24" i="32" s="1" a="1"/>
  <c r="M24" i="32" s="1"/>
  <c r="AG48" i="16"/>
  <c r="AI17" i="29"/>
  <c r="H60" i="16" s="1"/>
  <c r="M36" i="34" s="1" a="1"/>
  <c r="M36" i="34" s="1"/>
  <c r="AW17" i="29"/>
  <c r="H89" i="16" s="1"/>
  <c r="M65" i="34" s="1" a="1"/>
  <c r="M65" i="34" s="1"/>
  <c r="U17" i="29"/>
  <c r="H31" i="16" s="1"/>
  <c r="M7" i="34" s="1" a="1"/>
  <c r="M7" i="34" s="1"/>
  <c r="BK17" i="29"/>
  <c r="H118" i="16" s="1"/>
  <c r="M94" i="34" s="1" a="1"/>
  <c r="M94" i="34" s="1"/>
  <c r="AA31" i="16"/>
  <c r="BL28" i="29"/>
  <c r="M129" i="16" s="1"/>
  <c r="M105" i="9" s="1" a="1"/>
  <c r="M105" i="9" s="1"/>
  <c r="V28" i="29"/>
  <c r="M42" i="16" s="1"/>
  <c r="M18" i="9" s="1" a="1"/>
  <c r="M18" i="9" s="1"/>
  <c r="AX28" i="29"/>
  <c r="M100" i="16" s="1"/>
  <c r="M76" i="9" s="1" a="1"/>
  <c r="M76" i="9" s="1"/>
  <c r="AJ28" i="29"/>
  <c r="M71" i="16" s="1"/>
  <c r="M47" i="9" s="1" a="1"/>
  <c r="M47" i="9" s="1"/>
  <c r="AB42" i="16"/>
  <c r="BM39" i="29"/>
  <c r="L140" i="16" s="1"/>
  <c r="M116" i="30" s="1" a="1"/>
  <c r="M116" i="30" s="1"/>
  <c r="AY39" i="29"/>
  <c r="L111" i="16" s="1"/>
  <c r="M87" i="30" s="1" a="1"/>
  <c r="M87" i="30" s="1"/>
  <c r="W39" i="29"/>
  <c r="L53" i="16" s="1"/>
  <c r="M29" i="30" s="1" a="1"/>
  <c r="M29" i="30" s="1"/>
  <c r="AK39" i="29"/>
  <c r="L82" i="16" s="1"/>
  <c r="M58" i="30" s="1" a="1"/>
  <c r="M58" i="30" s="1"/>
  <c r="AC53" i="16"/>
  <c r="BG22" i="29"/>
  <c r="P54" i="29"/>
  <c r="B54" i="29" s="1"/>
  <c r="P22" i="29"/>
  <c r="Q22" i="29"/>
  <c r="AS22" i="29"/>
  <c r="AE22" i="29"/>
  <c r="W36" i="16"/>
  <c r="AT33" i="29"/>
  <c r="E105" i="16" s="1"/>
  <c r="M81" i="2" s="1" a="1"/>
  <c r="M81" i="2" s="1"/>
  <c r="I81" i="22" s="1"/>
  <c r="BH33" i="29"/>
  <c r="E134" i="16" s="1"/>
  <c r="M110" i="2" s="1" a="1"/>
  <c r="M110" i="2" s="1"/>
  <c r="I110" i="22" s="1"/>
  <c r="AF33" i="29"/>
  <c r="E76" i="16" s="1"/>
  <c r="M52" i="2" s="1" a="1"/>
  <c r="M52" i="2" s="1"/>
  <c r="I52" i="22" s="1"/>
  <c r="R33" i="29"/>
  <c r="E47" i="16" s="1"/>
  <c r="M23" i="2" s="1" a="1"/>
  <c r="M23" i="2" s="1"/>
  <c r="I23" i="22" s="1"/>
  <c r="X47" i="16"/>
  <c r="AP13" i="29"/>
  <c r="K56" i="16" s="1"/>
  <c r="M32" i="36" s="1" a="1"/>
  <c r="M32" i="36" s="1"/>
  <c r="AB13" i="29"/>
  <c r="K27" i="16" s="1"/>
  <c r="M3" i="36" s="1" a="1"/>
  <c r="M3" i="36" s="1"/>
  <c r="BR13" i="29"/>
  <c r="K114" i="16" s="1"/>
  <c r="M90" i="36" s="1" a="1"/>
  <c r="M90" i="36" s="1"/>
  <c r="BD13" i="29"/>
  <c r="K85" i="16" s="1"/>
  <c r="M61" i="36" s="1" a="1"/>
  <c r="M61" i="36" s="1"/>
  <c r="N11" i="29"/>
  <c r="AH27" i="16"/>
  <c r="AC24" i="29"/>
  <c r="AI38" i="16"/>
  <c r="P68" i="29"/>
  <c r="B68" i="29" s="1"/>
  <c r="BG36" i="29"/>
  <c r="AS36" i="29"/>
  <c r="P36" i="29"/>
  <c r="AE36" i="29"/>
  <c r="Q36" i="29"/>
  <c r="W50" i="16"/>
  <c r="BA17" i="29"/>
  <c r="N89" i="16" s="1"/>
  <c r="M65" i="11" s="1" a="1"/>
  <c r="M65" i="11" s="1"/>
  <c r="AM17" i="29"/>
  <c r="N60" i="16" s="1"/>
  <c r="M36" i="11" s="1" a="1"/>
  <c r="M36" i="11" s="1"/>
  <c r="Y17" i="29"/>
  <c r="N31" i="16" s="1"/>
  <c r="M7" i="11" s="1" a="1"/>
  <c r="M7" i="11" s="1"/>
  <c r="BO17" i="29"/>
  <c r="N118" i="16" s="1"/>
  <c r="M94" i="11" s="1" a="1"/>
  <c r="M94" i="11" s="1"/>
  <c r="AE31" i="16"/>
  <c r="BP28" i="29"/>
  <c r="I129" i="16" s="1"/>
  <c r="M105" i="31" s="1" a="1"/>
  <c r="M105" i="31" s="1"/>
  <c r="AN28" i="29"/>
  <c r="I71" i="16" s="1"/>
  <c r="M47" i="31" s="1" a="1"/>
  <c r="M47" i="31" s="1"/>
  <c r="Z28" i="29"/>
  <c r="I42" i="16" s="1"/>
  <c r="M18" i="31" s="1" a="1"/>
  <c r="M18" i="31" s="1"/>
  <c r="BB28" i="29"/>
  <c r="I100" i="16" s="1"/>
  <c r="M76" i="31" s="1" a="1"/>
  <c r="M76" i="31" s="1"/>
  <c r="AF42" i="16"/>
  <c r="BQ39" i="29"/>
  <c r="J140" i="16" s="1"/>
  <c r="M116" i="32" s="1" a="1"/>
  <c r="M116" i="32" s="1"/>
  <c r="AO39" i="29"/>
  <c r="J82" i="16" s="1"/>
  <c r="M58" i="32" s="1" a="1"/>
  <c r="M58" i="32" s="1"/>
  <c r="AA39" i="29"/>
  <c r="J53" i="16" s="1"/>
  <c r="M29" i="32" s="1" a="1"/>
  <c r="M29" i="32" s="1"/>
  <c r="BC39" i="29"/>
  <c r="J111" i="16" s="1"/>
  <c r="M87" i="32" s="1" a="1"/>
  <c r="M87" i="32" s="1"/>
  <c r="AG53" i="16"/>
  <c r="AX21" i="29"/>
  <c r="M93" i="16" s="1"/>
  <c r="M69" i="9" s="1" a="1"/>
  <c r="M69" i="9" s="1"/>
  <c r="AJ21" i="29"/>
  <c r="M64" i="16" s="1"/>
  <c r="M40" i="9" s="1" a="1"/>
  <c r="M40" i="9" s="1"/>
  <c r="BL21" i="29"/>
  <c r="M122" i="16" s="1"/>
  <c r="M98" i="9" s="1" a="1"/>
  <c r="M98" i="9" s="1"/>
  <c r="V21" i="29"/>
  <c r="M35" i="16" s="1"/>
  <c r="M11" i="9" s="1" a="1"/>
  <c r="M11" i="9" s="1"/>
  <c r="AB35" i="16"/>
  <c r="BM32" i="29"/>
  <c r="L133" i="16" s="1"/>
  <c r="M109" i="30" s="1" a="1"/>
  <c r="M109" i="30" s="1"/>
  <c r="AK32" i="29"/>
  <c r="L75" i="16" s="1"/>
  <c r="M51" i="30" s="1" a="1"/>
  <c r="M51" i="30" s="1"/>
  <c r="AY32" i="29"/>
  <c r="L104" i="16" s="1"/>
  <c r="M80" i="30" s="1" a="1"/>
  <c r="M80" i="30" s="1"/>
  <c r="W32" i="29"/>
  <c r="L46" i="16" s="1"/>
  <c r="M22" i="30" s="1" a="1"/>
  <c r="M22" i="30" s="1"/>
  <c r="AC46" i="16"/>
  <c r="BP14" i="29"/>
  <c r="I115" i="16" s="1"/>
  <c r="M91" i="31" s="1" a="1"/>
  <c r="M91" i="31" s="1"/>
  <c r="H91" i="31" s="1"/>
  <c r="I91" i="31" s="1"/>
  <c r="Z14" i="29"/>
  <c r="I28" i="16" s="1"/>
  <c r="M4" i="31" s="1" a="1"/>
  <c r="M4" i="31" s="1"/>
  <c r="H4" i="31" s="1"/>
  <c r="I4" i="31" s="1"/>
  <c r="AT14" i="29"/>
  <c r="E86" i="16" s="1"/>
  <c r="M62" i="2" s="1" a="1"/>
  <c r="M62" i="2" s="1"/>
  <c r="I62" i="22" s="1"/>
  <c r="AF14" i="29"/>
  <c r="E57" i="16" s="1"/>
  <c r="M33" i="2" s="1" a="1"/>
  <c r="M33" i="2" s="1"/>
  <c r="I33" i="22" s="1"/>
  <c r="BB14" i="29"/>
  <c r="I86" i="16" s="1"/>
  <c r="M62" i="31" s="1" a="1"/>
  <c r="M62" i="31" s="1"/>
  <c r="H62" i="31" s="1"/>
  <c r="I62" i="31" s="1"/>
  <c r="R14" i="29"/>
  <c r="E28" i="16" s="1"/>
  <c r="M4" i="2" s="1" a="1"/>
  <c r="M4" i="2" s="1"/>
  <c r="I4" i="22" s="1"/>
  <c r="AN14" i="29"/>
  <c r="I57" i="16" s="1"/>
  <c r="M33" i="31" s="1" a="1"/>
  <c r="M33" i="31" s="1"/>
  <c r="H33" i="31" s="1"/>
  <c r="I33" i="31" s="1"/>
  <c r="BH14" i="29"/>
  <c r="E115" i="16" s="1"/>
  <c r="M91" i="2" s="1" a="1"/>
  <c r="M91" i="2" s="1"/>
  <c r="I91" i="22" s="1"/>
  <c r="X28" i="16"/>
  <c r="BI25" i="29"/>
  <c r="F126" i="16" s="1"/>
  <c r="M102" i="8" s="1" a="1"/>
  <c r="M102" i="8" s="1"/>
  <c r="AG25" i="29"/>
  <c r="F68" i="16" s="1"/>
  <c r="M44" i="8" s="1" a="1"/>
  <c r="M44" i="8" s="1"/>
  <c r="S25" i="29"/>
  <c r="F39" i="16" s="1"/>
  <c r="M15" i="8" s="1" a="1"/>
  <c r="M15" i="8" s="1"/>
  <c r="AU25" i="29"/>
  <c r="F97" i="16" s="1"/>
  <c r="M73" i="8" s="1" a="1"/>
  <c r="M73" i="8" s="1"/>
  <c r="Y39" i="16"/>
  <c r="AV36" i="29"/>
  <c r="G108" i="16" s="1"/>
  <c r="M84" i="12" s="1" a="1"/>
  <c r="M84" i="12" s="1"/>
  <c r="BJ36" i="29"/>
  <c r="G137" i="16" s="1"/>
  <c r="M113" i="12" s="1" a="1"/>
  <c r="M113" i="12" s="1"/>
  <c r="AH36" i="29"/>
  <c r="G79" i="16" s="1"/>
  <c r="M55" i="12" s="1" a="1"/>
  <c r="M55" i="12" s="1"/>
  <c r="T36" i="29"/>
  <c r="G50" i="16" s="1"/>
  <c r="M26" i="12" s="1" a="1"/>
  <c r="M26" i="12" s="1"/>
  <c r="Z50" i="16"/>
  <c r="BD17" i="29"/>
  <c r="K89" i="16" s="1"/>
  <c r="M65" i="36" s="1" a="1"/>
  <c r="M65" i="36" s="1"/>
  <c r="BR17" i="29"/>
  <c r="K118" i="16" s="1"/>
  <c r="M94" i="36" s="1" a="1"/>
  <c r="M94" i="36" s="1"/>
  <c r="AB17" i="29"/>
  <c r="K31" i="16" s="1"/>
  <c r="M7" i="36" s="1" a="1"/>
  <c r="M7" i="36" s="1"/>
  <c r="AP17" i="29"/>
  <c r="K60" i="16" s="1"/>
  <c r="M36" i="36" s="1" a="1"/>
  <c r="M36" i="36" s="1"/>
  <c r="AH31" i="16"/>
  <c r="AC28" i="29"/>
  <c r="AI42" i="16"/>
  <c r="BG40" i="29"/>
  <c r="P40" i="29"/>
  <c r="P72" i="29"/>
  <c r="B72" i="29" s="1"/>
  <c r="Q40" i="29"/>
  <c r="AS40" i="29"/>
  <c r="AE40" i="29"/>
  <c r="W54" i="16"/>
  <c r="AM21" i="29"/>
  <c r="N64" i="16" s="1"/>
  <c r="M40" i="11" s="1" a="1"/>
  <c r="M40" i="11" s="1"/>
  <c r="BA21" i="29"/>
  <c r="N93" i="16" s="1"/>
  <c r="M69" i="11" s="1" a="1"/>
  <c r="M69" i="11" s="1"/>
  <c r="BO21" i="29"/>
  <c r="N122" i="16" s="1"/>
  <c r="M98" i="11" s="1" a="1"/>
  <c r="M98" i="11" s="1"/>
  <c r="Y21" i="29"/>
  <c r="N35" i="16" s="1"/>
  <c r="M11" i="11" s="1" a="1"/>
  <c r="M11" i="11" s="1"/>
  <c r="AE35" i="16"/>
  <c r="BP32" i="29"/>
  <c r="I133" i="16" s="1"/>
  <c r="M109" i="31" s="1" a="1"/>
  <c r="M109" i="31" s="1"/>
  <c r="Z32" i="29"/>
  <c r="I46" i="16" s="1"/>
  <c r="M22" i="31" s="1" a="1"/>
  <c r="M22" i="31" s="1"/>
  <c r="BB32" i="29"/>
  <c r="I104" i="16" s="1"/>
  <c r="M80" i="31" s="1" a="1"/>
  <c r="M80" i="31" s="1"/>
  <c r="AN32" i="29"/>
  <c r="I75" i="16" s="1"/>
  <c r="M51" i="31" s="1" a="1"/>
  <c r="M51" i="31" s="1"/>
  <c r="AF46" i="16"/>
  <c r="BJ15" i="29"/>
  <c r="G116" i="16" s="1"/>
  <c r="M92" i="12" s="1" a="1"/>
  <c r="M92" i="12" s="1"/>
  <c r="AH15" i="29"/>
  <c r="G58" i="16" s="1"/>
  <c r="M34" i="12" s="1" a="1"/>
  <c r="M34" i="12" s="1"/>
  <c r="T15" i="29"/>
  <c r="G29" i="16" s="1"/>
  <c r="M5" i="12" s="1" a="1"/>
  <c r="M5" i="12" s="1"/>
  <c r="AV15" i="29"/>
  <c r="G87" i="16" s="1"/>
  <c r="M63" i="12" s="1" a="1"/>
  <c r="M63" i="12" s="1"/>
  <c r="Z29" i="16"/>
  <c r="AI26" i="29"/>
  <c r="H69" i="16" s="1"/>
  <c r="M45" i="34" s="1" a="1"/>
  <c r="M45" i="34" s="1"/>
  <c r="AW26" i="29"/>
  <c r="H98" i="16" s="1"/>
  <c r="M74" i="34" s="1" a="1"/>
  <c r="M74" i="34" s="1"/>
  <c r="BK26" i="29"/>
  <c r="H127" i="16" s="1"/>
  <c r="M103" i="34" s="1" a="1"/>
  <c r="M103" i="34" s="1"/>
  <c r="U26" i="29"/>
  <c r="H40" i="16" s="1"/>
  <c r="M16" i="34" s="1" a="1"/>
  <c r="M16" i="34" s="1"/>
  <c r="AA40" i="16"/>
  <c r="BL37" i="29"/>
  <c r="M138" i="16" s="1"/>
  <c r="M114" i="9" s="1" a="1"/>
  <c r="M114" i="9" s="1"/>
  <c r="V37" i="29"/>
  <c r="M51" i="16" s="1"/>
  <c r="M27" i="9" s="1" a="1"/>
  <c r="M27" i="9" s="1"/>
  <c r="AX37" i="29"/>
  <c r="M109" i="16" s="1"/>
  <c r="M85" i="9" s="1" a="1"/>
  <c r="M85" i="9" s="1"/>
  <c r="AJ37" i="29"/>
  <c r="M80" i="16" s="1"/>
  <c r="M56" i="9" s="1" a="1"/>
  <c r="M56" i="9" s="1"/>
  <c r="AB51" i="16"/>
  <c r="AC19" i="29"/>
  <c r="AI33" i="16"/>
  <c r="P31" i="29"/>
  <c r="BG31" i="29"/>
  <c r="AS31" i="29"/>
  <c r="P63" i="29"/>
  <c r="B63" i="29" s="1"/>
  <c r="AE31" i="29"/>
  <c r="Q31" i="29"/>
  <c r="W45" i="16"/>
  <c r="AZ13" i="29"/>
  <c r="O85" i="16" s="1"/>
  <c r="M61" i="13" s="1" a="1"/>
  <c r="M61" i="13" s="1"/>
  <c r="BN13" i="29"/>
  <c r="O114" i="16" s="1"/>
  <c r="M90" i="13" s="1" a="1"/>
  <c r="M90" i="13" s="1"/>
  <c r="AL13" i="29"/>
  <c r="O56" i="16" s="1"/>
  <c r="M32" i="13" s="1" a="1"/>
  <c r="M32" i="13" s="1"/>
  <c r="X13" i="29"/>
  <c r="O27" i="16" s="1"/>
  <c r="M3" i="13" s="1" a="1"/>
  <c r="M3" i="13" s="1"/>
  <c r="AD27" i="16"/>
  <c r="AM24" i="29"/>
  <c r="N67" i="16" s="1"/>
  <c r="M43" i="11" s="1" a="1"/>
  <c r="M43" i="11" s="1"/>
  <c r="BO24" i="29"/>
  <c r="N125" i="16" s="1"/>
  <c r="M101" i="11" s="1" a="1"/>
  <c r="M101" i="11" s="1"/>
  <c r="BA24" i="29"/>
  <c r="N96" i="16" s="1"/>
  <c r="M72" i="11" s="1" a="1"/>
  <c r="M72" i="11" s="1"/>
  <c r="Y24" i="29"/>
  <c r="N38" i="16" s="1"/>
  <c r="M14" i="11" s="1" a="1"/>
  <c r="M14" i="11" s="1"/>
  <c r="AE38" i="16"/>
  <c r="BP35" i="29"/>
  <c r="I136" i="16" s="1"/>
  <c r="M112" i="31" s="1" a="1"/>
  <c r="M112" i="31" s="1"/>
  <c r="Z35" i="29"/>
  <c r="I49" i="16" s="1"/>
  <c r="M25" i="31" s="1" a="1"/>
  <c r="M25" i="31" s="1"/>
  <c r="AN35" i="29"/>
  <c r="I78" i="16" s="1"/>
  <c r="M54" i="31" s="1" a="1"/>
  <c r="M54" i="31" s="1"/>
  <c r="BB35" i="29"/>
  <c r="I107" i="16" s="1"/>
  <c r="M83" i="31" s="1" a="1"/>
  <c r="M83" i="31" s="1"/>
  <c r="AF49" i="16"/>
  <c r="AH18" i="29"/>
  <c r="G61" i="16" s="1"/>
  <c r="M37" i="12" s="1" a="1"/>
  <c r="M37" i="12" s="1"/>
  <c r="AV18" i="29"/>
  <c r="G90" i="16" s="1"/>
  <c r="M66" i="12" s="1" a="1"/>
  <c r="M66" i="12" s="1"/>
  <c r="BJ18" i="29"/>
  <c r="G119" i="16" s="1"/>
  <c r="M95" i="12" s="1" a="1"/>
  <c r="M95" i="12" s="1"/>
  <c r="T18" i="29"/>
  <c r="G32" i="16" s="1"/>
  <c r="M8" i="12" s="1" a="1"/>
  <c r="M8" i="12" s="1"/>
  <c r="Z32" i="16"/>
  <c r="AI29" i="29"/>
  <c r="H72" i="16" s="1"/>
  <c r="M48" i="34" s="1" a="1"/>
  <c r="M48" i="34" s="1"/>
  <c r="AW29" i="29"/>
  <c r="H101" i="16" s="1"/>
  <c r="M77" i="34" s="1" a="1"/>
  <c r="M77" i="34" s="1"/>
  <c r="U29" i="29"/>
  <c r="H43" i="16" s="1"/>
  <c r="M19" i="34" s="1" a="1"/>
  <c r="M19" i="34" s="1"/>
  <c r="BK29" i="29"/>
  <c r="H130" i="16" s="1"/>
  <c r="M106" i="34" s="1" a="1"/>
  <c r="M106" i="34" s="1"/>
  <c r="AA43" i="16"/>
  <c r="V40" i="29"/>
  <c r="M54" i="16" s="1"/>
  <c r="M30" i="9" s="1" a="1"/>
  <c r="M30" i="9" s="1"/>
  <c r="BL40" i="29"/>
  <c r="M141" i="16" s="1"/>
  <c r="M117" i="9" s="1" a="1"/>
  <c r="M117" i="9" s="1"/>
  <c r="AJ40" i="29"/>
  <c r="M83" i="16" s="1"/>
  <c r="M59" i="9" s="1" a="1"/>
  <c r="M59" i="9" s="1"/>
  <c r="AX40" i="29"/>
  <c r="M112" i="16" s="1"/>
  <c r="M88" i="9" s="1" a="1"/>
  <c r="M88" i="9" s="1"/>
  <c r="AB54" i="16"/>
  <c r="AC22" i="29"/>
  <c r="AI36" i="16"/>
  <c r="P66" i="29"/>
  <c r="B66" i="29" s="1"/>
  <c r="BG34" i="29"/>
  <c r="P34" i="29"/>
  <c r="AE34" i="29"/>
  <c r="AS34" i="29"/>
  <c r="Q34" i="29"/>
  <c r="W48" i="16"/>
  <c r="BQ14" i="29"/>
  <c r="J115" i="16" s="1"/>
  <c r="M91" i="32" s="1" a="1"/>
  <c r="M91" i="32" s="1"/>
  <c r="BC14" i="29"/>
  <c r="J86" i="16" s="1"/>
  <c r="M62" i="32" s="1" a="1"/>
  <c r="M62" i="32" s="1"/>
  <c r="AA14" i="29"/>
  <c r="J28" i="16" s="1"/>
  <c r="M4" i="32" s="1" a="1"/>
  <c r="M4" i="32" s="1"/>
  <c r="AO14" i="29"/>
  <c r="J57" i="16" s="1"/>
  <c r="M33" i="32" s="1" a="1"/>
  <c r="M33" i="32" s="1"/>
  <c r="AG28" i="16"/>
  <c r="AP25" i="29"/>
  <c r="K68" i="16" s="1"/>
  <c r="M44" i="36" s="1" a="1"/>
  <c r="M44" i="36" s="1"/>
  <c r="BR25" i="29"/>
  <c r="K126" i="16" s="1"/>
  <c r="M102" i="36" s="1" a="1"/>
  <c r="M102" i="36" s="1"/>
  <c r="BD25" i="29"/>
  <c r="K97" i="16" s="1"/>
  <c r="M73" i="36" s="1" a="1"/>
  <c r="M73" i="36" s="1"/>
  <c r="AB25" i="29"/>
  <c r="K39" i="16" s="1"/>
  <c r="M15" i="36" s="1" a="1"/>
  <c r="M15" i="36" s="1"/>
  <c r="AH39" i="16"/>
  <c r="AC36" i="29"/>
  <c r="AI50" i="16"/>
  <c r="AZ18" i="29"/>
  <c r="O90" i="16" s="1"/>
  <c r="M66" i="13" s="1" a="1"/>
  <c r="M66" i="13" s="1"/>
  <c r="AL18" i="29"/>
  <c r="O61" i="16" s="1"/>
  <c r="M37" i="13" s="1" a="1"/>
  <c r="M37" i="13" s="1"/>
  <c r="BN18" i="29"/>
  <c r="O119" i="16" s="1"/>
  <c r="M95" i="13" s="1" a="1"/>
  <c r="M95" i="13" s="1"/>
  <c r="X18" i="29"/>
  <c r="O32" i="16" s="1"/>
  <c r="M8" i="13" s="1" a="1"/>
  <c r="M8" i="13" s="1"/>
  <c r="AD32" i="16"/>
  <c r="BA29" i="29"/>
  <c r="N101" i="16" s="1"/>
  <c r="M77" i="11" s="1" a="1"/>
  <c r="M77" i="11" s="1"/>
  <c r="Y29" i="29"/>
  <c r="N43" i="16" s="1"/>
  <c r="M19" i="11" s="1" a="1"/>
  <c r="M19" i="11" s="1"/>
  <c r="AM29" i="29"/>
  <c r="N72" i="16" s="1"/>
  <c r="M48" i="11" s="1" a="1"/>
  <c r="M48" i="11" s="1"/>
  <c r="BO29" i="29"/>
  <c r="N130" i="16" s="1"/>
  <c r="M106" i="11" s="1" a="1"/>
  <c r="M106" i="11" s="1"/>
  <c r="AE43" i="16"/>
  <c r="BP40" i="29"/>
  <c r="I141" i="16" s="1"/>
  <c r="M117" i="31" s="1" a="1"/>
  <c r="M117" i="31" s="1"/>
  <c r="AN40" i="29"/>
  <c r="I83" i="16" s="1"/>
  <c r="M59" i="31" s="1" a="1"/>
  <c r="M59" i="31" s="1"/>
  <c r="Z40" i="29"/>
  <c r="I54" i="16" s="1"/>
  <c r="M30" i="31" s="1" a="1"/>
  <c r="M30" i="31" s="1"/>
  <c r="BB40" i="29"/>
  <c r="I112" i="16" s="1"/>
  <c r="M88" i="31" s="1" a="1"/>
  <c r="M88" i="31" s="1"/>
  <c r="AF54" i="16"/>
  <c r="AW22" i="29"/>
  <c r="H94" i="16" s="1"/>
  <c r="M70" i="34" s="1" a="1"/>
  <c r="M70" i="34" s="1"/>
  <c r="U22" i="29"/>
  <c r="H36" i="16" s="1"/>
  <c r="M12" i="34" s="1" a="1"/>
  <c r="M12" i="34" s="1"/>
  <c r="BK22" i="29"/>
  <c r="H123" i="16" s="1"/>
  <c r="M99" i="34" s="1" a="1"/>
  <c r="M99" i="34" s="1"/>
  <c r="AI22" i="29"/>
  <c r="H65" i="16" s="1"/>
  <c r="M41" i="34" s="1" a="1"/>
  <c r="M41" i="34" s="1"/>
  <c r="AA36" i="16"/>
  <c r="AJ33" i="29"/>
  <c r="M76" i="16" s="1"/>
  <c r="M52" i="9" s="1" a="1"/>
  <c r="M52" i="9" s="1"/>
  <c r="AX33" i="29"/>
  <c r="M105" i="16" s="1"/>
  <c r="M81" i="9" s="1" a="1"/>
  <c r="M81" i="9" s="1"/>
  <c r="BL33" i="29"/>
  <c r="M134" i="16" s="1"/>
  <c r="M110" i="9" s="1" a="1"/>
  <c r="M110" i="9" s="1"/>
  <c r="V33" i="29"/>
  <c r="M47" i="16" s="1"/>
  <c r="M23" i="9" s="1" a="1"/>
  <c r="M23" i="9" s="1"/>
  <c r="AB47" i="16"/>
  <c r="P15" i="29"/>
  <c r="P47" i="29"/>
  <c r="B47" i="29" s="1"/>
  <c r="AS15" i="29"/>
  <c r="AE15" i="29"/>
  <c r="Q15" i="29"/>
  <c r="BG15" i="29"/>
  <c r="W29" i="16"/>
  <c r="BP26" i="29"/>
  <c r="I127" i="16" s="1"/>
  <c r="M103" i="31" s="1" a="1"/>
  <c r="M103" i="31" s="1"/>
  <c r="H103" i="31" s="1"/>
  <c r="I103" i="31" s="1"/>
  <c r="Z26" i="29"/>
  <c r="I40" i="16" s="1"/>
  <c r="M16" i="31" s="1" a="1"/>
  <c r="M16" i="31" s="1"/>
  <c r="H16" i="31" s="1"/>
  <c r="I16" i="31" s="1"/>
  <c r="AF26" i="29"/>
  <c r="E69" i="16" s="1"/>
  <c r="M45" i="2" s="1" a="1"/>
  <c r="M45" i="2" s="1"/>
  <c r="I45" i="22" s="1"/>
  <c r="AT26" i="29"/>
  <c r="E98" i="16" s="1"/>
  <c r="M74" i="2" s="1" a="1"/>
  <c r="M74" i="2" s="1"/>
  <c r="I74" i="22" s="1"/>
  <c r="BB26" i="29"/>
  <c r="I98" i="16" s="1"/>
  <c r="M74" i="31" s="1" a="1"/>
  <c r="M74" i="31" s="1"/>
  <c r="H74" i="31" s="1"/>
  <c r="I74" i="31" s="1"/>
  <c r="BH26" i="29"/>
  <c r="E127" i="16" s="1"/>
  <c r="M103" i="2" s="1" a="1"/>
  <c r="M103" i="2" s="1"/>
  <c r="I103" i="22" s="1"/>
  <c r="R26" i="29"/>
  <c r="E40" i="16" s="1"/>
  <c r="M16" i="2" s="1" a="1"/>
  <c r="M16" i="2" s="1"/>
  <c r="I16" i="22" s="1"/>
  <c r="AN26" i="29"/>
  <c r="I69" i="16" s="1"/>
  <c r="M45" i="31" s="1" a="1"/>
  <c r="M45" i="31" s="1"/>
  <c r="H45" i="31" s="1"/>
  <c r="I45" i="31" s="1"/>
  <c r="X40" i="16"/>
  <c r="BI37" i="29"/>
  <c r="F138" i="16" s="1"/>
  <c r="M114" i="8" s="1" a="1"/>
  <c r="M114" i="8" s="1"/>
  <c r="AG37" i="29"/>
  <c r="F80" i="16" s="1"/>
  <c r="M56" i="8" s="1" a="1"/>
  <c r="M56" i="8" s="1"/>
  <c r="AU37" i="29"/>
  <c r="F109" i="16" s="1"/>
  <c r="M85" i="8" s="1" a="1"/>
  <c r="M85" i="8" s="1"/>
  <c r="S37" i="29"/>
  <c r="F51" i="16" s="1"/>
  <c r="M27" i="8" s="1" a="1"/>
  <c r="M27" i="8" s="1"/>
  <c r="Y51" i="16"/>
  <c r="BQ18" i="29"/>
  <c r="J119" i="16" s="1"/>
  <c r="M95" i="32" s="1" a="1"/>
  <c r="M95" i="32" s="1"/>
  <c r="AA18" i="29"/>
  <c r="J32" i="16" s="1"/>
  <c r="M8" i="32" s="1" a="1"/>
  <c r="M8" i="32" s="1"/>
  <c r="BC18" i="29"/>
  <c r="J90" i="16" s="1"/>
  <c r="M66" i="32" s="1" a="1"/>
  <c r="M66" i="32" s="1"/>
  <c r="AO18" i="29"/>
  <c r="J61" i="16" s="1"/>
  <c r="M37" i="32" s="1" a="1"/>
  <c r="M37" i="32" s="1"/>
  <c r="AG32" i="16"/>
  <c r="BD29" i="29"/>
  <c r="K101" i="16" s="1"/>
  <c r="M77" i="36" s="1" a="1"/>
  <c r="M77" i="36" s="1"/>
  <c r="AP29" i="29"/>
  <c r="K72" i="16" s="1"/>
  <c r="M48" i="36" s="1" a="1"/>
  <c r="M48" i="36" s="1"/>
  <c r="BR29" i="29"/>
  <c r="K130" i="16" s="1"/>
  <c r="M106" i="36" s="1" a="1"/>
  <c r="M106" i="36" s="1"/>
  <c r="AB29" i="29"/>
  <c r="K43" i="16" s="1"/>
  <c r="M19" i="36" s="1" a="1"/>
  <c r="M19" i="36" s="1"/>
  <c r="AH43" i="16"/>
  <c r="AC40" i="29"/>
  <c r="AI54" i="16"/>
  <c r="AZ22" i="29"/>
  <c r="O94" i="16" s="1"/>
  <c r="M70" i="13" s="1" a="1"/>
  <c r="M70" i="13" s="1"/>
  <c r="AL22" i="29"/>
  <c r="O65" i="16" s="1"/>
  <c r="M41" i="13" s="1" a="1"/>
  <c r="M41" i="13" s="1"/>
  <c r="X22" i="29"/>
  <c r="O36" i="16" s="1"/>
  <c r="M12" i="13" s="1" a="1"/>
  <c r="M12" i="13" s="1"/>
  <c r="BN22" i="29"/>
  <c r="O123" i="16" s="1"/>
  <c r="M99" i="13" s="1" a="1"/>
  <c r="M99" i="13" s="1"/>
  <c r="AD36" i="16"/>
  <c r="AM33" i="29"/>
  <c r="N76" i="16" s="1"/>
  <c r="M52" i="11" s="1" a="1"/>
  <c r="M52" i="11" s="1"/>
  <c r="BA33" i="29"/>
  <c r="N105" i="16" s="1"/>
  <c r="M81" i="11" s="1" a="1"/>
  <c r="M81" i="11" s="1"/>
  <c r="Y33" i="29"/>
  <c r="N47" i="16" s="1"/>
  <c r="M23" i="11" s="1" a="1"/>
  <c r="M23" i="11" s="1"/>
  <c r="BO33" i="29"/>
  <c r="N134" i="16" s="1"/>
  <c r="M110" i="11" s="1" a="1"/>
  <c r="M110" i="11" s="1"/>
  <c r="AE47" i="16"/>
  <c r="BI16" i="29"/>
  <c r="F117" i="16" s="1"/>
  <c r="M93" i="8" s="1" a="1"/>
  <c r="M93" i="8" s="1"/>
  <c r="AG16" i="29"/>
  <c r="F59" i="16" s="1"/>
  <c r="M35" i="8" s="1" a="1"/>
  <c r="M35" i="8" s="1"/>
  <c r="S16" i="29"/>
  <c r="F30" i="16" s="1"/>
  <c r="M6" i="8" s="1" a="1"/>
  <c r="M6" i="8" s="1"/>
  <c r="AU16" i="29"/>
  <c r="F88" i="16" s="1"/>
  <c r="M64" i="8" s="1" a="1"/>
  <c r="M64" i="8" s="1"/>
  <c r="Y30" i="16"/>
  <c r="BJ27" i="29"/>
  <c r="G128" i="16" s="1"/>
  <c r="M104" i="12" s="1" a="1"/>
  <c r="M104" i="12" s="1"/>
  <c r="AH27" i="29"/>
  <c r="G70" i="16" s="1"/>
  <c r="M46" i="12" s="1" a="1"/>
  <c r="M46" i="12" s="1"/>
  <c r="AV27" i="29"/>
  <c r="G99" i="16" s="1"/>
  <c r="M75" i="12" s="1" a="1"/>
  <c r="M75" i="12" s="1"/>
  <c r="T27" i="29"/>
  <c r="G41" i="16" s="1"/>
  <c r="M17" i="12" s="1" a="1"/>
  <c r="M17" i="12" s="1"/>
  <c r="Z41" i="16"/>
  <c r="AI38" i="29"/>
  <c r="H81" i="16" s="1"/>
  <c r="M57" i="34" s="1" a="1"/>
  <c r="M57" i="34" s="1"/>
  <c r="AW38" i="29"/>
  <c r="H110" i="16" s="1"/>
  <c r="M86" i="34" s="1" a="1"/>
  <c r="M86" i="34" s="1"/>
  <c r="BK38" i="29"/>
  <c r="H139" i="16" s="1"/>
  <c r="M115" i="34" s="1" a="1"/>
  <c r="M115" i="34" s="1"/>
  <c r="U38" i="29"/>
  <c r="H52" i="16" s="1"/>
  <c r="M28" i="34" s="1" a="1"/>
  <c r="M28" i="34" s="1"/>
  <c r="AA52" i="16"/>
  <c r="BD20" i="29"/>
  <c r="K92" i="16" s="1"/>
  <c r="M68" i="36" s="1" a="1"/>
  <c r="M68" i="36" s="1"/>
  <c r="BR20" i="29"/>
  <c r="K121" i="16" s="1"/>
  <c r="M97" i="36" s="1" a="1"/>
  <c r="M97" i="36" s="1"/>
  <c r="AP20" i="29"/>
  <c r="K63" i="16" s="1"/>
  <c r="M39" i="36" s="1" a="1"/>
  <c r="M39" i="36" s="1"/>
  <c r="AB20" i="29"/>
  <c r="K34" i="16" s="1"/>
  <c r="M10" i="36" s="1" a="1"/>
  <c r="M10" i="36" s="1"/>
  <c r="AH34" i="16"/>
  <c r="AC31" i="29"/>
  <c r="AI45" i="16"/>
  <c r="BM14" i="29"/>
  <c r="L115" i="16" s="1"/>
  <c r="M91" i="30" s="1" a="1"/>
  <c r="M91" i="30" s="1"/>
  <c r="AK14" i="29"/>
  <c r="L57" i="16" s="1"/>
  <c r="M33" i="30" s="1" a="1"/>
  <c r="M33" i="30" s="1"/>
  <c r="AY14" i="29"/>
  <c r="L86" i="16" s="1"/>
  <c r="M62" i="30" s="1" a="1"/>
  <c r="M62" i="30" s="1"/>
  <c r="W14" i="29"/>
  <c r="L28" i="16" s="1"/>
  <c r="M4" i="30" s="1" a="1"/>
  <c r="M4" i="30" s="1"/>
  <c r="AC28" i="16"/>
  <c r="AZ25" i="29"/>
  <c r="O97" i="16" s="1"/>
  <c r="M73" i="13" s="1" a="1"/>
  <c r="M73" i="13" s="1"/>
  <c r="BN25" i="29"/>
  <c r="O126" i="16" s="1"/>
  <c r="M102" i="13" s="1" a="1"/>
  <c r="M102" i="13" s="1"/>
  <c r="AL25" i="29"/>
  <c r="O68" i="16" s="1"/>
  <c r="M44" i="13" s="1" a="1"/>
  <c r="M44" i="13" s="1"/>
  <c r="X25" i="29"/>
  <c r="O39" i="16" s="1"/>
  <c r="M15" i="13" s="1" a="1"/>
  <c r="M15" i="13" s="1"/>
  <c r="AD39" i="16"/>
  <c r="AM36" i="29"/>
  <c r="N79" i="16" s="1"/>
  <c r="M55" i="11" s="1" a="1"/>
  <c r="M55" i="11" s="1"/>
  <c r="BO36" i="29"/>
  <c r="N137" i="16" s="1"/>
  <c r="M113" i="11" s="1" a="1"/>
  <c r="M113" i="11" s="1"/>
  <c r="BA36" i="29"/>
  <c r="N108" i="16" s="1"/>
  <c r="M84" i="11" s="1" a="1"/>
  <c r="M84" i="11" s="1"/>
  <c r="Y36" i="29"/>
  <c r="N50" i="16" s="1"/>
  <c r="M26" i="11" s="1" a="1"/>
  <c r="M26" i="11" s="1"/>
  <c r="AE50" i="16"/>
  <c r="BI19" i="29"/>
  <c r="F120" i="16" s="1"/>
  <c r="M96" i="8" s="1" a="1"/>
  <c r="M96" i="8" s="1"/>
  <c r="AU19" i="29"/>
  <c r="F91" i="16" s="1"/>
  <c r="M67" i="8" s="1" a="1"/>
  <c r="M67" i="8" s="1"/>
  <c r="AG19" i="29"/>
  <c r="F62" i="16" s="1"/>
  <c r="M38" i="8" s="1" a="1"/>
  <c r="M38" i="8" s="1"/>
  <c r="S19" i="29"/>
  <c r="F33" i="16" s="1"/>
  <c r="M9" i="8" s="1" a="1"/>
  <c r="M9" i="8" s="1"/>
  <c r="Y33" i="16"/>
  <c r="AH30" i="29"/>
  <c r="G73" i="16" s="1"/>
  <c r="M49" i="12" s="1" a="1"/>
  <c r="M49" i="12" s="1"/>
  <c r="BJ30" i="29"/>
  <c r="G131" i="16" s="1"/>
  <c r="M107" i="12" s="1" a="1"/>
  <c r="M107" i="12" s="1"/>
  <c r="AV30" i="29"/>
  <c r="G102" i="16" s="1"/>
  <c r="M78" i="12" s="1" a="1"/>
  <c r="M78" i="12" s="1"/>
  <c r="T30" i="29"/>
  <c r="G44" i="16" s="1"/>
  <c r="M20" i="12" s="1" a="1"/>
  <c r="M20" i="12" s="1"/>
  <c r="Z44" i="16"/>
  <c r="BQ12" i="29"/>
  <c r="AO12" i="29"/>
  <c r="AA12" i="29"/>
  <c r="BC12" i="29"/>
  <c r="M11" i="29"/>
  <c r="AG26" i="16"/>
  <c r="BD23" i="29"/>
  <c r="K95" i="16" s="1"/>
  <c r="M71" i="36" s="1" a="1"/>
  <c r="M71" i="36" s="1"/>
  <c r="BR23" i="29"/>
  <c r="K124" i="16" s="1"/>
  <c r="M100" i="36" s="1" a="1"/>
  <c r="M100" i="36" s="1"/>
  <c r="AP23" i="29"/>
  <c r="K66" i="16" s="1"/>
  <c r="M42" i="36" s="1" a="1"/>
  <c r="M42" i="36" s="1"/>
  <c r="AB23" i="29"/>
  <c r="K37" i="16" s="1"/>
  <c r="M13" i="36" s="1" a="1"/>
  <c r="M13" i="36" s="1"/>
  <c r="AH37" i="16"/>
  <c r="AC34" i="29"/>
  <c r="AI48" i="16"/>
  <c r="BB15" i="29"/>
  <c r="I87" i="16" s="1"/>
  <c r="M63" i="31" s="1" a="1"/>
  <c r="M63" i="31" s="1"/>
  <c r="BP15" i="29"/>
  <c r="I116" i="16" s="1"/>
  <c r="M92" i="31" s="1" a="1"/>
  <c r="M92" i="31" s="1"/>
  <c r="AN15" i="29"/>
  <c r="I58" i="16" s="1"/>
  <c r="M34" i="31" s="1" a="1"/>
  <c r="M34" i="31" s="1"/>
  <c r="Z15" i="29"/>
  <c r="I29" i="16" s="1"/>
  <c r="M5" i="31" s="1" a="1"/>
  <c r="M5" i="31" s="1"/>
  <c r="AF29" i="16"/>
  <c r="BQ26" i="29"/>
  <c r="J127" i="16" s="1"/>
  <c r="M103" i="32" s="1" a="1"/>
  <c r="M103" i="32" s="1"/>
  <c r="BC26" i="29"/>
  <c r="J98" i="16" s="1"/>
  <c r="M74" i="32" s="1" a="1"/>
  <c r="M74" i="32" s="1"/>
  <c r="AO26" i="29"/>
  <c r="J69" i="16" s="1"/>
  <c r="M45" i="32" s="1" a="1"/>
  <c r="M45" i="32" s="1"/>
  <c r="AA26" i="29"/>
  <c r="J40" i="16" s="1"/>
  <c r="M16" i="32" s="1" a="1"/>
  <c r="M16" i="32" s="1"/>
  <c r="AG40" i="16"/>
  <c r="BR37" i="29"/>
  <c r="K138" i="16" s="1"/>
  <c r="M114" i="36" s="1" a="1"/>
  <c r="M114" i="36" s="1"/>
  <c r="AB37" i="29"/>
  <c r="K51" i="16" s="1"/>
  <c r="M27" i="36" s="1" a="1"/>
  <c r="M27" i="36" s="1"/>
  <c r="AP37" i="29"/>
  <c r="K80" i="16" s="1"/>
  <c r="M56" i="36" s="1" a="1"/>
  <c r="M56" i="36" s="1"/>
  <c r="BD37" i="29"/>
  <c r="K109" i="16" s="1"/>
  <c r="M85" i="36" s="1" a="1"/>
  <c r="M85" i="36" s="1"/>
  <c r="AH51" i="16"/>
  <c r="AY19" i="29"/>
  <c r="L91" i="16" s="1"/>
  <c r="M67" i="30" s="1" a="1"/>
  <c r="M67" i="30" s="1"/>
  <c r="AK19" i="29"/>
  <c r="L62" i="16" s="1"/>
  <c r="M38" i="30" s="1" a="1"/>
  <c r="M38" i="30" s="1"/>
  <c r="W19" i="29"/>
  <c r="L33" i="16" s="1"/>
  <c r="M9" i="30" s="1" a="1"/>
  <c r="M9" i="30" s="1"/>
  <c r="BM19" i="29"/>
  <c r="L120" i="16" s="1"/>
  <c r="M96" i="30" s="1" a="1"/>
  <c r="M96" i="30" s="1"/>
  <c r="AC33" i="16"/>
  <c r="AZ30" i="29"/>
  <c r="O102" i="16" s="1"/>
  <c r="M78" i="13" s="1" a="1"/>
  <c r="M78" i="13" s="1"/>
  <c r="AL30" i="29"/>
  <c r="O73" i="16" s="1"/>
  <c r="M49" i="13" s="1" a="1"/>
  <c r="M49" i="13" s="1"/>
  <c r="X30" i="29"/>
  <c r="O44" i="16" s="1"/>
  <c r="M20" i="13" s="1" a="1"/>
  <c r="M20" i="13" s="1"/>
  <c r="BN30" i="29"/>
  <c r="O131" i="16" s="1"/>
  <c r="M107" i="13" s="1" a="1"/>
  <c r="M107" i="13" s="1"/>
  <c r="AD44" i="16"/>
  <c r="BI12" i="29"/>
  <c r="AU12" i="29"/>
  <c r="AG12" i="29"/>
  <c r="E11" i="29"/>
  <c r="S12" i="29"/>
  <c r="Y26" i="16"/>
  <c r="AV23" i="29"/>
  <c r="G95" i="16" s="1"/>
  <c r="M71" i="12" s="1" a="1"/>
  <c r="M71" i="12" s="1"/>
  <c r="BJ23" i="29"/>
  <c r="G124" i="16" s="1"/>
  <c r="M100" i="12" s="1" a="1"/>
  <c r="M100" i="12" s="1"/>
  <c r="T23" i="29"/>
  <c r="G37" i="16" s="1"/>
  <c r="M13" i="12" s="1" a="1"/>
  <c r="M13" i="12" s="1"/>
  <c r="AH23" i="29"/>
  <c r="G66" i="16" s="1"/>
  <c r="M42" i="12" s="1" a="1"/>
  <c r="M42" i="12" s="1"/>
  <c r="Z37" i="16"/>
  <c r="AW34" i="29"/>
  <c r="H106" i="16" s="1"/>
  <c r="M82" i="34" s="1" a="1"/>
  <c r="M82" i="34" s="1"/>
  <c r="U34" i="29"/>
  <c r="H48" i="16" s="1"/>
  <c r="M24" i="34" s="1" a="1"/>
  <c r="M24" i="34" s="1"/>
  <c r="AI34" i="29"/>
  <c r="H77" i="16" s="1"/>
  <c r="M53" i="34" s="1" a="1"/>
  <c r="M53" i="34" s="1"/>
  <c r="BK34" i="29"/>
  <c r="H135" i="16" s="1"/>
  <c r="M111" i="34" s="1" a="1"/>
  <c r="M111" i="34" s="1"/>
  <c r="AA48" i="16"/>
  <c r="AC15" i="29"/>
  <c r="AI29" i="16"/>
  <c r="P27" i="29"/>
  <c r="BG27" i="29"/>
  <c r="P59" i="29"/>
  <c r="B59" i="29" s="1"/>
  <c r="Q27" i="29"/>
  <c r="AE27" i="29"/>
  <c r="AS27" i="29"/>
  <c r="W41" i="16"/>
  <c r="Z38" i="29"/>
  <c r="I52" i="16" s="1"/>
  <c r="M28" i="31" s="1" a="1"/>
  <c r="M28" i="31" s="1"/>
  <c r="H28" i="31" s="1"/>
  <c r="I28" i="31" s="1"/>
  <c r="BH38" i="29"/>
  <c r="E139" i="16" s="1"/>
  <c r="M115" i="2" s="1" a="1"/>
  <c r="M115" i="2" s="1"/>
  <c r="I115" i="22" s="1"/>
  <c r="BB38" i="29"/>
  <c r="I110" i="16" s="1"/>
  <c r="M86" i="31" s="1" a="1"/>
  <c r="M86" i="31" s="1"/>
  <c r="H86" i="31" s="1"/>
  <c r="I86" i="31" s="1"/>
  <c r="AT38" i="29"/>
  <c r="E110" i="16" s="1"/>
  <c r="M86" i="2" s="1" a="1"/>
  <c r="M86" i="2" s="1"/>
  <c r="I86" i="22" s="1"/>
  <c r="AN38" i="29"/>
  <c r="I81" i="16" s="1"/>
  <c r="M57" i="31" s="1" a="1"/>
  <c r="M57" i="31" s="1"/>
  <c r="H57" i="31" s="1"/>
  <c r="I57" i="31" s="1"/>
  <c r="AF38" i="29"/>
  <c r="E81" i="16" s="1"/>
  <c r="M57" i="2" s="1" a="1"/>
  <c r="M57" i="2" s="1"/>
  <c r="I57" i="22" s="1"/>
  <c r="BP38" i="29"/>
  <c r="I139" i="16" s="1"/>
  <c r="M115" i="31" s="1" a="1"/>
  <c r="M115" i="31" s="1"/>
  <c r="H115" i="31" s="1"/>
  <c r="I115" i="31" s="1"/>
  <c r="R38" i="29"/>
  <c r="E52" i="16" s="1"/>
  <c r="M28" i="2" s="1" a="1"/>
  <c r="M28" i="2" s="1"/>
  <c r="I28" i="22" s="1"/>
  <c r="X52" i="16"/>
  <c r="Z19" i="29"/>
  <c r="I33" i="16" s="1"/>
  <c r="M9" i="31" s="1" a="1"/>
  <c r="M9" i="31" s="1"/>
  <c r="BP19" i="29"/>
  <c r="I120" i="16" s="1"/>
  <c r="M96" i="31" s="1" a="1"/>
  <c r="M96" i="31" s="1"/>
  <c r="BB19" i="29"/>
  <c r="I91" i="16" s="1"/>
  <c r="M67" i="31" s="1" a="1"/>
  <c r="M67" i="31" s="1"/>
  <c r="AN19" i="29"/>
  <c r="I62" i="16" s="1"/>
  <c r="M38" i="31" s="1" a="1"/>
  <c r="M38" i="31" s="1"/>
  <c r="AF33" i="16"/>
  <c r="BQ30" i="29"/>
  <c r="J131" i="16" s="1"/>
  <c r="M107" i="32" s="1" a="1"/>
  <c r="M107" i="32" s="1"/>
  <c r="AO30" i="29"/>
  <c r="J73" i="16" s="1"/>
  <c r="M49" i="32" s="1" a="1"/>
  <c r="M49" i="32" s="1"/>
  <c r="BC30" i="29"/>
  <c r="J102" i="16" s="1"/>
  <c r="M78" i="32" s="1" a="1"/>
  <c r="M78" i="32" s="1"/>
  <c r="AA30" i="29"/>
  <c r="J44" i="16" s="1"/>
  <c r="M20" i="32" s="1" a="1"/>
  <c r="M20" i="32" s="1"/>
  <c r="AG44" i="16"/>
  <c r="AX12" i="29"/>
  <c r="BL12" i="29"/>
  <c r="H11" i="29"/>
  <c r="AJ12" i="29"/>
  <c r="V12" i="29"/>
  <c r="AB26" i="16"/>
  <c r="BM23" i="29"/>
  <c r="L124" i="16" s="1"/>
  <c r="M100" i="30" s="1" a="1"/>
  <c r="M100" i="30" s="1"/>
  <c r="AY23" i="29"/>
  <c r="L95" i="16" s="1"/>
  <c r="M71" i="30" s="1" a="1"/>
  <c r="M71" i="30" s="1"/>
  <c r="W23" i="29"/>
  <c r="L37" i="16" s="1"/>
  <c r="M13" i="30" s="1" a="1"/>
  <c r="M13" i="30" s="1"/>
  <c r="AK23" i="29"/>
  <c r="L66" i="16" s="1"/>
  <c r="M42" i="30" s="1" a="1"/>
  <c r="M42" i="30" s="1"/>
  <c r="AC37" i="16"/>
  <c r="AZ34" i="29"/>
  <c r="O106" i="16" s="1"/>
  <c r="M82" i="13" s="1" a="1"/>
  <c r="M82" i="13" s="1"/>
  <c r="BN34" i="29"/>
  <c r="O135" i="16" s="1"/>
  <c r="M111" i="13" s="1" a="1"/>
  <c r="M111" i="13" s="1"/>
  <c r="AL34" i="29"/>
  <c r="O77" i="16" s="1"/>
  <c r="M53" i="13" s="1" a="1"/>
  <c r="M53" i="13" s="1"/>
  <c r="X34" i="29"/>
  <c r="O48" i="16" s="1"/>
  <c r="M24" i="13" s="1" a="1"/>
  <c r="M24" i="13" s="1"/>
  <c r="AD48" i="16"/>
  <c r="BM17" i="29"/>
  <c r="L118" i="16" s="1"/>
  <c r="M94" i="30" s="1" a="1"/>
  <c r="M94" i="30" s="1"/>
  <c r="H94" i="30" s="1"/>
  <c r="I94" i="30" s="1"/>
  <c r="AT17" i="29"/>
  <c r="E89" i="16" s="1"/>
  <c r="M65" i="2" s="1" a="1"/>
  <c r="M65" i="2" s="1"/>
  <c r="I65" i="22" s="1"/>
  <c r="AY17" i="29"/>
  <c r="L89" i="16" s="1"/>
  <c r="M65" i="30" s="1" a="1"/>
  <c r="M65" i="30" s="1"/>
  <c r="H65" i="30" s="1"/>
  <c r="I65" i="30" s="1"/>
  <c r="J65" i="30" s="1"/>
  <c r="K65" i="30" s="1"/>
  <c r="L65" i="30" s="1"/>
  <c r="AK17" i="29"/>
  <c r="L60" i="16" s="1"/>
  <c r="M36" i="30" s="1" a="1"/>
  <c r="M36" i="30" s="1"/>
  <c r="H36" i="30" s="1"/>
  <c r="I36" i="30" s="1"/>
  <c r="W17" i="29"/>
  <c r="L31" i="16" s="1"/>
  <c r="M7" i="30" s="1" a="1"/>
  <c r="M7" i="30" s="1"/>
  <c r="H7" i="30" s="1"/>
  <c r="I7" i="30" s="1"/>
  <c r="J7" i="30" s="1"/>
  <c r="K7" i="30" s="1"/>
  <c r="L7" i="30" s="1"/>
  <c r="BH17" i="29"/>
  <c r="E118" i="16" s="1"/>
  <c r="M94" i="2" s="1" a="1"/>
  <c r="M94" i="2" s="1"/>
  <c r="I94" i="22" s="1"/>
  <c r="AF17" i="29"/>
  <c r="E60" i="16" s="1"/>
  <c r="M36" i="2" s="1" a="1"/>
  <c r="M36" i="2" s="1"/>
  <c r="I36" i="22" s="1"/>
  <c r="R17" i="29"/>
  <c r="E31" i="16" s="1"/>
  <c r="M7" i="2" s="1" a="1"/>
  <c r="M7" i="2" s="1"/>
  <c r="I7" i="22" s="1"/>
  <c r="X31" i="16"/>
  <c r="BI28" i="29"/>
  <c r="F129" i="16" s="1"/>
  <c r="M105" i="8" s="1" a="1"/>
  <c r="M105" i="8" s="1"/>
  <c r="AU28" i="29"/>
  <c r="F100" i="16" s="1"/>
  <c r="M76" i="8" s="1" a="1"/>
  <c r="M76" i="8" s="1"/>
  <c r="S28" i="29"/>
  <c r="F42" i="16" s="1"/>
  <c r="M18" i="8" s="1" a="1"/>
  <c r="M18" i="8" s="1"/>
  <c r="AG28" i="29"/>
  <c r="F71" i="16" s="1"/>
  <c r="M47" i="8" s="1" a="1"/>
  <c r="M47" i="8" s="1"/>
  <c r="Y42" i="16"/>
  <c r="AV39" i="29"/>
  <c r="G111" i="16" s="1"/>
  <c r="M87" i="12" s="1" a="1"/>
  <c r="M87" i="12" s="1"/>
  <c r="AH39" i="29"/>
  <c r="G82" i="16" s="1"/>
  <c r="M58" i="12" s="1" a="1"/>
  <c r="M58" i="12" s="1"/>
  <c r="T39" i="29"/>
  <c r="G53" i="16" s="1"/>
  <c r="M29" i="12" s="1" a="1"/>
  <c r="M29" i="12" s="1"/>
  <c r="BJ39" i="29"/>
  <c r="G140" i="16" s="1"/>
  <c r="M116" i="12" s="1" a="1"/>
  <c r="M116" i="12" s="1"/>
  <c r="Z53" i="16"/>
  <c r="BQ21" i="29"/>
  <c r="J122" i="16" s="1"/>
  <c r="M98" i="32" s="1" a="1"/>
  <c r="M98" i="32" s="1"/>
  <c r="BC21" i="29"/>
  <c r="J93" i="16" s="1"/>
  <c r="M69" i="32" s="1" a="1"/>
  <c r="M69" i="32" s="1"/>
  <c r="AO21" i="29"/>
  <c r="J64" i="16" s="1"/>
  <c r="M40" i="32" s="1" a="1"/>
  <c r="M40" i="32" s="1"/>
  <c r="AA21" i="29"/>
  <c r="J35" i="16" s="1"/>
  <c r="M11" i="32" s="1" a="1"/>
  <c r="M11" i="32" s="1"/>
  <c r="AG35" i="16"/>
  <c r="BD32" i="29"/>
  <c r="K104" i="16" s="1"/>
  <c r="M80" i="36" s="1" a="1"/>
  <c r="M80" i="36" s="1"/>
  <c r="AP32" i="29"/>
  <c r="K75" i="16" s="1"/>
  <c r="M51" i="36" s="1" a="1"/>
  <c r="M51" i="36" s="1"/>
  <c r="BR32" i="29"/>
  <c r="K133" i="16" s="1"/>
  <c r="M109" i="36" s="1" a="1"/>
  <c r="M109" i="36" s="1"/>
  <c r="AB32" i="29"/>
  <c r="K46" i="16" s="1"/>
  <c r="M22" i="36" s="1" a="1"/>
  <c r="M22" i="36" s="1"/>
  <c r="AH46" i="16"/>
  <c r="AX15" i="29"/>
  <c r="M87" i="16" s="1"/>
  <c r="M63" i="9" s="1" a="1"/>
  <c r="M63" i="9" s="1"/>
  <c r="BL15" i="29"/>
  <c r="M116" i="16" s="1"/>
  <c r="M92" i="9" s="1" a="1"/>
  <c r="M92" i="9" s="1"/>
  <c r="V15" i="29"/>
  <c r="M29" i="16" s="1"/>
  <c r="M5" i="9" s="1" a="1"/>
  <c r="M5" i="9" s="1"/>
  <c r="AJ15" i="29"/>
  <c r="M58" i="16" s="1"/>
  <c r="M34" i="9" s="1" a="1"/>
  <c r="M34" i="9" s="1"/>
  <c r="AB29" i="16"/>
  <c r="BM26" i="29"/>
  <c r="L127" i="16" s="1"/>
  <c r="M103" i="30" s="1" a="1"/>
  <c r="M103" i="30" s="1"/>
  <c r="AK26" i="29"/>
  <c r="L69" i="16" s="1"/>
  <c r="M45" i="30" s="1" a="1"/>
  <c r="M45" i="30" s="1"/>
  <c r="AY26" i="29"/>
  <c r="L98" i="16" s="1"/>
  <c r="M74" i="30" s="1" a="1"/>
  <c r="M74" i="30" s="1"/>
  <c r="W26" i="29"/>
  <c r="L40" i="16" s="1"/>
  <c r="M16" i="30" s="1" a="1"/>
  <c r="M16" i="30" s="1"/>
  <c r="AC40" i="16"/>
  <c r="AZ37" i="29"/>
  <c r="O109" i="16" s="1"/>
  <c r="M85" i="13" s="1" a="1"/>
  <c r="M85" i="13" s="1"/>
  <c r="BN37" i="29"/>
  <c r="O138" i="16" s="1"/>
  <c r="M114" i="13" s="1" a="1"/>
  <c r="M114" i="13" s="1"/>
  <c r="AL37" i="29"/>
  <c r="O80" i="16" s="1"/>
  <c r="M56" i="13" s="1" a="1"/>
  <c r="M56" i="13" s="1"/>
  <c r="X37" i="29"/>
  <c r="O51" i="16" s="1"/>
  <c r="M27" i="13" s="1" a="1"/>
  <c r="M27" i="13" s="1"/>
  <c r="AD51" i="16"/>
  <c r="AF20" i="29"/>
  <c r="E63" i="16" s="1"/>
  <c r="M39" i="2" s="1" a="1"/>
  <c r="M39" i="2" s="1"/>
  <c r="I39" i="22" s="1"/>
  <c r="R20" i="29"/>
  <c r="E34" i="16" s="1"/>
  <c r="M10" i="2" s="1" a="1"/>
  <c r="M10" i="2" s="1"/>
  <c r="I10" i="22" s="1"/>
  <c r="BH20" i="29"/>
  <c r="E121" i="16" s="1"/>
  <c r="M97" i="2" s="1" a="1"/>
  <c r="M97" i="2" s="1"/>
  <c r="I97" i="22" s="1"/>
  <c r="AT20" i="29"/>
  <c r="E92" i="16" s="1"/>
  <c r="M68" i="2" s="1" a="1"/>
  <c r="M68" i="2" s="1"/>
  <c r="I68" i="22" s="1"/>
  <c r="X34" i="16"/>
  <c r="BI31" i="29"/>
  <c r="F132" i="16" s="1"/>
  <c r="M108" i="8" s="1" a="1"/>
  <c r="M108" i="8" s="1"/>
  <c r="S31" i="29"/>
  <c r="F45" i="16" s="1"/>
  <c r="M21" i="8" s="1" a="1"/>
  <c r="M21" i="8" s="1"/>
  <c r="AU31" i="29"/>
  <c r="F103" i="16" s="1"/>
  <c r="M79" i="8" s="1" a="1"/>
  <c r="M79" i="8" s="1"/>
  <c r="AG31" i="29"/>
  <c r="F74" i="16" s="1"/>
  <c r="M50" i="8" s="1" a="1"/>
  <c r="M50" i="8" s="1"/>
  <c r="Y45" i="16"/>
  <c r="AN13" i="29"/>
  <c r="I56" i="16" s="1"/>
  <c r="M32" i="31" s="1" a="1"/>
  <c r="M32" i="31" s="1"/>
  <c r="Z13" i="29"/>
  <c r="I27" i="16" s="1"/>
  <c r="M3" i="31" s="1" a="1"/>
  <c r="M3" i="31" s="1"/>
  <c r="BP13" i="29"/>
  <c r="I114" i="16" s="1"/>
  <c r="M90" i="31" s="1" a="1"/>
  <c r="M90" i="31" s="1"/>
  <c r="BB13" i="29"/>
  <c r="I85" i="16" s="1"/>
  <c r="M61" i="31" s="1" a="1"/>
  <c r="M61" i="31" s="1"/>
  <c r="AF27" i="16"/>
  <c r="BQ24" i="29"/>
  <c r="J125" i="16" s="1"/>
  <c r="M101" i="32" s="1" a="1"/>
  <c r="M101" i="32" s="1"/>
  <c r="AO24" i="29"/>
  <c r="J67" i="16" s="1"/>
  <c r="M43" i="32" s="1" a="1"/>
  <c r="M43" i="32" s="1"/>
  <c r="BC24" i="29"/>
  <c r="J96" i="16" s="1"/>
  <c r="M72" i="32" s="1" a="1"/>
  <c r="M72" i="32" s="1"/>
  <c r="AA24" i="29"/>
  <c r="J38" i="16" s="1"/>
  <c r="M14" i="32" s="1" a="1"/>
  <c r="M14" i="32" s="1"/>
  <c r="AG38" i="16"/>
  <c r="BD35" i="29"/>
  <c r="K107" i="16" s="1"/>
  <c r="M83" i="36" s="1" a="1"/>
  <c r="M83" i="36" s="1"/>
  <c r="BR35" i="29"/>
  <c r="K136" i="16" s="1"/>
  <c r="M112" i="36" s="1" a="1"/>
  <c r="M112" i="36" s="1"/>
  <c r="AB35" i="29"/>
  <c r="K49" i="16" s="1"/>
  <c r="M25" i="36" s="1" a="1"/>
  <c r="M25" i="36" s="1"/>
  <c r="AP35" i="29"/>
  <c r="K78" i="16" s="1"/>
  <c r="M54" i="36" s="1" a="1"/>
  <c r="M54" i="36" s="1"/>
  <c r="AH49" i="16"/>
  <c r="BO16" i="29"/>
  <c r="N117" i="16" s="1"/>
  <c r="M93" i="11" s="1" a="1"/>
  <c r="M93" i="11" s="1"/>
  <c r="BA16" i="29"/>
  <c r="N88" i="16" s="1"/>
  <c r="M64" i="11" s="1" a="1"/>
  <c r="M64" i="11" s="1"/>
  <c r="Y16" i="29"/>
  <c r="N30" i="16" s="1"/>
  <c r="M6" i="11" s="1" a="1"/>
  <c r="M6" i="11" s="1"/>
  <c r="AM16" i="29"/>
  <c r="N59" i="16" s="1"/>
  <c r="M35" i="11" s="1" a="1"/>
  <c r="M35" i="11" s="1"/>
  <c r="AE30" i="16"/>
  <c r="BB27" i="29"/>
  <c r="I99" i="16" s="1"/>
  <c r="M75" i="31" s="1" a="1"/>
  <c r="M75" i="31" s="1"/>
  <c r="BP27" i="29"/>
  <c r="I128" i="16" s="1"/>
  <c r="M104" i="31" s="1" a="1"/>
  <c r="M104" i="31" s="1"/>
  <c r="AN27" i="29"/>
  <c r="I70" i="16" s="1"/>
  <c r="M46" i="31" s="1" a="1"/>
  <c r="M46" i="31" s="1"/>
  <c r="Z27" i="29"/>
  <c r="I41" i="16" s="1"/>
  <c r="M17" i="31" s="1" a="1"/>
  <c r="M17" i="31" s="1"/>
  <c r="AF41" i="16"/>
  <c r="BQ38" i="29"/>
  <c r="J139" i="16" s="1"/>
  <c r="M115" i="32" s="1" a="1"/>
  <c r="M115" i="32" s="1"/>
  <c r="AO38" i="29"/>
  <c r="J81" i="16" s="1"/>
  <c r="M57" i="32" s="1" a="1"/>
  <c r="M57" i="32" s="1"/>
  <c r="AA38" i="29"/>
  <c r="J52" i="16" s="1"/>
  <c r="M28" i="32" s="1" a="1"/>
  <c r="M28" i="32" s="1"/>
  <c r="BC38" i="29"/>
  <c r="J110" i="16" s="1"/>
  <c r="M86" i="32" s="1" a="1"/>
  <c r="M86" i="32" s="1"/>
  <c r="AG52" i="16"/>
  <c r="AX20" i="29"/>
  <c r="M92" i="16" s="1"/>
  <c r="M68" i="9" s="1" a="1"/>
  <c r="M68" i="9" s="1"/>
  <c r="BL20" i="29"/>
  <c r="M121" i="16" s="1"/>
  <c r="M97" i="9" s="1" a="1"/>
  <c r="M97" i="9" s="1"/>
  <c r="AJ20" i="29"/>
  <c r="M63" i="16" s="1"/>
  <c r="M39" i="9" s="1" a="1"/>
  <c r="M39" i="9" s="1"/>
  <c r="V20" i="29"/>
  <c r="M34" i="16" s="1"/>
  <c r="M10" i="9" s="1" a="1"/>
  <c r="M10" i="9" s="1"/>
  <c r="AB34" i="16"/>
  <c r="AK31" i="29"/>
  <c r="L74" i="16" s="1"/>
  <c r="M50" i="30" s="1" a="1"/>
  <c r="M50" i="30" s="1"/>
  <c r="AY31" i="29"/>
  <c r="L103" i="16" s="1"/>
  <c r="M79" i="30" s="1" a="1"/>
  <c r="M79" i="30" s="1"/>
  <c r="W31" i="29"/>
  <c r="L45" i="16" s="1"/>
  <c r="M21" i="30" s="1" a="1"/>
  <c r="M21" i="30" s="1"/>
  <c r="BM31" i="29"/>
  <c r="L132" i="16" s="1"/>
  <c r="M108" i="30" s="1" a="1"/>
  <c r="M108" i="30" s="1"/>
  <c r="AC45" i="16"/>
  <c r="BC13" i="29"/>
  <c r="J85" i="16" s="1"/>
  <c r="M61" i="32" s="1" a="1"/>
  <c r="M61" i="32" s="1"/>
  <c r="H61" i="32" s="1"/>
  <c r="I61" i="32" s="1"/>
  <c r="J61" i="32" s="1"/>
  <c r="K61" i="32" s="1"/>
  <c r="L61" i="32" s="1"/>
  <c r="AT13" i="29"/>
  <c r="E85" i="16" s="1"/>
  <c r="M61" i="2" s="1" a="1"/>
  <c r="M61" i="2" s="1"/>
  <c r="I61" i="22" s="1"/>
  <c r="BQ13" i="29"/>
  <c r="J114" i="16" s="1"/>
  <c r="M90" i="32" s="1" a="1"/>
  <c r="M90" i="32" s="1"/>
  <c r="H90" i="32" s="1"/>
  <c r="I90" i="32" s="1"/>
  <c r="BH13" i="29"/>
  <c r="E114" i="16" s="1"/>
  <c r="M90" i="2" s="1" a="1"/>
  <c r="M90" i="2" s="1"/>
  <c r="I90" i="22" s="1"/>
  <c r="AF13" i="29"/>
  <c r="E56" i="16" s="1"/>
  <c r="M32" i="2" s="1" a="1"/>
  <c r="M32" i="2" s="1"/>
  <c r="I32" i="22" s="1"/>
  <c r="AA13" i="29"/>
  <c r="J27" i="16" s="1"/>
  <c r="M3" i="32" s="1" a="1"/>
  <c r="M3" i="32" s="1"/>
  <c r="H3" i="32" s="1"/>
  <c r="I3" i="32" s="1"/>
  <c r="R13" i="29"/>
  <c r="E27" i="16" s="1"/>
  <c r="M3" i="2" s="1" a="1"/>
  <c r="M3" i="2" s="1"/>
  <c r="I3" i="22" s="1"/>
  <c r="AO13" i="29"/>
  <c r="J56" i="16" s="1"/>
  <c r="M32" i="32" s="1" a="1"/>
  <c r="M32" i="32" s="1"/>
  <c r="H32" i="32" s="1"/>
  <c r="I32" i="32" s="1"/>
  <c r="X27" i="16"/>
  <c r="BI24" i="29"/>
  <c r="F125" i="16" s="1"/>
  <c r="M101" i="8" s="1" a="1"/>
  <c r="M101" i="8" s="1"/>
  <c r="S24" i="29"/>
  <c r="F38" i="16" s="1"/>
  <c r="M14" i="8" s="1" a="1"/>
  <c r="M14" i="8" s="1"/>
  <c r="AG24" i="29"/>
  <c r="F67" i="16" s="1"/>
  <c r="M43" i="8" s="1" a="1"/>
  <c r="M43" i="8" s="1"/>
  <c r="AU24" i="29"/>
  <c r="F96" i="16" s="1"/>
  <c r="M72" i="8" s="1" a="1"/>
  <c r="M72" i="8" s="1"/>
  <c r="Y38" i="16"/>
  <c r="BJ35" i="29"/>
  <c r="G136" i="16" s="1"/>
  <c r="M112" i="12" s="1" a="1"/>
  <c r="M112" i="12" s="1"/>
  <c r="AV35" i="29"/>
  <c r="G107" i="16" s="1"/>
  <c r="M83" i="12" s="1" a="1"/>
  <c r="M83" i="12" s="1"/>
  <c r="T35" i="29"/>
  <c r="G49" i="16" s="1"/>
  <c r="M25" i="12" s="1" a="1"/>
  <c r="M25" i="12" s="1"/>
  <c r="AH35" i="29"/>
  <c r="G78" i="16" s="1"/>
  <c r="M54" i="12" s="1" a="1"/>
  <c r="M54" i="12" s="1"/>
  <c r="Z49" i="16"/>
  <c r="BR16" i="29"/>
  <c r="K117" i="16" s="1"/>
  <c r="M93" i="36" s="1" a="1"/>
  <c r="M93" i="36" s="1"/>
  <c r="BD16" i="29"/>
  <c r="K88" i="16" s="1"/>
  <c r="M64" i="36" s="1" a="1"/>
  <c r="M64" i="36" s="1"/>
  <c r="AB16" i="29"/>
  <c r="K30" i="16" s="1"/>
  <c r="M6" i="36" s="1" a="1"/>
  <c r="M6" i="36" s="1"/>
  <c r="AP16" i="29"/>
  <c r="K59" i="16" s="1"/>
  <c r="M35" i="36" s="1" a="1"/>
  <c r="M35" i="36" s="1"/>
  <c r="AH30" i="16"/>
  <c r="AC27" i="29"/>
  <c r="AI41" i="16"/>
  <c r="P39" i="29"/>
  <c r="BG39" i="29"/>
  <c r="P71" i="29"/>
  <c r="B71" i="29" s="1"/>
  <c r="AS39" i="29"/>
  <c r="Q39" i="29"/>
  <c r="AE39" i="29"/>
  <c r="W53" i="16"/>
  <c r="BO20" i="29"/>
  <c r="N121" i="16" s="1"/>
  <c r="M97" i="11" s="1" a="1"/>
  <c r="M97" i="11" s="1"/>
  <c r="AM20" i="29"/>
  <c r="N63" i="16" s="1"/>
  <c r="M39" i="11" s="1" a="1"/>
  <c r="M39" i="11" s="1"/>
  <c r="BA20" i="29"/>
  <c r="N92" i="16" s="1"/>
  <c r="M68" i="11" s="1" a="1"/>
  <c r="M68" i="11" s="1"/>
  <c r="Y20" i="29"/>
  <c r="N34" i="16" s="1"/>
  <c r="M10" i="11" s="1" a="1"/>
  <c r="M10" i="11" s="1"/>
  <c r="AE34" i="16"/>
  <c r="AN31" i="29"/>
  <c r="I74" i="16" s="1"/>
  <c r="M50" i="31" s="1" a="1"/>
  <c r="M50" i="31" s="1"/>
  <c r="BP31" i="29"/>
  <c r="I132" i="16" s="1"/>
  <c r="M108" i="31" s="1" a="1"/>
  <c r="M108" i="31" s="1"/>
  <c r="BB31" i="29"/>
  <c r="I103" i="16" s="1"/>
  <c r="M79" i="31" s="1" a="1"/>
  <c r="M79" i="31" s="1"/>
  <c r="Z31" i="29"/>
  <c r="I45" i="16" s="1"/>
  <c r="M21" i="31" s="1" a="1"/>
  <c r="M21" i="31" s="1"/>
  <c r="AF45" i="16"/>
  <c r="AI13" i="29"/>
  <c r="H56" i="16" s="1"/>
  <c r="M32" i="34" s="1" a="1"/>
  <c r="M32" i="34" s="1"/>
  <c r="U13" i="29"/>
  <c r="H27" i="16" s="1"/>
  <c r="M3" i="34" s="1" a="1"/>
  <c r="M3" i="34" s="1"/>
  <c r="BK13" i="29"/>
  <c r="H114" i="16" s="1"/>
  <c r="M90" i="34" s="1" a="1"/>
  <c r="M90" i="34" s="1"/>
  <c r="AW13" i="29"/>
  <c r="H85" i="16" s="1"/>
  <c r="M61" i="34" s="1" a="1"/>
  <c r="M61" i="34" s="1"/>
  <c r="AA27" i="16"/>
  <c r="AJ24" i="29"/>
  <c r="M67" i="16" s="1"/>
  <c r="M43" i="9" s="1" a="1"/>
  <c r="M43" i="9" s="1"/>
  <c r="BL24" i="29"/>
  <c r="M125" i="16" s="1"/>
  <c r="M101" i="9" s="1" a="1"/>
  <c r="M101" i="9" s="1"/>
  <c r="AX24" i="29"/>
  <c r="M96" i="16" s="1"/>
  <c r="M72" i="9" s="1" a="1"/>
  <c r="M72" i="9" s="1"/>
  <c r="V24" i="29"/>
  <c r="M38" i="16" s="1"/>
  <c r="M14" i="9" s="1" a="1"/>
  <c r="M14" i="9" s="1"/>
  <c r="AB38" i="16"/>
  <c r="BM35" i="29"/>
  <c r="L136" i="16" s="1"/>
  <c r="M112" i="30" s="1" a="1"/>
  <c r="M112" i="30" s="1"/>
  <c r="AY35" i="29"/>
  <c r="L107" i="16" s="1"/>
  <c r="M83" i="30" s="1" a="1"/>
  <c r="M83" i="30" s="1"/>
  <c r="AK35" i="29"/>
  <c r="L78" i="16" s="1"/>
  <c r="M54" i="30" s="1" a="1"/>
  <c r="M54" i="30" s="1"/>
  <c r="W35" i="29"/>
  <c r="L49" i="16" s="1"/>
  <c r="M25" i="30" s="1" a="1"/>
  <c r="M25" i="30" s="1"/>
  <c r="AC49" i="16"/>
  <c r="P50" i="29"/>
  <c r="B50" i="29" s="1"/>
  <c r="P18" i="29"/>
  <c r="AS18" i="29"/>
  <c r="AE18" i="29"/>
  <c r="BG18" i="29"/>
  <c r="Q18" i="29"/>
  <c r="W32" i="16"/>
  <c r="BM29" i="29"/>
  <c r="L130" i="16" s="1"/>
  <c r="M106" i="30" s="1" a="1"/>
  <c r="M106" i="30" s="1"/>
  <c r="H106" i="30" s="1"/>
  <c r="I106" i="30" s="1"/>
  <c r="AT29" i="29"/>
  <c r="E101" i="16" s="1"/>
  <c r="M77" i="2" s="1" a="1"/>
  <c r="M77" i="2" s="1"/>
  <c r="I77" i="22" s="1"/>
  <c r="AK29" i="29"/>
  <c r="L72" i="16" s="1"/>
  <c r="M48" i="30" s="1" a="1"/>
  <c r="M48" i="30" s="1"/>
  <c r="H48" i="30" s="1"/>
  <c r="I48" i="30" s="1"/>
  <c r="AY29" i="29"/>
  <c r="L101" i="16" s="1"/>
  <c r="M77" i="30" s="1" a="1"/>
  <c r="M77" i="30" s="1"/>
  <c r="H77" i="30" s="1"/>
  <c r="I77" i="30" s="1"/>
  <c r="AF29" i="29"/>
  <c r="E72" i="16" s="1"/>
  <c r="M48" i="2" s="1" a="1"/>
  <c r="M48" i="2" s="1"/>
  <c r="I48" i="22" s="1"/>
  <c r="W29" i="29"/>
  <c r="L43" i="16" s="1"/>
  <c r="M19" i="30" s="1" a="1"/>
  <c r="M19" i="30" s="1"/>
  <c r="H19" i="30" s="1"/>
  <c r="I19" i="30" s="1"/>
  <c r="R29" i="29"/>
  <c r="E43" i="16" s="1"/>
  <c r="M19" i="2" s="1" a="1"/>
  <c r="M19" i="2" s="1"/>
  <c r="I19" i="22" s="1"/>
  <c r="BH29" i="29"/>
  <c r="E130" i="16" s="1"/>
  <c r="M106" i="2" s="1" a="1"/>
  <c r="M106" i="2" s="1"/>
  <c r="I106" i="22" s="1"/>
  <c r="X43" i="16"/>
  <c r="BI40" i="29"/>
  <c r="F141" i="16" s="1"/>
  <c r="M117" i="8" s="1" a="1"/>
  <c r="M117" i="8" s="1"/>
  <c r="S40" i="29"/>
  <c r="F54" i="16" s="1"/>
  <c r="M30" i="8" s="1" a="1"/>
  <c r="M30" i="8" s="1"/>
  <c r="AU40" i="29"/>
  <c r="F112" i="16" s="1"/>
  <c r="M88" i="8" s="1" a="1"/>
  <c r="M88" i="8" s="1"/>
  <c r="AG40" i="29"/>
  <c r="F83" i="16" s="1"/>
  <c r="M59" i="8" s="1" a="1"/>
  <c r="M59" i="8" s="1"/>
  <c r="Y54" i="16"/>
  <c r="AN22" i="29"/>
  <c r="I65" i="16" s="1"/>
  <c r="M41" i="31" s="1" a="1"/>
  <c r="M41" i="31" s="1"/>
  <c r="BP22" i="29"/>
  <c r="I123" i="16" s="1"/>
  <c r="M99" i="31" s="1" a="1"/>
  <c r="M99" i="31" s="1"/>
  <c r="BB22" i="29"/>
  <c r="I94" i="16" s="1"/>
  <c r="M70" i="31" s="1" a="1"/>
  <c r="M70" i="31" s="1"/>
  <c r="Z22" i="29"/>
  <c r="I36" i="16" s="1"/>
  <c r="M12" i="31" s="1" a="1"/>
  <c r="M12" i="31" s="1"/>
  <c r="AF36" i="16"/>
  <c r="BQ33" i="29"/>
  <c r="J134" i="16" s="1"/>
  <c r="M110" i="32" s="1" a="1"/>
  <c r="M110" i="32" s="1"/>
  <c r="AA33" i="29"/>
  <c r="J47" i="16" s="1"/>
  <c r="M23" i="32" s="1" a="1"/>
  <c r="M23" i="32" s="1"/>
  <c r="BC33" i="29"/>
  <c r="J105" i="16" s="1"/>
  <c r="M81" i="32" s="1" a="1"/>
  <c r="M81" i="32" s="1"/>
  <c r="AO33" i="29"/>
  <c r="J76" i="16" s="1"/>
  <c r="M52" i="32" s="1" a="1"/>
  <c r="M52" i="32" s="1"/>
  <c r="AG47" i="16"/>
  <c r="AW16" i="29"/>
  <c r="H88" i="16" s="1"/>
  <c r="M64" i="34" s="1" a="1"/>
  <c r="M64" i="34" s="1"/>
  <c r="AI16" i="29"/>
  <c r="H59" i="16" s="1"/>
  <c r="M35" i="34" s="1" a="1"/>
  <c r="M35" i="34" s="1"/>
  <c r="BK16" i="29"/>
  <c r="H117" i="16" s="1"/>
  <c r="M93" i="34" s="1" a="1"/>
  <c r="M93" i="34" s="1"/>
  <c r="U16" i="29"/>
  <c r="H30" i="16" s="1"/>
  <c r="M6" i="34" s="1" a="1"/>
  <c r="M6" i="34" s="1"/>
  <c r="AA30" i="16"/>
  <c r="AX27" i="29"/>
  <c r="M99" i="16" s="1"/>
  <c r="M75" i="9" s="1" a="1"/>
  <c r="M75" i="9" s="1"/>
  <c r="AJ27" i="29"/>
  <c r="M70" i="16" s="1"/>
  <c r="M46" i="9" s="1" a="1"/>
  <c r="M46" i="9" s="1"/>
  <c r="BL27" i="29"/>
  <c r="M128" i="16" s="1"/>
  <c r="M104" i="9" s="1" a="1"/>
  <c r="M104" i="9" s="1"/>
  <c r="V27" i="29"/>
  <c r="M41" i="16" s="1"/>
  <c r="M17" i="9" s="1" a="1"/>
  <c r="M17" i="9" s="1"/>
  <c r="AB41" i="16"/>
  <c r="BM38" i="29"/>
  <c r="L139" i="16" s="1"/>
  <c r="M115" i="30" s="1" a="1"/>
  <c r="M115" i="30" s="1"/>
  <c r="AK38" i="29"/>
  <c r="L81" i="16" s="1"/>
  <c r="M57" i="30" s="1" a="1"/>
  <c r="M57" i="30" s="1"/>
  <c r="AY38" i="29"/>
  <c r="L110" i="16" s="1"/>
  <c r="M86" i="30" s="1" a="1"/>
  <c r="M86" i="30" s="1"/>
  <c r="W38" i="29"/>
  <c r="L52" i="16" s="1"/>
  <c r="M28" i="30" s="1" a="1"/>
  <c r="M28" i="30" s="1"/>
  <c r="AC52" i="16"/>
  <c r="P21" i="29"/>
  <c r="P53" i="29"/>
  <c r="B53" i="29" s="1"/>
  <c r="AS21" i="29"/>
  <c r="BG21" i="29"/>
  <c r="AE21" i="29"/>
  <c r="Q21" i="29"/>
  <c r="W35" i="16"/>
  <c r="AT32" i="29"/>
  <c r="E104" i="16" s="1"/>
  <c r="M80" i="2" s="1" a="1"/>
  <c r="M80" i="2" s="1"/>
  <c r="I80" i="22" s="1"/>
  <c r="BH32" i="29"/>
  <c r="E133" i="16" s="1"/>
  <c r="M109" i="2" s="1" a="1"/>
  <c r="M109" i="2" s="1"/>
  <c r="I109" i="22" s="1"/>
  <c r="AF32" i="29"/>
  <c r="E75" i="16" s="1"/>
  <c r="M51" i="2" s="1" a="1"/>
  <c r="M51" i="2" s="1"/>
  <c r="I51" i="22" s="1"/>
  <c r="R32" i="29"/>
  <c r="E46" i="16" s="1"/>
  <c r="M22" i="2" s="1" a="1"/>
  <c r="M22" i="2" s="1"/>
  <c r="I22" i="22" s="1"/>
  <c r="X46" i="16"/>
  <c r="AM14" i="29"/>
  <c r="N57" i="16" s="1"/>
  <c r="M33" i="11" s="1" a="1"/>
  <c r="M33" i="11" s="1"/>
  <c r="BO14" i="29"/>
  <c r="N115" i="16" s="1"/>
  <c r="M91" i="11" s="1" a="1"/>
  <c r="M91" i="11" s="1"/>
  <c r="BA14" i="29"/>
  <c r="N86" i="16" s="1"/>
  <c r="M62" i="11" s="1" a="1"/>
  <c r="M62" i="11" s="1"/>
  <c r="Y14" i="29"/>
  <c r="N28" i="16" s="1"/>
  <c r="M4" i="11" s="1" a="1"/>
  <c r="M4" i="11" s="1"/>
  <c r="AE28" i="16"/>
  <c r="AN25" i="29"/>
  <c r="I68" i="16" s="1"/>
  <c r="M44" i="31" s="1" a="1"/>
  <c r="M44" i="31" s="1"/>
  <c r="Z25" i="29"/>
  <c r="I39" i="16" s="1"/>
  <c r="M15" i="31" s="1" a="1"/>
  <c r="M15" i="31" s="1"/>
  <c r="BP25" i="29"/>
  <c r="I126" i="16" s="1"/>
  <c r="M102" i="31" s="1" a="1"/>
  <c r="M102" i="31" s="1"/>
  <c r="BB25" i="29"/>
  <c r="I97" i="16" s="1"/>
  <c r="M73" i="31" s="1" a="1"/>
  <c r="M73" i="31" s="1"/>
  <c r="AF39" i="16"/>
  <c r="BQ36" i="29"/>
  <c r="J137" i="16" s="1"/>
  <c r="M113" i="32" s="1" a="1"/>
  <c r="M113" i="32" s="1"/>
  <c r="AA36" i="29"/>
  <c r="J50" i="16" s="1"/>
  <c r="M26" i="32" s="1" a="1"/>
  <c r="M26" i="32" s="1"/>
  <c r="BC36" i="29"/>
  <c r="J108" i="16" s="1"/>
  <c r="M84" i="32" s="1" a="1"/>
  <c r="M84" i="32" s="1"/>
  <c r="AO36" i="29"/>
  <c r="J79" i="16" s="1"/>
  <c r="M55" i="32" s="1" a="1"/>
  <c r="M55" i="32" s="1"/>
  <c r="AG50" i="16"/>
  <c r="BN17" i="29"/>
  <c r="O118" i="16" s="1"/>
  <c r="M94" i="13" s="1" a="1"/>
  <c r="M94" i="13" s="1"/>
  <c r="AZ17" i="29"/>
  <c r="O89" i="16" s="1"/>
  <c r="M65" i="13" s="1" a="1"/>
  <c r="M65" i="13" s="1"/>
  <c r="X17" i="29"/>
  <c r="O31" i="16" s="1"/>
  <c r="M7" i="13" s="1" a="1"/>
  <c r="M7" i="13" s="1"/>
  <c r="AL17" i="29"/>
  <c r="O60" i="16" s="1"/>
  <c r="M36" i="13" s="1" a="1"/>
  <c r="M36" i="13" s="1"/>
  <c r="AD31" i="16"/>
  <c r="BO28" i="29"/>
  <c r="N129" i="16" s="1"/>
  <c r="M105" i="11" s="1" a="1"/>
  <c r="M105" i="11" s="1"/>
  <c r="BA28" i="29"/>
  <c r="N100" i="16" s="1"/>
  <c r="M76" i="11" s="1" a="1"/>
  <c r="M76" i="11" s="1"/>
  <c r="Y28" i="29"/>
  <c r="N42" i="16" s="1"/>
  <c r="M18" i="11" s="1" a="1"/>
  <c r="M18" i="11" s="1"/>
  <c r="AM28" i="29"/>
  <c r="N71" i="16" s="1"/>
  <c r="M47" i="11" s="1" a="1"/>
  <c r="M47" i="11" s="1"/>
  <c r="AE42" i="16"/>
  <c r="BB39" i="29"/>
  <c r="I111" i="16" s="1"/>
  <c r="M87" i="31" s="1" a="1"/>
  <c r="M87" i="31" s="1"/>
  <c r="BP39" i="29"/>
  <c r="I140" i="16" s="1"/>
  <c r="M116" i="31" s="1" a="1"/>
  <c r="M116" i="31" s="1"/>
  <c r="Z39" i="29"/>
  <c r="I53" i="16" s="1"/>
  <c r="M29" i="31" s="1" a="1"/>
  <c r="M29" i="31" s="1"/>
  <c r="AN39" i="29"/>
  <c r="I82" i="16" s="1"/>
  <c r="M58" i="31" s="1" a="1"/>
  <c r="M58" i="31" s="1"/>
  <c r="AF53" i="16"/>
  <c r="BK21" i="29"/>
  <c r="H122" i="16" s="1"/>
  <c r="M98" i="34" s="1" a="1"/>
  <c r="M98" i="34" s="1"/>
  <c r="AI21" i="29"/>
  <c r="H64" i="16" s="1"/>
  <c r="M40" i="34" s="1" a="1"/>
  <c r="M40" i="34" s="1"/>
  <c r="AW21" i="29"/>
  <c r="H93" i="16" s="1"/>
  <c r="M69" i="34" s="1" a="1"/>
  <c r="M69" i="34" s="1"/>
  <c r="U21" i="29"/>
  <c r="H35" i="16" s="1"/>
  <c r="M11" i="34" s="1" a="1"/>
  <c r="M11" i="34" s="1"/>
  <c r="AA35" i="16"/>
  <c r="AX32" i="29"/>
  <c r="M104" i="16" s="1"/>
  <c r="M80" i="9" s="1" a="1"/>
  <c r="M80" i="9" s="1"/>
  <c r="V32" i="29"/>
  <c r="M46" i="16" s="1"/>
  <c r="M22" i="9" s="1" a="1"/>
  <c r="M22" i="9" s="1"/>
  <c r="BL32" i="29"/>
  <c r="M133" i="16" s="1"/>
  <c r="M109" i="9" s="1" a="1"/>
  <c r="M109" i="9" s="1"/>
  <c r="AJ32" i="29"/>
  <c r="M75" i="16" s="1"/>
  <c r="M51" i="9" s="1" a="1"/>
  <c r="M51" i="9" s="1"/>
  <c r="AB46" i="16"/>
  <c r="P14" i="29"/>
  <c r="AE14" i="29"/>
  <c r="P46" i="29"/>
  <c r="B46" i="29" s="1"/>
  <c r="AS14" i="29"/>
  <c r="Q14" i="29"/>
  <c r="BG14" i="29"/>
  <c r="W28" i="16"/>
  <c r="BC25" i="29"/>
  <c r="J97" i="16" s="1"/>
  <c r="M73" i="32" s="1" a="1"/>
  <c r="M73" i="32" s="1"/>
  <c r="H73" i="32" s="1"/>
  <c r="I73" i="32" s="1"/>
  <c r="J73" i="32" s="1"/>
  <c r="K73" i="32" s="1"/>
  <c r="L73" i="32" s="1"/>
  <c r="AT25" i="29"/>
  <c r="E97" i="16" s="1"/>
  <c r="M73" i="2" s="1" a="1"/>
  <c r="M73" i="2" s="1"/>
  <c r="I73" i="22" s="1"/>
  <c r="BQ25" i="29"/>
  <c r="J126" i="16" s="1"/>
  <c r="M102" i="32" s="1" a="1"/>
  <c r="M102" i="32" s="1"/>
  <c r="H102" i="32" s="1"/>
  <c r="I102" i="32" s="1"/>
  <c r="AO25" i="29"/>
  <c r="J68" i="16" s="1"/>
  <c r="M44" i="32" s="1" a="1"/>
  <c r="M44" i="32" s="1"/>
  <c r="H44" i="32" s="1"/>
  <c r="I44" i="32" s="1"/>
  <c r="AA25" i="29"/>
  <c r="J39" i="16" s="1"/>
  <c r="M15" i="32" s="1" a="1"/>
  <c r="M15" i="32" s="1"/>
  <c r="H15" i="32" s="1"/>
  <c r="I15" i="32" s="1"/>
  <c r="R25" i="29"/>
  <c r="E39" i="16" s="1"/>
  <c r="M15" i="2" s="1" a="1"/>
  <c r="M15" i="2" s="1"/>
  <c r="I15" i="22" s="1"/>
  <c r="AF25" i="29"/>
  <c r="E68" i="16" s="1"/>
  <c r="M44" i="2" s="1" a="1"/>
  <c r="M44" i="2" s="1"/>
  <c r="I44" i="22" s="1"/>
  <c r="BH25" i="29"/>
  <c r="E126" i="16" s="1"/>
  <c r="M102" i="2" s="1" a="1"/>
  <c r="M102" i="2" s="1"/>
  <c r="I102" i="22" s="1"/>
  <c r="X39" i="16"/>
  <c r="BI36" i="29"/>
  <c r="F137" i="16" s="1"/>
  <c r="M113" i="8" s="1" a="1"/>
  <c r="M113" i="8" s="1"/>
  <c r="AU36" i="29"/>
  <c r="F108" i="16" s="1"/>
  <c r="M84" i="8" s="1" a="1"/>
  <c r="M84" i="8" s="1"/>
  <c r="AG36" i="29"/>
  <c r="F79" i="16" s="1"/>
  <c r="M55" i="8" s="1" a="1"/>
  <c r="M55" i="8" s="1"/>
  <c r="S36" i="29"/>
  <c r="F50" i="16" s="1"/>
  <c r="M26" i="8" s="1" a="1"/>
  <c r="M26" i="8" s="1"/>
  <c r="Y50" i="16"/>
  <c r="BQ17" i="29"/>
  <c r="J118" i="16" s="1"/>
  <c r="M94" i="32" s="1" a="1"/>
  <c r="M94" i="32" s="1"/>
  <c r="AO17" i="29"/>
  <c r="J60" i="16" s="1"/>
  <c r="M36" i="32" s="1" a="1"/>
  <c r="M36" i="32" s="1"/>
  <c r="AA17" i="29"/>
  <c r="J31" i="16" s="1"/>
  <c r="M7" i="32" s="1" a="1"/>
  <c r="M7" i="32" s="1"/>
  <c r="BC17" i="29"/>
  <c r="J89" i="16" s="1"/>
  <c r="M65" i="32" s="1" a="1"/>
  <c r="M65" i="32" s="1"/>
  <c r="AG31" i="16"/>
  <c r="BR28" i="29"/>
  <c r="K129" i="16" s="1"/>
  <c r="M105" i="36" s="1" a="1"/>
  <c r="M105" i="36" s="1"/>
  <c r="AP28" i="29"/>
  <c r="K71" i="16" s="1"/>
  <c r="M47" i="36" s="1" a="1"/>
  <c r="M47" i="36" s="1"/>
  <c r="AB28" i="29"/>
  <c r="K42" i="16" s="1"/>
  <c r="M18" i="36" s="1" a="1"/>
  <c r="M18" i="36" s="1"/>
  <c r="BD28" i="29"/>
  <c r="K100" i="16" s="1"/>
  <c r="M76" i="36" s="1" a="1"/>
  <c r="M76" i="36" s="1"/>
  <c r="AH42" i="16"/>
  <c r="AC39" i="29"/>
  <c r="AI53" i="16"/>
  <c r="BN21" i="29"/>
  <c r="O122" i="16" s="1"/>
  <c r="M98" i="13" s="1" a="1"/>
  <c r="M98" i="13" s="1"/>
  <c r="AZ21" i="29"/>
  <c r="O93" i="16" s="1"/>
  <c r="M69" i="13" s="1" a="1"/>
  <c r="M69" i="13" s="1"/>
  <c r="X21" i="29"/>
  <c r="O35" i="16" s="1"/>
  <c r="M11" i="13" s="1" a="1"/>
  <c r="M11" i="13" s="1"/>
  <c r="AL21" i="29"/>
  <c r="O64" i="16" s="1"/>
  <c r="M40" i="13" s="1" a="1"/>
  <c r="M40" i="13" s="1"/>
  <c r="AD35" i="16"/>
  <c r="AM32" i="29"/>
  <c r="N75" i="16" s="1"/>
  <c r="M51" i="11" s="1" a="1"/>
  <c r="M51" i="11" s="1"/>
  <c r="BO32" i="29"/>
  <c r="N133" i="16" s="1"/>
  <c r="M109" i="11" s="1" a="1"/>
  <c r="M109" i="11" s="1"/>
  <c r="BA32" i="29"/>
  <c r="N104" i="16" s="1"/>
  <c r="M80" i="11" s="1" a="1"/>
  <c r="M80" i="11" s="1"/>
  <c r="Y32" i="29"/>
  <c r="N46" i="16" s="1"/>
  <c r="M22" i="11" s="1" a="1"/>
  <c r="M22" i="11" s="1"/>
  <c r="AE46" i="16"/>
  <c r="AH14" i="29"/>
  <c r="G57" i="16" s="1"/>
  <c r="M33" i="12" s="1" a="1"/>
  <c r="M33" i="12" s="1"/>
  <c r="T14" i="29"/>
  <c r="G28" i="16" s="1"/>
  <c r="M4" i="12" s="1" a="1"/>
  <c r="M4" i="12" s="1"/>
  <c r="BJ14" i="29"/>
  <c r="G115" i="16" s="1"/>
  <c r="M91" i="12" s="1" a="1"/>
  <c r="M91" i="12" s="1"/>
  <c r="AV14" i="29"/>
  <c r="G86" i="16" s="1"/>
  <c r="M62" i="12" s="1" a="1"/>
  <c r="M62" i="12" s="1"/>
  <c r="Z28" i="16"/>
  <c r="U25" i="29"/>
  <c r="H39" i="16" s="1"/>
  <c r="M15" i="34" s="1" a="1"/>
  <c r="M15" i="34" s="1"/>
  <c r="BK25" i="29"/>
  <c r="H126" i="16" s="1"/>
  <c r="M102" i="34" s="1" a="1"/>
  <c r="M102" i="34" s="1"/>
  <c r="AW25" i="29"/>
  <c r="H97" i="16" s="1"/>
  <c r="M73" i="34" s="1" a="1"/>
  <c r="M73" i="34" s="1"/>
  <c r="AI25" i="29"/>
  <c r="H68" i="16" s="1"/>
  <c r="M44" i="34" s="1" a="1"/>
  <c r="M44" i="34" s="1"/>
  <c r="AA39" i="16"/>
  <c r="AJ36" i="29"/>
  <c r="M79" i="16" s="1"/>
  <c r="M55" i="9" s="1" a="1"/>
  <c r="M55" i="9" s="1"/>
  <c r="BL36" i="29"/>
  <c r="M137" i="16" s="1"/>
  <c r="M113" i="9" s="1" a="1"/>
  <c r="M113" i="9" s="1"/>
  <c r="AX36" i="29"/>
  <c r="M108" i="16" s="1"/>
  <c r="M84" i="9" s="1" a="1"/>
  <c r="M84" i="9" s="1"/>
  <c r="V36" i="29"/>
  <c r="M50" i="16" s="1"/>
  <c r="M26" i="9" s="1" a="1"/>
  <c r="M26" i="9" s="1"/>
  <c r="AB50" i="16"/>
  <c r="AC18" i="29"/>
  <c r="AI32" i="16"/>
  <c r="P62" i="29"/>
  <c r="B62" i="29" s="1"/>
  <c r="AS30" i="29"/>
  <c r="AE30" i="29"/>
  <c r="P30" i="29"/>
  <c r="BG30" i="29"/>
  <c r="Q30" i="29"/>
  <c r="W44" i="16"/>
  <c r="AZ12" i="29"/>
  <c r="O84" i="16" s="1"/>
  <c r="J11" i="29"/>
  <c r="AL12" i="29"/>
  <c r="BN12" i="29"/>
  <c r="O113" i="16" s="1"/>
  <c r="X12" i="29"/>
  <c r="AD26" i="16"/>
  <c r="BA23" i="29"/>
  <c r="N95" i="16" s="1"/>
  <c r="M71" i="11" s="1" a="1"/>
  <c r="M71" i="11" s="1"/>
  <c r="AM23" i="29"/>
  <c r="N66" i="16" s="1"/>
  <c r="M42" i="11" s="1" a="1"/>
  <c r="M42" i="11" s="1"/>
  <c r="Y23" i="29"/>
  <c r="N37" i="16" s="1"/>
  <c r="M13" i="11" s="1" a="1"/>
  <c r="M13" i="11" s="1"/>
  <c r="BO23" i="29"/>
  <c r="N124" i="16" s="1"/>
  <c r="M100" i="11" s="1" a="1"/>
  <c r="M100" i="11" s="1"/>
  <c r="AE37" i="16"/>
  <c r="BP34" i="29"/>
  <c r="I135" i="16" s="1"/>
  <c r="M111" i="31" s="1" a="1"/>
  <c r="M111" i="31" s="1"/>
  <c r="BB34" i="29"/>
  <c r="I106" i="16" s="1"/>
  <c r="M82" i="31" s="1" a="1"/>
  <c r="M82" i="31" s="1"/>
  <c r="AN34" i="29"/>
  <c r="I77" i="16" s="1"/>
  <c r="M53" i="31" s="1" a="1"/>
  <c r="M53" i="31" s="1"/>
  <c r="Z34" i="29"/>
  <c r="I48" i="16" s="1"/>
  <c r="M24" i="31" s="1" a="1"/>
  <c r="M24" i="31" s="1"/>
  <c r="AF48" i="16"/>
  <c r="AV17" i="29"/>
  <c r="G89" i="16" s="1"/>
  <c r="M65" i="12" s="1" a="1"/>
  <c r="M65" i="12" s="1"/>
  <c r="BJ17" i="29"/>
  <c r="G118" i="16" s="1"/>
  <c r="M94" i="12" s="1" a="1"/>
  <c r="M94" i="12" s="1"/>
  <c r="T17" i="29"/>
  <c r="G31" i="16" s="1"/>
  <c r="M7" i="12" s="1" a="1"/>
  <c r="M7" i="12" s="1"/>
  <c r="AH17" i="29"/>
  <c r="G60" i="16" s="1"/>
  <c r="M36" i="12" s="1" a="1"/>
  <c r="M36" i="12" s="1"/>
  <c r="Z31" i="16"/>
  <c r="AW28" i="29"/>
  <c r="H100" i="16" s="1"/>
  <c r="M76" i="34" s="1" a="1"/>
  <c r="M76" i="34" s="1"/>
  <c r="AI28" i="29"/>
  <c r="H71" i="16" s="1"/>
  <c r="M47" i="34" s="1" a="1"/>
  <c r="M47" i="34" s="1"/>
  <c r="BK28" i="29"/>
  <c r="H129" i="16" s="1"/>
  <c r="M105" i="34" s="1" a="1"/>
  <c r="M105" i="34" s="1"/>
  <c r="U28" i="29"/>
  <c r="H42" i="16" s="1"/>
  <c r="M18" i="34" s="1" a="1"/>
  <c r="M18" i="34" s="1"/>
  <c r="AA42" i="16"/>
  <c r="BL39" i="29"/>
  <c r="M140" i="16" s="1"/>
  <c r="M116" i="9" s="1" a="1"/>
  <c r="M116" i="9" s="1"/>
  <c r="AX39" i="29"/>
  <c r="M111" i="16" s="1"/>
  <c r="M87" i="9" s="1" a="1"/>
  <c r="M87" i="9" s="1"/>
  <c r="V39" i="29"/>
  <c r="M53" i="16" s="1"/>
  <c r="M29" i="9" s="1" a="1"/>
  <c r="M29" i="9" s="1"/>
  <c r="AJ39" i="29"/>
  <c r="M82" i="16" s="1"/>
  <c r="M58" i="9" s="1" a="1"/>
  <c r="M58" i="9" s="1"/>
  <c r="AB53" i="16"/>
  <c r="AC21" i="29"/>
  <c r="AI35" i="16"/>
  <c r="P33" i="29"/>
  <c r="AS33" i="29"/>
  <c r="BG33" i="29"/>
  <c r="P65" i="29"/>
  <c r="B65" i="29" s="1"/>
  <c r="AE33" i="29"/>
  <c r="Q33" i="29"/>
  <c r="W47" i="16"/>
  <c r="BN15" i="29"/>
  <c r="O116" i="16" s="1"/>
  <c r="M92" i="13" s="1" a="1"/>
  <c r="M92" i="13" s="1"/>
  <c r="AZ15" i="29"/>
  <c r="O87" i="16" s="1"/>
  <c r="M63" i="13" s="1" a="1"/>
  <c r="M63" i="13" s="1"/>
  <c r="X15" i="29"/>
  <c r="O29" i="16" s="1"/>
  <c r="M5" i="13" s="1" a="1"/>
  <c r="M5" i="13" s="1"/>
  <c r="AL15" i="29"/>
  <c r="O58" i="16" s="1"/>
  <c r="M34" i="13" s="1" a="1"/>
  <c r="M34" i="13" s="1"/>
  <c r="AD29" i="16"/>
  <c r="BO26" i="29"/>
  <c r="N127" i="16" s="1"/>
  <c r="M103" i="11" s="1" a="1"/>
  <c r="M103" i="11" s="1"/>
  <c r="BA26" i="29"/>
  <c r="N98" i="16" s="1"/>
  <c r="M74" i="11" s="1" a="1"/>
  <c r="M74" i="11" s="1"/>
  <c r="AM26" i="29"/>
  <c r="N69" i="16" s="1"/>
  <c r="M45" i="11" s="1" a="1"/>
  <c r="M45" i="11" s="1"/>
  <c r="Y26" i="29"/>
  <c r="N40" i="16" s="1"/>
  <c r="M16" i="11" s="1" a="1"/>
  <c r="M16" i="11" s="1"/>
  <c r="AE40" i="16"/>
  <c r="AN37" i="29"/>
  <c r="I80" i="16" s="1"/>
  <c r="M56" i="31" s="1" a="1"/>
  <c r="M56" i="31" s="1"/>
  <c r="Z37" i="29"/>
  <c r="I51" i="16" s="1"/>
  <c r="M27" i="31" s="1" a="1"/>
  <c r="M27" i="31" s="1"/>
  <c r="BP37" i="29"/>
  <c r="I138" i="16" s="1"/>
  <c r="M114" i="31" s="1" a="1"/>
  <c r="M114" i="31" s="1"/>
  <c r="BB37" i="29"/>
  <c r="I109" i="16" s="1"/>
  <c r="M85" i="31" s="1" a="1"/>
  <c r="M85" i="31" s="1"/>
  <c r="AF51" i="16"/>
  <c r="AY18" i="29"/>
  <c r="L90" i="16" s="1"/>
  <c r="M66" i="30" s="1" a="1"/>
  <c r="M66" i="30" s="1"/>
  <c r="BM18" i="29"/>
  <c r="L119" i="16" s="1"/>
  <c r="M95" i="30" s="1" a="1"/>
  <c r="M95" i="30" s="1"/>
  <c r="AK18" i="29"/>
  <c r="L61" i="16" s="1"/>
  <c r="M37" i="30" s="1" a="1"/>
  <c r="M37" i="30" s="1"/>
  <c r="W18" i="29"/>
  <c r="L32" i="16" s="1"/>
  <c r="M8" i="30" s="1" a="1"/>
  <c r="M8" i="30" s="1"/>
  <c r="AC32" i="16"/>
  <c r="BN29" i="29"/>
  <c r="O130" i="16" s="1"/>
  <c r="M106" i="13" s="1" a="1"/>
  <c r="M106" i="13" s="1"/>
  <c r="AZ29" i="29"/>
  <c r="O101" i="16" s="1"/>
  <c r="M77" i="13" s="1" a="1"/>
  <c r="M77" i="13" s="1"/>
  <c r="X29" i="29"/>
  <c r="O43" i="16" s="1"/>
  <c r="M19" i="13" s="1" a="1"/>
  <c r="M19" i="13" s="1"/>
  <c r="AL29" i="29"/>
  <c r="O72" i="16" s="1"/>
  <c r="M48" i="13" s="1" a="1"/>
  <c r="M48" i="13" s="1"/>
  <c r="AD43" i="16"/>
  <c r="AM40" i="29"/>
  <c r="N83" i="16" s="1"/>
  <c r="M59" i="11" s="1" a="1"/>
  <c r="M59" i="11" s="1"/>
  <c r="BO40" i="29"/>
  <c r="N141" i="16" s="1"/>
  <c r="M117" i="11" s="1" a="1"/>
  <c r="M117" i="11" s="1"/>
  <c r="BA40" i="29"/>
  <c r="N112" i="16" s="1"/>
  <c r="M88" i="11" s="1" a="1"/>
  <c r="M88" i="11" s="1"/>
  <c r="Y40" i="29"/>
  <c r="N54" i="16" s="1"/>
  <c r="M30" i="11" s="1" a="1"/>
  <c r="M30" i="11" s="1"/>
  <c r="AE54" i="16"/>
  <c r="AH22" i="29"/>
  <c r="G65" i="16" s="1"/>
  <c r="M41" i="12" s="1" a="1"/>
  <c r="M41" i="12" s="1"/>
  <c r="BJ22" i="29"/>
  <c r="G123" i="16" s="1"/>
  <c r="M99" i="12" s="1" a="1"/>
  <c r="M99" i="12" s="1"/>
  <c r="AV22" i="29"/>
  <c r="G94" i="16" s="1"/>
  <c r="M70" i="12" s="1" a="1"/>
  <c r="M70" i="12" s="1"/>
  <c r="T22" i="29"/>
  <c r="G36" i="16" s="1"/>
  <c r="M12" i="12" s="1" a="1"/>
  <c r="M12" i="12" s="1"/>
  <c r="Z36" i="16"/>
  <c r="BK33" i="29"/>
  <c r="H134" i="16" s="1"/>
  <c r="M110" i="34" s="1" a="1"/>
  <c r="M110" i="34" s="1"/>
  <c r="AW33" i="29"/>
  <c r="H105" i="16" s="1"/>
  <c r="M81" i="34" s="1" a="1"/>
  <c r="M81" i="34" s="1"/>
  <c r="U33" i="29"/>
  <c r="H47" i="16" s="1"/>
  <c r="M23" i="34" s="1" a="1"/>
  <c r="M23" i="34" s="1"/>
  <c r="AI33" i="29"/>
  <c r="H76" i="16" s="1"/>
  <c r="M52" i="34" s="1" a="1"/>
  <c r="M52" i="34" s="1"/>
  <c r="AA47" i="16"/>
  <c r="AC14" i="29"/>
  <c r="AI28" i="16"/>
  <c r="P58" i="29"/>
  <c r="B58" i="29" s="1"/>
  <c r="AE26" i="29"/>
  <c r="P26" i="29"/>
  <c r="BG26" i="29"/>
  <c r="AS26" i="29"/>
  <c r="Q26" i="29"/>
  <c r="W40" i="16"/>
  <c r="BC37" i="29"/>
  <c r="J109" i="16" s="1"/>
  <c r="M85" i="32" s="1" a="1"/>
  <c r="M85" i="32" s="1"/>
  <c r="H85" i="32" s="1"/>
  <c r="I85" i="32" s="1"/>
  <c r="J85" i="32" s="1"/>
  <c r="K85" i="32" s="1"/>
  <c r="L85" i="32" s="1"/>
  <c r="AT37" i="29"/>
  <c r="E109" i="16" s="1"/>
  <c r="M85" i="2" s="1" a="1"/>
  <c r="M85" i="2" s="1"/>
  <c r="I85" i="22" s="1"/>
  <c r="BQ37" i="29"/>
  <c r="J138" i="16" s="1"/>
  <c r="M114" i="32" s="1" a="1"/>
  <c r="M114" i="32" s="1"/>
  <c r="H114" i="32" s="1"/>
  <c r="I114" i="32" s="1"/>
  <c r="AO37" i="29"/>
  <c r="J80" i="16" s="1"/>
  <c r="M56" i="32" s="1" a="1"/>
  <c r="M56" i="32" s="1"/>
  <c r="H56" i="32" s="1"/>
  <c r="I56" i="32" s="1"/>
  <c r="BH37" i="29"/>
  <c r="E138" i="16" s="1"/>
  <c r="M114" i="2" s="1" a="1"/>
  <c r="M114" i="2" s="1"/>
  <c r="I114" i="22" s="1"/>
  <c r="AA37" i="29"/>
  <c r="J51" i="16" s="1"/>
  <c r="M27" i="32" s="1" a="1"/>
  <c r="M27" i="32" s="1"/>
  <c r="H27" i="32" s="1"/>
  <c r="I27" i="32" s="1"/>
  <c r="AF37" i="29"/>
  <c r="E80" i="16" s="1"/>
  <c r="M56" i="2" s="1" a="1"/>
  <c r="M56" i="2" s="1"/>
  <c r="I56" i="22" s="1"/>
  <c r="R37" i="29"/>
  <c r="E51" i="16" s="1"/>
  <c r="M27" i="2" s="1" a="1"/>
  <c r="M27" i="2" s="1"/>
  <c r="I27" i="22" s="1"/>
  <c r="X51" i="16"/>
  <c r="BB18" i="29"/>
  <c r="I90" i="16" s="1"/>
  <c r="M66" i="31" s="1" a="1"/>
  <c r="M66" i="31" s="1"/>
  <c r="BP18" i="29"/>
  <c r="I119" i="16" s="1"/>
  <c r="M95" i="31" s="1" a="1"/>
  <c r="M95" i="31" s="1"/>
  <c r="AN18" i="29"/>
  <c r="I61" i="16" s="1"/>
  <c r="M37" i="31" s="1" a="1"/>
  <c r="M37" i="31" s="1"/>
  <c r="Z18" i="29"/>
  <c r="I32" i="16" s="1"/>
  <c r="M8" i="31" s="1" a="1"/>
  <c r="M8" i="31" s="1"/>
  <c r="AF32" i="16"/>
  <c r="BQ29" i="29"/>
  <c r="J130" i="16" s="1"/>
  <c r="M106" i="32" s="1" a="1"/>
  <c r="M106" i="32" s="1"/>
  <c r="AO29" i="29"/>
  <c r="J72" i="16" s="1"/>
  <c r="M48" i="32" s="1" a="1"/>
  <c r="M48" i="32" s="1"/>
  <c r="BC29" i="29"/>
  <c r="J101" i="16" s="1"/>
  <c r="M77" i="32" s="1" a="1"/>
  <c r="M77" i="32" s="1"/>
  <c r="AA29" i="29"/>
  <c r="J43" i="16" s="1"/>
  <c r="M19" i="32" s="1" a="1"/>
  <c r="M19" i="32" s="1"/>
  <c r="AG43" i="16"/>
  <c r="BD40" i="29"/>
  <c r="K112" i="16" s="1"/>
  <c r="M88" i="36" s="1" a="1"/>
  <c r="M88" i="36" s="1"/>
  <c r="BR40" i="29"/>
  <c r="K141" i="16" s="1"/>
  <c r="M117" i="36" s="1" a="1"/>
  <c r="M117" i="36" s="1"/>
  <c r="AP40" i="29"/>
  <c r="K83" i="16" s="1"/>
  <c r="M59" i="36" s="1" a="1"/>
  <c r="M59" i="36" s="1"/>
  <c r="AB40" i="29"/>
  <c r="K54" i="16" s="1"/>
  <c r="M30" i="36" s="1" a="1"/>
  <c r="M30" i="36" s="1"/>
  <c r="AH54" i="16"/>
  <c r="AY22" i="29"/>
  <c r="L94" i="16" s="1"/>
  <c r="M70" i="30" s="1" a="1"/>
  <c r="M70" i="30" s="1"/>
  <c r="BM22" i="29"/>
  <c r="L123" i="16" s="1"/>
  <c r="M99" i="30" s="1" a="1"/>
  <c r="M99" i="30" s="1"/>
  <c r="AK22" i="29"/>
  <c r="L65" i="16" s="1"/>
  <c r="M41" i="30" s="1" a="1"/>
  <c r="M41" i="30" s="1"/>
  <c r="W22" i="29"/>
  <c r="L36" i="16" s="1"/>
  <c r="M12" i="30" s="1" a="1"/>
  <c r="M12" i="30" s="1"/>
  <c r="AC36" i="16"/>
  <c r="BN33" i="29"/>
  <c r="O134" i="16" s="1"/>
  <c r="M110" i="13" s="1" a="1"/>
  <c r="M110" i="13" s="1"/>
  <c r="AZ33" i="29"/>
  <c r="O105" i="16" s="1"/>
  <c r="M81" i="13" s="1" a="1"/>
  <c r="M81" i="13" s="1"/>
  <c r="X33" i="29"/>
  <c r="O47" i="16" s="1"/>
  <c r="M23" i="13" s="1" a="1"/>
  <c r="M23" i="13" s="1"/>
  <c r="AL33" i="29"/>
  <c r="O76" i="16" s="1"/>
  <c r="M52" i="13" s="1" a="1"/>
  <c r="M52" i="13" s="1"/>
  <c r="AD47" i="16"/>
  <c r="BI15" i="29"/>
  <c r="F116" i="16" s="1"/>
  <c r="M92" i="8" s="1" a="1"/>
  <c r="M92" i="8" s="1"/>
  <c r="AU15" i="29"/>
  <c r="F87" i="16" s="1"/>
  <c r="M63" i="8" s="1" a="1"/>
  <c r="M63" i="8" s="1"/>
  <c r="AG15" i="29"/>
  <c r="F58" i="16" s="1"/>
  <c r="M34" i="8" s="1" a="1"/>
  <c r="M34" i="8" s="1"/>
  <c r="S15" i="29"/>
  <c r="F29" i="16" s="1"/>
  <c r="M5" i="8" s="1" a="1"/>
  <c r="M5" i="8" s="1"/>
  <c r="Y29" i="16"/>
  <c r="AH26" i="29"/>
  <c r="G69" i="16" s="1"/>
  <c r="M45" i="12" s="1" a="1"/>
  <c r="M45" i="12" s="1"/>
  <c r="BJ26" i="29"/>
  <c r="G127" i="16" s="1"/>
  <c r="M103" i="12" s="1" a="1"/>
  <c r="M103" i="12" s="1"/>
  <c r="T26" i="29"/>
  <c r="G40" i="16" s="1"/>
  <c r="M16" i="12" s="1" a="1"/>
  <c r="M16" i="12" s="1"/>
  <c r="AV26" i="29"/>
  <c r="G98" i="16" s="1"/>
  <c r="M74" i="12" s="1" a="1"/>
  <c r="M74" i="12" s="1"/>
  <c r="Z40" i="16"/>
  <c r="U37" i="29"/>
  <c r="H51" i="16" s="1"/>
  <c r="M27" i="34" s="1" a="1"/>
  <c r="M27" i="34" s="1"/>
  <c r="AI37" i="29"/>
  <c r="H80" i="16" s="1"/>
  <c r="M56" i="34" s="1" a="1"/>
  <c r="M56" i="34" s="1"/>
  <c r="BK37" i="29"/>
  <c r="H138" i="16" s="1"/>
  <c r="M114" i="34" s="1" a="1"/>
  <c r="M114" i="34" s="1"/>
  <c r="AW37" i="29"/>
  <c r="H109" i="16" s="1"/>
  <c r="M85" i="34" s="1" a="1"/>
  <c r="M85" i="34" s="1"/>
  <c r="AA51" i="16"/>
  <c r="BR19" i="29"/>
  <c r="K120" i="16" s="1"/>
  <c r="M96" i="36" s="1" a="1"/>
  <c r="M96" i="36" s="1"/>
  <c r="BD19" i="29"/>
  <c r="K91" i="16" s="1"/>
  <c r="M67" i="36" s="1" a="1"/>
  <c r="M67" i="36" s="1"/>
  <c r="AP19" i="29"/>
  <c r="K62" i="16" s="1"/>
  <c r="M38" i="36" s="1" a="1"/>
  <c r="M38" i="36" s="1"/>
  <c r="AB19" i="29"/>
  <c r="K33" i="16" s="1"/>
  <c r="M9" i="36" s="1" a="1"/>
  <c r="M9" i="36" s="1"/>
  <c r="AH33" i="16"/>
  <c r="AC30" i="29"/>
  <c r="AI44" i="16"/>
  <c r="AY13" i="29"/>
  <c r="L85" i="16" s="1"/>
  <c r="M61" i="30" s="1" a="1"/>
  <c r="M61" i="30" s="1"/>
  <c r="AK13" i="29"/>
  <c r="L56" i="16" s="1"/>
  <c r="M32" i="30" s="1" a="1"/>
  <c r="M32" i="30" s="1"/>
  <c r="W13" i="29"/>
  <c r="L27" i="16" s="1"/>
  <c r="M3" i="30" s="1" a="1"/>
  <c r="M3" i="30" s="1"/>
  <c r="BM13" i="29"/>
  <c r="L114" i="16" s="1"/>
  <c r="M90" i="30" s="1" a="1"/>
  <c r="M90" i="30" s="1"/>
  <c r="AC27" i="16"/>
  <c r="AZ24" i="29"/>
  <c r="O96" i="16" s="1"/>
  <c r="M72" i="13" s="1" a="1"/>
  <c r="M72" i="13" s="1"/>
  <c r="BN24" i="29"/>
  <c r="O125" i="16" s="1"/>
  <c r="M101" i="13" s="1" a="1"/>
  <c r="M101" i="13" s="1"/>
  <c r="X24" i="29"/>
  <c r="O38" i="16" s="1"/>
  <c r="M14" i="13" s="1" a="1"/>
  <c r="M14" i="13" s="1"/>
  <c r="AL24" i="29"/>
  <c r="O67" i="16" s="1"/>
  <c r="M43" i="13" s="1" a="1"/>
  <c r="M43" i="13" s="1"/>
  <c r="AD38" i="16"/>
  <c r="BA35" i="29"/>
  <c r="N107" i="16" s="1"/>
  <c r="M83" i="11" s="1" a="1"/>
  <c r="M83" i="11" s="1"/>
  <c r="AM35" i="29"/>
  <c r="N78" i="16" s="1"/>
  <c r="M54" i="11" s="1" a="1"/>
  <c r="M54" i="11" s="1"/>
  <c r="Y35" i="29"/>
  <c r="N49" i="16" s="1"/>
  <c r="M25" i="11" s="1" a="1"/>
  <c r="M25" i="11" s="1"/>
  <c r="BO35" i="29"/>
  <c r="N136" i="16" s="1"/>
  <c r="M112" i="11" s="1" a="1"/>
  <c r="M112" i="11" s="1"/>
  <c r="AE49" i="16"/>
  <c r="BI18" i="29"/>
  <c r="F119" i="16" s="1"/>
  <c r="M95" i="8" s="1" a="1"/>
  <c r="M95" i="8" s="1"/>
  <c r="S18" i="29"/>
  <c r="F32" i="16" s="1"/>
  <c r="M8" i="8" s="1" a="1"/>
  <c r="M8" i="8" s="1"/>
  <c r="AU18" i="29"/>
  <c r="F90" i="16" s="1"/>
  <c r="M66" i="8" s="1" a="1"/>
  <c r="M66" i="8" s="1"/>
  <c r="AG18" i="29"/>
  <c r="F61" i="16" s="1"/>
  <c r="M37" i="8" s="1" a="1"/>
  <c r="M37" i="8" s="1"/>
  <c r="Y32" i="16"/>
  <c r="AH29" i="29"/>
  <c r="G72" i="16" s="1"/>
  <c r="M48" i="12" s="1" a="1"/>
  <c r="M48" i="12" s="1"/>
  <c r="T29" i="29"/>
  <c r="G43" i="16" s="1"/>
  <c r="M19" i="12" s="1" a="1"/>
  <c r="M19" i="12" s="1"/>
  <c r="AV29" i="29"/>
  <c r="G101" i="16" s="1"/>
  <c r="M77" i="12" s="1" a="1"/>
  <c r="M77" i="12" s="1"/>
  <c r="BJ29" i="29"/>
  <c r="G130" i="16" s="1"/>
  <c r="M106" i="12" s="1" a="1"/>
  <c r="M106" i="12" s="1"/>
  <c r="Z43" i="16"/>
  <c r="AW40" i="29"/>
  <c r="H112" i="16" s="1"/>
  <c r="M88" i="34" s="1" a="1"/>
  <c r="M88" i="34" s="1"/>
  <c r="U40" i="29"/>
  <c r="H54" i="16" s="1"/>
  <c r="M30" i="34" s="1" a="1"/>
  <c r="M30" i="34" s="1"/>
  <c r="BK40" i="29"/>
  <c r="H141" i="16" s="1"/>
  <c r="M117" i="34" s="1" a="1"/>
  <c r="M117" i="34" s="1"/>
  <c r="AI40" i="29"/>
  <c r="H83" i="16" s="1"/>
  <c r="M59" i="34" s="1" a="1"/>
  <c r="M59" i="34" s="1"/>
  <c r="AA54" i="16"/>
  <c r="BR22" i="29"/>
  <c r="K123" i="16" s="1"/>
  <c r="M99" i="36" s="1" a="1"/>
  <c r="M99" i="36" s="1"/>
  <c r="BD22" i="29"/>
  <c r="K94" i="16" s="1"/>
  <c r="M70" i="36" s="1" a="1"/>
  <c r="M70" i="36" s="1"/>
  <c r="AP22" i="29"/>
  <c r="K65" i="16" s="1"/>
  <c r="M41" i="36" s="1" a="1"/>
  <c r="M41" i="36" s="1"/>
  <c r="AB22" i="29"/>
  <c r="K36" i="16" s="1"/>
  <c r="M12" i="36" s="1" a="1"/>
  <c r="M12" i="36" s="1"/>
  <c r="AH36" i="16"/>
  <c r="AC33" i="29"/>
  <c r="AI47" i="16"/>
  <c r="AY16" i="29"/>
  <c r="L88" i="16" s="1"/>
  <c r="M64" i="30" s="1" a="1"/>
  <c r="M64" i="30" s="1"/>
  <c r="BM16" i="29"/>
  <c r="L117" i="16" s="1"/>
  <c r="M93" i="30" s="1" a="1"/>
  <c r="M93" i="30" s="1"/>
  <c r="AK16" i="29"/>
  <c r="L59" i="16" s="1"/>
  <c r="M35" i="30" s="1" a="1"/>
  <c r="M35" i="30" s="1"/>
  <c r="W16" i="29"/>
  <c r="L30" i="16" s="1"/>
  <c r="M6" i="30" s="1" a="1"/>
  <c r="M6" i="30" s="1"/>
  <c r="AC30" i="16"/>
  <c r="BN27" i="29"/>
  <c r="O128" i="16" s="1"/>
  <c r="M104" i="13" s="1" a="1"/>
  <c r="M104" i="13" s="1"/>
  <c r="AZ27" i="29"/>
  <c r="O99" i="16" s="1"/>
  <c r="M75" i="13" s="1" a="1"/>
  <c r="M75" i="13" s="1"/>
  <c r="AL27" i="29"/>
  <c r="O70" i="16" s="1"/>
  <c r="M46" i="13" s="1" a="1"/>
  <c r="M46" i="13" s="1"/>
  <c r="X27" i="29"/>
  <c r="O41" i="16" s="1"/>
  <c r="M17" i="13" s="1" a="1"/>
  <c r="M17" i="13" s="1"/>
  <c r="AD41" i="16"/>
  <c r="BO38" i="29"/>
  <c r="N139" i="16" s="1"/>
  <c r="M115" i="11" s="1" a="1"/>
  <c r="M115" i="11" s="1"/>
  <c r="AM38" i="29"/>
  <c r="N81" i="16" s="1"/>
  <c r="M57" i="11" s="1" a="1"/>
  <c r="M57" i="11" s="1"/>
  <c r="BA38" i="29"/>
  <c r="N110" i="16" s="1"/>
  <c r="M86" i="11" s="1" a="1"/>
  <c r="M86" i="11" s="1"/>
  <c r="Y38" i="29"/>
  <c r="N52" i="16" s="1"/>
  <c r="M28" i="11" s="1" a="1"/>
  <c r="M28" i="11" s="1"/>
  <c r="AE52" i="16"/>
  <c r="BL19" i="29"/>
  <c r="M120" i="16" s="1"/>
  <c r="M96" i="9" s="1" a="1"/>
  <c r="M96" i="9" s="1"/>
  <c r="V19" i="29"/>
  <c r="M33" i="16" s="1"/>
  <c r="M9" i="9" s="1" a="1"/>
  <c r="M9" i="9" s="1"/>
  <c r="AX19" i="29"/>
  <c r="M91" i="16" s="1"/>
  <c r="M67" i="9" s="1" a="1"/>
  <c r="M67" i="9" s="1"/>
  <c r="AJ19" i="29"/>
  <c r="M62" i="16" s="1"/>
  <c r="M38" i="9" s="1" a="1"/>
  <c r="M38" i="9" s="1"/>
  <c r="AB33" i="16"/>
  <c r="AY30" i="29"/>
  <c r="L102" i="16" s="1"/>
  <c r="M78" i="30" s="1" a="1"/>
  <c r="M78" i="30" s="1"/>
  <c r="BM30" i="29"/>
  <c r="L131" i="16" s="1"/>
  <c r="M107" i="30" s="1" a="1"/>
  <c r="M107" i="30" s="1"/>
  <c r="AK30" i="29"/>
  <c r="L73" i="16" s="1"/>
  <c r="M49" i="30" s="1" a="1"/>
  <c r="M49" i="30" s="1"/>
  <c r="W30" i="29"/>
  <c r="L44" i="16" s="1"/>
  <c r="M20" i="30" s="1" a="1"/>
  <c r="M20" i="30" s="1"/>
  <c r="AC44" i="16"/>
  <c r="BR12" i="29"/>
  <c r="K113" i="16" s="1"/>
  <c r="M89" i="36" s="1" a="1"/>
  <c r="M89" i="36" s="1"/>
  <c r="H89" i="36" s="1"/>
  <c r="I89" i="36" s="1"/>
  <c r="AP12" i="29"/>
  <c r="BD12" i="29"/>
  <c r="K84" i="16" s="1"/>
  <c r="M60" i="36" s="1" a="1"/>
  <c r="M60" i="36" s="1"/>
  <c r="H60" i="36" s="1"/>
  <c r="I60" i="36" s="1"/>
  <c r="J60" i="36" s="1"/>
  <c r="K60" i="36" s="1"/>
  <c r="L60" i="36" s="1"/>
  <c r="AT12" i="29"/>
  <c r="AF12" i="29"/>
  <c r="BH12" i="29"/>
  <c r="R12" i="29"/>
  <c r="P12" i="29"/>
  <c r="AB12" i="29"/>
  <c r="D11" i="29"/>
  <c r="X26" i="16"/>
  <c r="BI23" i="29"/>
  <c r="F124" i="16" s="1"/>
  <c r="M100" i="8" s="1" a="1"/>
  <c r="M100" i="8" s="1"/>
  <c r="S23" i="29"/>
  <c r="F37" i="16" s="1"/>
  <c r="M13" i="8" s="1" a="1"/>
  <c r="M13" i="8" s="1"/>
  <c r="AG23" i="29"/>
  <c r="F66" i="16" s="1"/>
  <c r="M42" i="8" s="1" a="1"/>
  <c r="M42" i="8" s="1"/>
  <c r="AU23" i="29"/>
  <c r="F95" i="16" s="1"/>
  <c r="M71" i="8" s="1" a="1"/>
  <c r="M71" i="8" s="1"/>
  <c r="Y37" i="16"/>
  <c r="AH34" i="29"/>
  <c r="G77" i="16" s="1"/>
  <c r="M53" i="12" s="1" a="1"/>
  <c r="M53" i="12" s="1"/>
  <c r="BJ34" i="29"/>
  <c r="G135" i="16" s="1"/>
  <c r="M111" i="12" s="1" a="1"/>
  <c r="M111" i="12" s="1"/>
  <c r="AV34" i="29"/>
  <c r="G106" i="16" s="1"/>
  <c r="M82" i="12" s="1" a="1"/>
  <c r="M82" i="12" s="1"/>
  <c r="T34" i="29"/>
  <c r="G48" i="16" s="1"/>
  <c r="M24" i="12" s="1" a="1"/>
  <c r="M24" i="12" s="1"/>
  <c r="Z48" i="16"/>
  <c r="AP15" i="29"/>
  <c r="K58" i="16" s="1"/>
  <c r="M34" i="36" s="1" a="1"/>
  <c r="M34" i="36" s="1"/>
  <c r="BR15" i="29"/>
  <c r="K116" i="16" s="1"/>
  <c r="M92" i="36" s="1" a="1"/>
  <c r="M92" i="36" s="1"/>
  <c r="AB15" i="29"/>
  <c r="K29" i="16" s="1"/>
  <c r="M5" i="36" s="1" a="1"/>
  <c r="M5" i="36" s="1"/>
  <c r="BD15" i="29"/>
  <c r="K87" i="16" s="1"/>
  <c r="M63" i="36" s="1" a="1"/>
  <c r="M63" i="36" s="1"/>
  <c r="AH29" i="16"/>
  <c r="AC26" i="29"/>
  <c r="AI40" i="16"/>
  <c r="AE38" i="29"/>
  <c r="AS38" i="29"/>
  <c r="P38" i="29"/>
  <c r="BG38" i="29"/>
  <c r="Q38" i="29"/>
  <c r="P70" i="29"/>
  <c r="B70" i="29" s="1"/>
  <c r="W52" i="16"/>
  <c r="BO19" i="29"/>
  <c r="N120" i="16" s="1"/>
  <c r="M96" i="11" s="1" a="1"/>
  <c r="M96" i="11" s="1"/>
  <c r="BA19" i="29"/>
  <c r="N91" i="16" s="1"/>
  <c r="M67" i="11" s="1" a="1"/>
  <c r="M67" i="11" s="1"/>
  <c r="Y19" i="29"/>
  <c r="N33" i="16" s="1"/>
  <c r="M9" i="11" s="1" a="1"/>
  <c r="M9" i="11" s="1"/>
  <c r="AM19" i="29"/>
  <c r="N62" i="16" s="1"/>
  <c r="M38" i="11" s="1" a="1"/>
  <c r="M38" i="11" s="1"/>
  <c r="AE33" i="16"/>
  <c r="BB30" i="29"/>
  <c r="I102" i="16" s="1"/>
  <c r="M78" i="31" s="1" a="1"/>
  <c r="M78" i="31" s="1"/>
  <c r="BP30" i="29"/>
  <c r="I131" i="16" s="1"/>
  <c r="M107" i="31" s="1" a="1"/>
  <c r="M107" i="31" s="1"/>
  <c r="AN30" i="29"/>
  <c r="I73" i="16" s="1"/>
  <c r="M49" i="31" s="1" a="1"/>
  <c r="M49" i="31" s="1"/>
  <c r="Z30" i="29"/>
  <c r="I44" i="16" s="1"/>
  <c r="M20" i="31" s="1" a="1"/>
  <c r="M20" i="31" s="1"/>
  <c r="AF44" i="16"/>
  <c r="P44" i="29"/>
  <c r="B44" i="29" s="1"/>
  <c r="AW12" i="29"/>
  <c r="BK12" i="29"/>
  <c r="U12" i="29"/>
  <c r="G11" i="29"/>
  <c r="AI12" i="29"/>
  <c r="AA26" i="16"/>
  <c r="AX23" i="29"/>
  <c r="M95" i="16" s="1"/>
  <c r="M71" i="9" s="1" a="1"/>
  <c r="M71" i="9" s="1"/>
  <c r="AJ23" i="29"/>
  <c r="M66" i="16" s="1"/>
  <c r="M42" i="9" s="1" a="1"/>
  <c r="M42" i="9" s="1"/>
  <c r="V23" i="29"/>
  <c r="M37" i="16" s="1"/>
  <c r="M13" i="9" s="1" a="1"/>
  <c r="M13" i="9" s="1"/>
  <c r="BL23" i="29"/>
  <c r="M124" i="16" s="1"/>
  <c r="M100" i="9" s="1" a="1"/>
  <c r="M100" i="9" s="1"/>
  <c r="AB37" i="16"/>
  <c r="AY34" i="29"/>
  <c r="L106" i="16" s="1"/>
  <c r="M82" i="30" s="1" a="1"/>
  <c r="M82" i="30" s="1"/>
  <c r="BM34" i="29"/>
  <c r="L135" i="16" s="1"/>
  <c r="M111" i="30" s="1" a="1"/>
  <c r="M111" i="30" s="1"/>
  <c r="AK34" i="29"/>
  <c r="L77" i="16" s="1"/>
  <c r="M53" i="30" s="1" a="1"/>
  <c r="M53" i="30" s="1"/>
  <c r="W34" i="29"/>
  <c r="L48" i="16" s="1"/>
  <c r="M24" i="30" s="1" a="1"/>
  <c r="M24" i="30" s="1"/>
  <c r="AC48" i="16"/>
  <c r="AZ16" i="29"/>
  <c r="O88" i="16" s="1"/>
  <c r="M64" i="13" s="1" a="1"/>
  <c r="M64" i="13" s="1"/>
  <c r="H64" i="13" s="1"/>
  <c r="I64" i="13" s="1"/>
  <c r="J64" i="13" s="1"/>
  <c r="K64" i="13" s="1"/>
  <c r="L64" i="13" s="1"/>
  <c r="AT16" i="29"/>
  <c r="E88" i="16" s="1"/>
  <c r="M64" i="2" s="1" a="1"/>
  <c r="M64" i="2" s="1"/>
  <c r="I64" i="22" s="1"/>
  <c r="AF16" i="29"/>
  <c r="E59" i="16" s="1"/>
  <c r="M35" i="2" s="1" a="1"/>
  <c r="M35" i="2" s="1"/>
  <c r="I35" i="22" s="1"/>
  <c r="BH16" i="29"/>
  <c r="E117" i="16" s="1"/>
  <c r="M93" i="2" s="1" a="1"/>
  <c r="M93" i="2" s="1"/>
  <c r="I93" i="22" s="1"/>
  <c r="BN16" i="29"/>
  <c r="O117" i="16" s="1"/>
  <c r="M93" i="13" s="1" a="1"/>
  <c r="M93" i="13" s="1"/>
  <c r="H93" i="13" s="1"/>
  <c r="I93" i="13" s="1"/>
  <c r="J93" i="13" s="1"/>
  <c r="K93" i="13" s="1"/>
  <c r="L93" i="13" s="1"/>
  <c r="AL16" i="29"/>
  <c r="O59" i="16" s="1"/>
  <c r="M35" i="13" s="1" a="1"/>
  <c r="M35" i="13" s="1"/>
  <c r="H35" i="13" s="1"/>
  <c r="I35" i="13" s="1"/>
  <c r="R16" i="29"/>
  <c r="E30" i="16" s="1"/>
  <c r="M6" i="2" s="1" a="1"/>
  <c r="M6" i="2" s="1"/>
  <c r="I6" i="22" s="1"/>
  <c r="X16" i="29"/>
  <c r="O30" i="16" s="1"/>
  <c r="M6" i="13" s="1" a="1"/>
  <c r="M6" i="13" s="1"/>
  <c r="H6" i="13" s="1"/>
  <c r="I6" i="13" s="1"/>
  <c r="J6" i="13" s="1"/>
  <c r="K6" i="13" s="1"/>
  <c r="L6" i="13" s="1"/>
  <c r="X30" i="16"/>
  <c r="BI27" i="29"/>
  <c r="F128" i="16" s="1"/>
  <c r="M104" i="8" s="1" a="1"/>
  <c r="M104" i="8" s="1"/>
  <c r="AU27" i="29"/>
  <c r="F99" i="16" s="1"/>
  <c r="M75" i="8" s="1" a="1"/>
  <c r="M75" i="8" s="1"/>
  <c r="AG27" i="29"/>
  <c r="F70" i="16" s="1"/>
  <c r="M46" i="8" s="1" a="1"/>
  <c r="M46" i="8" s="1"/>
  <c r="S27" i="29"/>
  <c r="F41" i="16" s="1"/>
  <c r="M17" i="8" s="1" a="1"/>
  <c r="M17" i="8" s="1"/>
  <c r="Y41" i="16"/>
  <c r="AH38" i="29"/>
  <c r="G81" i="16" s="1"/>
  <c r="M57" i="12" s="1" a="1"/>
  <c r="M57" i="12" s="1"/>
  <c r="BJ38" i="29"/>
  <c r="G139" i="16" s="1"/>
  <c r="M115" i="12" s="1" a="1"/>
  <c r="M115" i="12" s="1"/>
  <c r="AV38" i="29"/>
  <c r="G110" i="16" s="1"/>
  <c r="M86" i="12" s="1" a="1"/>
  <c r="M86" i="12" s="1"/>
  <c r="T38" i="29"/>
  <c r="G52" i="16" s="1"/>
  <c r="M28" i="12" s="1" a="1"/>
  <c r="M28" i="12" s="1"/>
  <c r="Z52" i="16"/>
  <c r="BQ20" i="29"/>
  <c r="J121" i="16" s="1"/>
  <c r="M97" i="32" s="1" a="1"/>
  <c r="M97" i="32" s="1"/>
  <c r="AO20" i="29"/>
  <c r="J63" i="16" s="1"/>
  <c r="M39" i="32" s="1" a="1"/>
  <c r="M39" i="32" s="1"/>
  <c r="AA20" i="29"/>
  <c r="J34" i="16" s="1"/>
  <c r="M10" i="32" s="1" a="1"/>
  <c r="M10" i="32" s="1"/>
  <c r="BC20" i="29"/>
  <c r="J92" i="16" s="1"/>
  <c r="M68" i="32" s="1" a="1"/>
  <c r="M68" i="32" s="1"/>
  <c r="AG34" i="16"/>
  <c r="AP31" i="29"/>
  <c r="K74" i="16" s="1"/>
  <c r="M50" i="36" s="1" a="1"/>
  <c r="M50" i="36" s="1"/>
  <c r="AB31" i="29"/>
  <c r="K45" i="16" s="1"/>
  <c r="M21" i="36" s="1" a="1"/>
  <c r="M21" i="36" s="1"/>
  <c r="BR31" i="29"/>
  <c r="K132" i="16" s="1"/>
  <c r="M108" i="36" s="1" a="1"/>
  <c r="M108" i="36" s="1"/>
  <c r="BD31" i="29"/>
  <c r="K103" i="16" s="1"/>
  <c r="M79" i="36" s="1" a="1"/>
  <c r="M79" i="36" s="1"/>
  <c r="AH45" i="16"/>
  <c r="AX14" i="29"/>
  <c r="M86" i="16" s="1"/>
  <c r="M62" i="9" s="1" a="1"/>
  <c r="M62" i="9" s="1"/>
  <c r="V14" i="29"/>
  <c r="M28" i="16" s="1"/>
  <c r="M4" i="9" s="1" a="1"/>
  <c r="M4" i="9" s="1"/>
  <c r="BL14" i="29"/>
  <c r="M115" i="16" s="1"/>
  <c r="M91" i="9" s="1" a="1"/>
  <c r="M91" i="9" s="1"/>
  <c r="AJ14" i="29"/>
  <c r="M57" i="16" s="1"/>
  <c r="M33" i="9" s="1" a="1"/>
  <c r="M33" i="9" s="1"/>
  <c r="AB28" i="16"/>
  <c r="AY25" i="29"/>
  <c r="L97" i="16" s="1"/>
  <c r="M73" i="30" s="1" a="1"/>
  <c r="M73" i="30" s="1"/>
  <c r="W25" i="29"/>
  <c r="L39" i="16" s="1"/>
  <c r="M15" i="30" s="1" a="1"/>
  <c r="M15" i="30" s="1"/>
  <c r="BM25" i="29"/>
  <c r="L126" i="16" s="1"/>
  <c r="M102" i="30" s="1" a="1"/>
  <c r="M102" i="30" s="1"/>
  <c r="AK25" i="29"/>
  <c r="L68" i="16" s="1"/>
  <c r="M44" i="30" s="1" a="1"/>
  <c r="M44" i="30" s="1"/>
  <c r="AC39" i="16"/>
  <c r="AZ36" i="29"/>
  <c r="O108" i="16" s="1"/>
  <c r="M84" i="13" s="1" a="1"/>
  <c r="M84" i="13" s="1"/>
  <c r="AL36" i="29"/>
  <c r="O79" i="16" s="1"/>
  <c r="M55" i="13" s="1" a="1"/>
  <c r="M55" i="13" s="1"/>
  <c r="BN36" i="29"/>
  <c r="O137" i="16" s="1"/>
  <c r="M113" i="13" s="1" a="1"/>
  <c r="M113" i="13" s="1"/>
  <c r="X36" i="29"/>
  <c r="O50" i="16" s="1"/>
  <c r="M26" i="13" s="1" a="1"/>
  <c r="M26" i="13" s="1"/>
  <c r="AD50" i="16"/>
  <c r="U19" i="29"/>
  <c r="H33" i="16" s="1"/>
  <c r="M9" i="34" s="1" a="1"/>
  <c r="M9" i="34" s="1"/>
  <c r="H9" i="34" s="1"/>
  <c r="I9" i="34" s="1"/>
  <c r="BH19" i="29"/>
  <c r="E120" i="16" s="1"/>
  <c r="M96" i="2" s="1" a="1"/>
  <c r="M96" i="2" s="1"/>
  <c r="I96" i="22" s="1"/>
  <c r="AT19" i="29"/>
  <c r="E91" i="16" s="1"/>
  <c r="M67" i="2" s="1" a="1"/>
  <c r="M67" i="2" s="1"/>
  <c r="I67" i="22" s="1"/>
  <c r="BK19" i="29"/>
  <c r="H120" i="16" s="1"/>
  <c r="M96" i="34" s="1" a="1"/>
  <c r="M96" i="34" s="1"/>
  <c r="H96" i="34" s="1"/>
  <c r="I96" i="34" s="1"/>
  <c r="J96" i="34" s="1"/>
  <c r="K96" i="34" s="1"/>
  <c r="L96" i="34" s="1"/>
  <c r="AF19" i="29"/>
  <c r="E62" i="16" s="1"/>
  <c r="M38" i="2" s="1" a="1"/>
  <c r="M38" i="2" s="1"/>
  <c r="I38" i="22" s="1"/>
  <c r="R19" i="29"/>
  <c r="E33" i="16" s="1"/>
  <c r="M9" i="2" s="1" a="1"/>
  <c r="M9" i="2" s="1"/>
  <c r="I9" i="22" s="1"/>
  <c r="AW19" i="29"/>
  <c r="H91" i="16" s="1"/>
  <c r="M67" i="34" s="1" a="1"/>
  <c r="M67" i="34" s="1"/>
  <c r="H67" i="34" s="1"/>
  <c r="I67" i="34" s="1"/>
  <c r="J67" i="34" s="1"/>
  <c r="K67" i="34" s="1"/>
  <c r="L67" i="34" s="1"/>
  <c r="AI19" i="29"/>
  <c r="H62" i="16" s="1"/>
  <c r="M38" i="34" s="1" a="1"/>
  <c r="M38" i="34" s="1"/>
  <c r="H38" i="34" s="1"/>
  <c r="I38" i="34" s="1"/>
  <c r="X33" i="16"/>
  <c r="AG30" i="29"/>
  <c r="F73" i="16" s="1"/>
  <c r="M49" i="8" s="1" a="1"/>
  <c r="M49" i="8" s="1"/>
  <c r="AU30" i="29"/>
  <c r="F102" i="16" s="1"/>
  <c r="M78" i="8" s="1" a="1"/>
  <c r="M78" i="8" s="1"/>
  <c r="S30" i="29"/>
  <c r="F44" i="16" s="1"/>
  <c r="M20" i="8" s="1" a="1"/>
  <c r="M20" i="8" s="1"/>
  <c r="BI30" i="29"/>
  <c r="F131" i="16" s="1"/>
  <c r="M107" i="8" s="1" a="1"/>
  <c r="M107" i="8" s="1"/>
  <c r="Y44" i="16"/>
  <c r="BB12" i="29"/>
  <c r="I84" i="16" s="1"/>
  <c r="BP12" i="29"/>
  <c r="I113" i="16" s="1"/>
  <c r="AN12" i="29"/>
  <c r="L11" i="29"/>
  <c r="Z12" i="29"/>
  <c r="AF26" i="16"/>
  <c r="BQ23" i="29"/>
  <c r="J124" i="16" s="1"/>
  <c r="M100" i="32" s="1" a="1"/>
  <c r="M100" i="32" s="1"/>
  <c r="AO23" i="29"/>
  <c r="J66" i="16" s="1"/>
  <c r="M42" i="32" s="1" a="1"/>
  <c r="M42" i="32" s="1"/>
  <c r="AA23" i="29"/>
  <c r="J37" i="16" s="1"/>
  <c r="M13" i="32" s="1" a="1"/>
  <c r="M13" i="32" s="1"/>
  <c r="BC23" i="29"/>
  <c r="J95" i="16" s="1"/>
  <c r="M71" i="32" s="1" a="1"/>
  <c r="M71" i="32" s="1"/>
  <c r="AG37" i="16"/>
  <c r="BR34" i="29"/>
  <c r="K135" i="16" s="1"/>
  <c r="M111" i="36" s="1" a="1"/>
  <c r="M111" i="36" s="1"/>
  <c r="BD34" i="29"/>
  <c r="K106" i="16" s="1"/>
  <c r="M82" i="36" s="1" a="1"/>
  <c r="M82" i="36" s="1"/>
  <c r="AP34" i="29"/>
  <c r="K77" i="16" s="1"/>
  <c r="M53" i="36" s="1" a="1"/>
  <c r="M53" i="36" s="1"/>
  <c r="AB34" i="29"/>
  <c r="K48" i="16" s="1"/>
  <c r="M24" i="36" s="1" a="1"/>
  <c r="M24" i="36" s="1"/>
  <c r="AH48" i="16"/>
  <c r="AX17" i="29"/>
  <c r="M89" i="16" s="1"/>
  <c r="M65" i="9" s="1" a="1"/>
  <c r="M65" i="9" s="1"/>
  <c r="V17" i="29"/>
  <c r="M31" i="16" s="1"/>
  <c r="M7" i="9" s="1" a="1"/>
  <c r="M7" i="9" s="1"/>
  <c r="AJ17" i="29"/>
  <c r="M60" i="16" s="1"/>
  <c r="M36" i="9" s="1" a="1"/>
  <c r="M36" i="9" s="1"/>
  <c r="BL17" i="29"/>
  <c r="M118" i="16" s="1"/>
  <c r="M94" i="9" s="1" a="1"/>
  <c r="M94" i="9" s="1"/>
  <c r="AB31" i="16"/>
  <c r="AY28" i="29"/>
  <c r="L100" i="16" s="1"/>
  <c r="M76" i="30" s="1" a="1"/>
  <c r="M76" i="30" s="1"/>
  <c r="BM28" i="29"/>
  <c r="L129" i="16" s="1"/>
  <c r="M105" i="30" s="1" a="1"/>
  <c r="M105" i="30" s="1"/>
  <c r="AK28" i="29"/>
  <c r="L71" i="16" s="1"/>
  <c r="M47" i="30" s="1" a="1"/>
  <c r="M47" i="30" s="1"/>
  <c r="W28" i="29"/>
  <c r="L42" i="16" s="1"/>
  <c r="M18" i="30" s="1" a="1"/>
  <c r="M18" i="30" s="1"/>
  <c r="AC42" i="16"/>
  <c r="AL39" i="29"/>
  <c r="O82" i="16" s="1"/>
  <c r="M58" i="13" s="1" a="1"/>
  <c r="M58" i="13" s="1"/>
  <c r="AZ39" i="29"/>
  <c r="O111" i="16" s="1"/>
  <c r="M87" i="13" s="1" a="1"/>
  <c r="M87" i="13" s="1"/>
  <c r="BN39" i="29"/>
  <c r="O140" i="16" s="1"/>
  <c r="M116" i="13" s="1" a="1"/>
  <c r="M116" i="13" s="1"/>
  <c r="X39" i="29"/>
  <c r="O53" i="16" s="1"/>
  <c r="M29" i="13" s="1" a="1"/>
  <c r="M29" i="13" s="1"/>
  <c r="AD53" i="16"/>
  <c r="AI20" i="29"/>
  <c r="H63" i="16" s="1"/>
  <c r="M39" i="34" s="1" a="1"/>
  <c r="M39" i="34" s="1"/>
  <c r="AW20" i="29"/>
  <c r="H92" i="16" s="1"/>
  <c r="M68" i="34" s="1" a="1"/>
  <c r="M68" i="34" s="1"/>
  <c r="BK20" i="29"/>
  <c r="H121" i="16" s="1"/>
  <c r="M97" i="34" s="1" a="1"/>
  <c r="M97" i="34" s="1"/>
  <c r="U20" i="29"/>
  <c r="H34" i="16" s="1"/>
  <c r="M10" i="34" s="1" a="1"/>
  <c r="M10" i="34" s="1"/>
  <c r="AA34" i="16"/>
  <c r="BL31" i="29"/>
  <c r="M132" i="16" s="1"/>
  <c r="M108" i="9" s="1" a="1"/>
  <c r="M108" i="9" s="1"/>
  <c r="V31" i="29"/>
  <c r="M45" i="16" s="1"/>
  <c r="M21" i="9" s="1" a="1"/>
  <c r="M21" i="9" s="1"/>
  <c r="AX31" i="29"/>
  <c r="M103" i="16" s="1"/>
  <c r="M79" i="9" s="1" a="1"/>
  <c r="M79" i="9" s="1"/>
  <c r="AJ31" i="29"/>
  <c r="M74" i="16" s="1"/>
  <c r="M50" i="9" s="1" a="1"/>
  <c r="M50" i="9" s="1"/>
  <c r="AB45" i="16"/>
  <c r="P13" i="29"/>
  <c r="P45" i="29"/>
  <c r="B45" i="29" s="1"/>
  <c r="BG13" i="29"/>
  <c r="Q13" i="29"/>
  <c r="AS13" i="29"/>
  <c r="AE13" i="29"/>
  <c r="C11" i="29"/>
  <c r="W27" i="16"/>
  <c r="BR24" i="29"/>
  <c r="K125" i="16" s="1"/>
  <c r="M101" i="36" s="1" a="1"/>
  <c r="M101" i="36" s="1"/>
  <c r="H101" i="36" s="1"/>
  <c r="I101" i="36" s="1"/>
  <c r="J101" i="36" s="1"/>
  <c r="K101" i="36" s="1"/>
  <c r="L101" i="36" s="1"/>
  <c r="BD24" i="29"/>
  <c r="K96" i="16" s="1"/>
  <c r="M72" i="36" s="1" a="1"/>
  <c r="M72" i="36" s="1"/>
  <c r="H72" i="36" s="1"/>
  <c r="I72" i="36" s="1"/>
  <c r="J72" i="36" s="1"/>
  <c r="K72" i="36" s="1"/>
  <c r="L72" i="36" s="1"/>
  <c r="AT24" i="29"/>
  <c r="E96" i="16" s="1"/>
  <c r="M72" i="2" s="1" a="1"/>
  <c r="M72" i="2" s="1"/>
  <c r="I72" i="22" s="1"/>
  <c r="BH24" i="29"/>
  <c r="E125" i="16" s="1"/>
  <c r="M101" i="2" s="1" a="1"/>
  <c r="M101" i="2" s="1"/>
  <c r="I101" i="22" s="1"/>
  <c r="AB24" i="29"/>
  <c r="K38" i="16" s="1"/>
  <c r="M14" i="36" s="1" a="1"/>
  <c r="M14" i="36" s="1"/>
  <c r="H14" i="36" s="1"/>
  <c r="I14" i="36" s="1"/>
  <c r="J14" i="36" s="1"/>
  <c r="K14" i="36" s="1"/>
  <c r="L14" i="36" s="1"/>
  <c r="R24" i="29"/>
  <c r="E38" i="16" s="1"/>
  <c r="M14" i="2" s="1" a="1"/>
  <c r="M14" i="2" s="1"/>
  <c r="I14" i="22" s="1"/>
  <c r="AF24" i="29"/>
  <c r="E67" i="16" s="1"/>
  <c r="M43" i="2" s="1" a="1"/>
  <c r="M43" i="2" s="1"/>
  <c r="I43" i="22" s="1"/>
  <c r="AP24" i="29"/>
  <c r="K67" i="16" s="1"/>
  <c r="M43" i="36" s="1" a="1"/>
  <c r="M43" i="36" s="1"/>
  <c r="H43" i="36" s="1"/>
  <c r="I43" i="36" s="1"/>
  <c r="X38" i="16"/>
  <c r="BI35" i="29"/>
  <c r="F136" i="16" s="1"/>
  <c r="M112" i="8" s="1" a="1"/>
  <c r="M112" i="8" s="1"/>
  <c r="AU35" i="29"/>
  <c r="F107" i="16" s="1"/>
  <c r="M83" i="8" s="1" a="1"/>
  <c r="M83" i="8" s="1"/>
  <c r="S35" i="29"/>
  <c r="F49" i="16" s="1"/>
  <c r="M25" i="8" s="1" a="1"/>
  <c r="M25" i="8" s="1"/>
  <c r="AG35" i="29"/>
  <c r="F78" i="16" s="1"/>
  <c r="M54" i="8" s="1" a="1"/>
  <c r="M54" i="8" s="1"/>
  <c r="Y49" i="16"/>
  <c r="BC16" i="29"/>
  <c r="J88" i="16" s="1"/>
  <c r="M64" i="32" s="1" a="1"/>
  <c r="M64" i="32" s="1"/>
  <c r="BQ16" i="29"/>
  <c r="J117" i="16" s="1"/>
  <c r="M93" i="32" s="1" a="1"/>
  <c r="M93" i="32" s="1"/>
  <c r="AA16" i="29"/>
  <c r="J30" i="16" s="1"/>
  <c r="M6" i="32" s="1" a="1"/>
  <c r="M6" i="32" s="1"/>
  <c r="AO16" i="29"/>
  <c r="J59" i="16" s="1"/>
  <c r="M35" i="32" s="1" a="1"/>
  <c r="M35" i="32" s="1"/>
  <c r="AG30" i="16"/>
  <c r="BR27" i="29"/>
  <c r="K128" i="16" s="1"/>
  <c r="M104" i="36" s="1" a="1"/>
  <c r="M104" i="36" s="1"/>
  <c r="BD27" i="29"/>
  <c r="K99" i="16" s="1"/>
  <c r="M75" i="36" s="1" a="1"/>
  <c r="M75" i="36" s="1"/>
  <c r="AP27" i="29"/>
  <c r="K70" i="16" s="1"/>
  <c r="M46" i="36" s="1" a="1"/>
  <c r="M46" i="36" s="1"/>
  <c r="AB27" i="29"/>
  <c r="K41" i="16" s="1"/>
  <c r="M17" i="36" s="1" a="1"/>
  <c r="M17" i="36" s="1"/>
  <c r="AH41" i="16"/>
  <c r="AC38" i="29"/>
  <c r="AI52" i="16"/>
  <c r="AZ20" i="29"/>
  <c r="O92" i="16" s="1"/>
  <c r="M68" i="13" s="1" a="1"/>
  <c r="M68" i="13" s="1"/>
  <c r="X20" i="29"/>
  <c r="O34" i="16" s="1"/>
  <c r="M10" i="13" s="1" a="1"/>
  <c r="M10" i="13" s="1"/>
  <c r="AL20" i="29"/>
  <c r="O63" i="16" s="1"/>
  <c r="M39" i="13" s="1" a="1"/>
  <c r="M39" i="13" s="1"/>
  <c r="BN20" i="29"/>
  <c r="O121" i="16" s="1"/>
  <c r="M97" i="13" s="1" a="1"/>
  <c r="M97" i="13" s="1"/>
  <c r="AD34" i="16"/>
  <c r="BO31" i="29"/>
  <c r="N132" i="16" s="1"/>
  <c r="M108" i="11" s="1" a="1"/>
  <c r="M108" i="11" s="1"/>
  <c r="AM31" i="29"/>
  <c r="N74" i="16" s="1"/>
  <c r="M50" i="11" s="1" a="1"/>
  <c r="M50" i="11" s="1"/>
  <c r="BA31" i="29"/>
  <c r="N103" i="16" s="1"/>
  <c r="M79" i="11" s="1" a="1"/>
  <c r="M79" i="11" s="1"/>
  <c r="Y31" i="29"/>
  <c r="N45" i="16" s="1"/>
  <c r="M21" i="11" s="1" a="1"/>
  <c r="M21" i="11" s="1"/>
  <c r="AE45" i="16"/>
  <c r="T13" i="29"/>
  <c r="G27" i="16" s="1"/>
  <c r="M3" i="12" s="1" a="1"/>
  <c r="M3" i="12" s="1"/>
  <c r="AV13" i="29"/>
  <c r="G85" i="16" s="1"/>
  <c r="M61" i="12" s="1" a="1"/>
  <c r="M61" i="12" s="1"/>
  <c r="AH13" i="29"/>
  <c r="G56" i="16" s="1"/>
  <c r="M32" i="12" s="1" a="1"/>
  <c r="M32" i="12" s="1"/>
  <c r="BJ13" i="29"/>
  <c r="G114" i="16" s="1"/>
  <c r="M90" i="12" s="1" a="1"/>
  <c r="M90" i="12" s="1"/>
  <c r="Z27" i="16"/>
  <c r="BK24" i="29"/>
  <c r="H125" i="16" s="1"/>
  <c r="M101" i="34" s="1" a="1"/>
  <c r="M101" i="34" s="1"/>
  <c r="AW24" i="29"/>
  <c r="H96" i="16" s="1"/>
  <c r="M72" i="34" s="1" a="1"/>
  <c r="M72" i="34" s="1"/>
  <c r="AI24" i="29"/>
  <c r="H67" i="16" s="1"/>
  <c r="M43" i="34" s="1" a="1"/>
  <c r="M43" i="34" s="1"/>
  <c r="U24" i="29"/>
  <c r="H38" i="16" s="1"/>
  <c r="M14" i="34" s="1" a="1"/>
  <c r="M14" i="34" s="1"/>
  <c r="AA38" i="16"/>
  <c r="AX35" i="29"/>
  <c r="M107" i="16" s="1"/>
  <c r="M83" i="9" s="1" a="1"/>
  <c r="M83" i="9" s="1"/>
  <c r="V35" i="29"/>
  <c r="M49" i="16" s="1"/>
  <c r="M25" i="9" s="1" a="1"/>
  <c r="M25" i="9" s="1"/>
  <c r="BL35" i="29"/>
  <c r="M136" i="16" s="1"/>
  <c r="M112" i="9" s="1" a="1"/>
  <c r="M112" i="9" s="1"/>
  <c r="AJ35" i="29"/>
  <c r="M78" i="16" s="1"/>
  <c r="M54" i="9" s="1" a="1"/>
  <c r="M54" i="9" s="1"/>
  <c r="AB49" i="16"/>
  <c r="P49" i="29"/>
  <c r="B49" i="29" s="1"/>
  <c r="P17" i="29"/>
  <c r="BG17" i="29"/>
  <c r="AS17" i="29"/>
  <c r="AE17" i="29"/>
  <c r="Q17" i="29"/>
  <c r="W31" i="16"/>
  <c r="AZ28" i="29"/>
  <c r="O100" i="16" s="1"/>
  <c r="M76" i="13" s="1" a="1"/>
  <c r="M76" i="13" s="1"/>
  <c r="H76" i="13" s="1"/>
  <c r="I76" i="13" s="1"/>
  <c r="AT28" i="29"/>
  <c r="E100" i="16" s="1"/>
  <c r="M76" i="2" s="1" a="1"/>
  <c r="M76" i="2" s="1"/>
  <c r="I76" i="22" s="1"/>
  <c r="BH28" i="29"/>
  <c r="E129" i="16" s="1"/>
  <c r="M105" i="2" s="1" a="1"/>
  <c r="M105" i="2" s="1"/>
  <c r="I105" i="22" s="1"/>
  <c r="AL28" i="29"/>
  <c r="O71" i="16" s="1"/>
  <c r="M47" i="13" s="1" a="1"/>
  <c r="M47" i="13" s="1"/>
  <c r="H47" i="13" s="1"/>
  <c r="I47" i="13" s="1"/>
  <c r="J47" i="13" s="1"/>
  <c r="K47" i="13" s="1"/>
  <c r="L47" i="13" s="1"/>
  <c r="BN28" i="29"/>
  <c r="O129" i="16" s="1"/>
  <c r="M105" i="13" s="1" a="1"/>
  <c r="M105" i="13" s="1"/>
  <c r="H105" i="13" s="1"/>
  <c r="I105" i="13" s="1"/>
  <c r="J105" i="13" s="1"/>
  <c r="K105" i="13" s="1"/>
  <c r="L105" i="13" s="1"/>
  <c r="AF28" i="29"/>
  <c r="E71" i="16" s="1"/>
  <c r="M47" i="2" s="1" a="1"/>
  <c r="M47" i="2" s="1"/>
  <c r="I47" i="22" s="1"/>
  <c r="X28" i="29"/>
  <c r="O42" i="16" s="1"/>
  <c r="M18" i="13" s="1" a="1"/>
  <c r="M18" i="13" s="1"/>
  <c r="H18" i="13" s="1"/>
  <c r="I18" i="13" s="1"/>
  <c r="J18" i="13" s="1"/>
  <c r="K18" i="13" s="1"/>
  <c r="L18" i="13" s="1"/>
  <c r="R28" i="29"/>
  <c r="E42" i="16" s="1"/>
  <c r="M18" i="2" s="1" a="1"/>
  <c r="M18" i="2" s="1"/>
  <c r="I18" i="22" s="1"/>
  <c r="X42" i="16"/>
  <c r="BI39" i="29"/>
  <c r="F140" i="16" s="1"/>
  <c r="M116" i="8" s="1" a="1"/>
  <c r="M116" i="8" s="1"/>
  <c r="AG39" i="29"/>
  <c r="F82" i="16" s="1"/>
  <c r="M58" i="8" s="1" a="1"/>
  <c r="M58" i="8" s="1"/>
  <c r="AU39" i="29"/>
  <c r="F111" i="16" s="1"/>
  <c r="M87" i="8" s="1" a="1"/>
  <c r="M87" i="8" s="1"/>
  <c r="S39" i="29"/>
  <c r="F53" i="16" s="1"/>
  <c r="M29" i="8" s="1" a="1"/>
  <c r="M29" i="8" s="1"/>
  <c r="Y53" i="16"/>
  <c r="BB21" i="29"/>
  <c r="I93" i="16" s="1"/>
  <c r="M69" i="31" s="1" a="1"/>
  <c r="M69" i="31" s="1"/>
  <c r="BP21" i="29"/>
  <c r="I122" i="16" s="1"/>
  <c r="M98" i="31" s="1" a="1"/>
  <c r="M98" i="31" s="1"/>
  <c r="Z21" i="29"/>
  <c r="I35" i="16" s="1"/>
  <c r="M11" i="31" s="1" a="1"/>
  <c r="M11" i="31" s="1"/>
  <c r="AN21" i="29"/>
  <c r="I64" i="16" s="1"/>
  <c r="M40" i="31" s="1" a="1"/>
  <c r="M40" i="31" s="1"/>
  <c r="AF35" i="16"/>
  <c r="BQ32" i="29"/>
  <c r="J133" i="16" s="1"/>
  <c r="M109" i="32" s="1" a="1"/>
  <c r="M109" i="32" s="1"/>
  <c r="BC32" i="29"/>
  <c r="J104" i="16" s="1"/>
  <c r="M80" i="32" s="1" a="1"/>
  <c r="M80" i="32" s="1"/>
  <c r="AO32" i="29"/>
  <c r="J75" i="16" s="1"/>
  <c r="M51" i="32" s="1" a="1"/>
  <c r="M51" i="32" s="1"/>
  <c r="AA32" i="29"/>
  <c r="J46" i="16" s="1"/>
  <c r="M22" i="32" s="1" a="1"/>
  <c r="M22" i="32" s="1"/>
  <c r="AG46" i="16"/>
  <c r="BK15" i="29"/>
  <c r="H116" i="16" s="1"/>
  <c r="M92" i="34" s="1" a="1"/>
  <c r="M92" i="34" s="1"/>
  <c r="AW15" i="29"/>
  <c r="H87" i="16" s="1"/>
  <c r="M63" i="34" s="1" a="1"/>
  <c r="M63" i="34" s="1"/>
  <c r="U15" i="29"/>
  <c r="H29" i="16" s="1"/>
  <c r="M5" i="34" s="1" a="1"/>
  <c r="M5" i="34" s="1"/>
  <c r="AI15" i="29"/>
  <c r="H58" i="16" s="1"/>
  <c r="M34" i="34" s="1" a="1"/>
  <c r="M34" i="34" s="1"/>
  <c r="AA29" i="16"/>
  <c r="AX26" i="29"/>
  <c r="M98" i="16" s="1"/>
  <c r="M74" i="9" s="1" a="1"/>
  <c r="M74" i="9" s="1"/>
  <c r="BL26" i="29"/>
  <c r="M127" i="16" s="1"/>
  <c r="M103" i="9" s="1" a="1"/>
  <c r="M103" i="9" s="1"/>
  <c r="AJ26" i="29"/>
  <c r="M69" i="16" s="1"/>
  <c r="M45" i="9" s="1" a="1"/>
  <c r="M45" i="9" s="1"/>
  <c r="V26" i="29"/>
  <c r="M40" i="16" s="1"/>
  <c r="M16" i="9" s="1" a="1"/>
  <c r="M16" i="9" s="1"/>
  <c r="AB40" i="16"/>
  <c r="AY37" i="29"/>
  <c r="L109" i="16" s="1"/>
  <c r="M85" i="30" s="1" a="1"/>
  <c r="M85" i="30" s="1"/>
  <c r="AK37" i="29"/>
  <c r="L80" i="16" s="1"/>
  <c r="M56" i="30" s="1" a="1"/>
  <c r="M56" i="30" s="1"/>
  <c r="W37" i="29"/>
  <c r="L51" i="16" s="1"/>
  <c r="M27" i="30" s="1" a="1"/>
  <c r="M27" i="30" s="1"/>
  <c r="BM37" i="29"/>
  <c r="L138" i="16" s="1"/>
  <c r="M114" i="30" s="1" a="1"/>
  <c r="M114" i="30" s="1"/>
  <c r="AC51" i="16"/>
  <c r="BG20" i="29"/>
  <c r="P52" i="29"/>
  <c r="B52" i="29" s="1"/>
  <c r="P20" i="29"/>
  <c r="AS20" i="29"/>
  <c r="AE20" i="29"/>
  <c r="Q20" i="29"/>
  <c r="W34" i="16"/>
  <c r="AT31" i="29"/>
  <c r="E103" i="16" s="1"/>
  <c r="M79" i="2" s="1" a="1"/>
  <c r="M79" i="2" s="1"/>
  <c r="I79" i="22" s="1"/>
  <c r="BH31" i="29"/>
  <c r="E132" i="16" s="1"/>
  <c r="M108" i="2" s="1" a="1"/>
  <c r="M108" i="2" s="1"/>
  <c r="I108" i="22" s="1"/>
  <c r="AI31" i="29"/>
  <c r="H74" i="16" s="1"/>
  <c r="M50" i="34" s="1" a="1"/>
  <c r="M50" i="34" s="1"/>
  <c r="H50" i="34" s="1"/>
  <c r="I50" i="34" s="1"/>
  <c r="J50" i="34" s="1"/>
  <c r="K50" i="34" s="1"/>
  <c r="L50" i="34" s="1"/>
  <c r="R31" i="29"/>
  <c r="E45" i="16" s="1"/>
  <c r="M21" i="2" s="1" a="1"/>
  <c r="M21" i="2" s="1"/>
  <c r="I21" i="22" s="1"/>
  <c r="U31" i="29"/>
  <c r="H45" i="16" s="1"/>
  <c r="M21" i="34" s="1" a="1"/>
  <c r="M21" i="34" s="1"/>
  <c r="H21" i="34" s="1"/>
  <c r="I21" i="34" s="1"/>
  <c r="J21" i="34" s="1"/>
  <c r="K21" i="34" s="1"/>
  <c r="L21" i="34" s="1"/>
  <c r="BK31" i="29"/>
  <c r="H132" i="16" s="1"/>
  <c r="M108" i="34" s="1" a="1"/>
  <c r="M108" i="34" s="1"/>
  <c r="H108" i="34" s="1"/>
  <c r="I108" i="34" s="1"/>
  <c r="J108" i="34" s="1"/>
  <c r="K108" i="34" s="1"/>
  <c r="L108" i="34" s="1"/>
  <c r="AF31" i="29"/>
  <c r="E74" i="16" s="1"/>
  <c r="M50" i="2" s="1" a="1"/>
  <c r="M50" i="2" s="1"/>
  <c r="I50" i="22" s="1"/>
  <c r="AW31" i="29"/>
  <c r="H103" i="16" s="1"/>
  <c r="M79" i="34" s="1" a="1"/>
  <c r="M79" i="34" s="1"/>
  <c r="H79" i="34" s="1"/>
  <c r="I79" i="34" s="1"/>
  <c r="J79" i="34" s="1"/>
  <c r="K79" i="34" s="1"/>
  <c r="L79" i="34" s="1"/>
  <c r="X45" i="16"/>
  <c r="BO13" i="29"/>
  <c r="N114" i="16" s="1"/>
  <c r="M90" i="11" s="1" a="1"/>
  <c r="M90" i="11" s="1"/>
  <c r="BA13" i="29"/>
  <c r="N85" i="16" s="1"/>
  <c r="M61" i="11" s="1" a="1"/>
  <c r="M61" i="11" s="1"/>
  <c r="AM13" i="29"/>
  <c r="N56" i="16" s="1"/>
  <c r="M32" i="11" s="1" a="1"/>
  <c r="M32" i="11" s="1"/>
  <c r="Y13" i="29"/>
  <c r="N27" i="16" s="1"/>
  <c r="M3" i="11" s="1" a="1"/>
  <c r="M3" i="11" s="1"/>
  <c r="AE27" i="16"/>
  <c r="BB24" i="29"/>
  <c r="I96" i="16" s="1"/>
  <c r="M72" i="31" s="1" a="1"/>
  <c r="M72" i="31" s="1"/>
  <c r="BP24" i="29"/>
  <c r="I125" i="16" s="1"/>
  <c r="M101" i="31" s="1" a="1"/>
  <c r="M101" i="31" s="1"/>
  <c r="Z24" i="29"/>
  <c r="I38" i="16" s="1"/>
  <c r="M14" i="31" s="1" a="1"/>
  <c r="M14" i="31" s="1"/>
  <c r="AN24" i="29"/>
  <c r="I67" i="16" s="1"/>
  <c r="M43" i="31" s="1" a="1"/>
  <c r="M43" i="31" s="1"/>
  <c r="AF38" i="16"/>
  <c r="BQ35" i="29"/>
  <c r="J136" i="16" s="1"/>
  <c r="M112" i="32" s="1" a="1"/>
  <c r="M112" i="32" s="1"/>
  <c r="AO35" i="29"/>
  <c r="J78" i="16" s="1"/>
  <c r="M54" i="32" s="1" a="1"/>
  <c r="M54" i="32" s="1"/>
  <c r="AA35" i="29"/>
  <c r="J49" i="16" s="1"/>
  <c r="M25" i="32" s="1" a="1"/>
  <c r="M25" i="32" s="1"/>
  <c r="BC35" i="29"/>
  <c r="J107" i="16" s="1"/>
  <c r="M83" i="32" s="1" a="1"/>
  <c r="M83" i="32" s="1"/>
  <c r="AG49" i="16"/>
  <c r="BK18" i="29"/>
  <c r="H119" i="16" s="1"/>
  <c r="M95" i="34" s="1" a="1"/>
  <c r="M95" i="34" s="1"/>
  <c r="AW18" i="29"/>
  <c r="H90" i="16" s="1"/>
  <c r="M66" i="34" s="1" a="1"/>
  <c r="M66" i="34" s="1"/>
  <c r="AI18" i="29"/>
  <c r="H61" i="16" s="1"/>
  <c r="M37" i="34" s="1" a="1"/>
  <c r="M37" i="34" s="1"/>
  <c r="U18" i="29"/>
  <c r="H32" i="16" s="1"/>
  <c r="M8" i="34" s="1" a="1"/>
  <c r="M8" i="34" s="1"/>
  <c r="AA32" i="16"/>
  <c r="AX29" i="29"/>
  <c r="M101" i="16" s="1"/>
  <c r="M77" i="9" s="1" a="1"/>
  <c r="M77" i="9" s="1"/>
  <c r="AJ29" i="29"/>
  <c r="M72" i="16" s="1"/>
  <c r="M48" i="9" s="1" a="1"/>
  <c r="M48" i="9" s="1"/>
  <c r="V29" i="29"/>
  <c r="M43" i="16" s="1"/>
  <c r="M19" i="9" s="1" a="1"/>
  <c r="M19" i="9" s="1"/>
  <c r="BL29" i="29"/>
  <c r="M130" i="16" s="1"/>
  <c r="M106" i="9" s="1" a="1"/>
  <c r="M106" i="9" s="1"/>
  <c r="AB43" i="16"/>
  <c r="BM40" i="29"/>
  <c r="L141" i="16" s="1"/>
  <c r="M117" i="30" s="1" a="1"/>
  <c r="M117" i="30" s="1"/>
  <c r="AY40" i="29"/>
  <c r="L112" i="16" s="1"/>
  <c r="M88" i="30" s="1" a="1"/>
  <c r="M88" i="30" s="1"/>
  <c r="W40" i="29"/>
  <c r="L54" i="16" s="1"/>
  <c r="M30" i="30" s="1" a="1"/>
  <c r="M30" i="30" s="1"/>
  <c r="AK40" i="29"/>
  <c r="L83" i="16" s="1"/>
  <c r="M59" i="30" s="1" a="1"/>
  <c r="M59" i="30" s="1"/>
  <c r="AC54" i="16"/>
  <c r="AH21" i="29"/>
  <c r="G64" i="16" s="1"/>
  <c r="M40" i="12" s="1" a="1"/>
  <c r="M40" i="12" s="1"/>
  <c r="AV21" i="29"/>
  <c r="G93" i="16" s="1"/>
  <c r="M69" i="12" s="1" a="1"/>
  <c r="M69" i="12" s="1"/>
  <c r="BJ21" i="29"/>
  <c r="G122" i="16" s="1"/>
  <c r="M98" i="12" s="1" a="1"/>
  <c r="M98" i="12" s="1"/>
  <c r="T21" i="29"/>
  <c r="G35" i="16" s="1"/>
  <c r="M11" i="12" s="1" a="1"/>
  <c r="M11" i="12" s="1"/>
  <c r="Z35" i="16"/>
  <c r="AI32" i="29"/>
  <c r="H75" i="16" s="1"/>
  <c r="M51" i="34" s="1" a="1"/>
  <c r="M51" i="34" s="1"/>
  <c r="AW32" i="29"/>
  <c r="H104" i="16" s="1"/>
  <c r="M80" i="34" s="1" a="1"/>
  <c r="M80" i="34" s="1"/>
  <c r="BK32" i="29"/>
  <c r="H133" i="16" s="1"/>
  <c r="M109" i="34" s="1" a="1"/>
  <c r="M109" i="34" s="1"/>
  <c r="U32" i="29"/>
  <c r="H46" i="16" s="1"/>
  <c r="M22" i="34" s="1" a="1"/>
  <c r="M22" i="34" s="1"/>
  <c r="AA46" i="16"/>
  <c r="AC13" i="29"/>
  <c r="AI27" i="16"/>
  <c r="P25" i="29"/>
  <c r="P57" i="29"/>
  <c r="B57" i="29" s="1"/>
  <c r="AS25" i="29"/>
  <c r="Q25" i="29"/>
  <c r="BG25" i="29"/>
  <c r="AE25" i="29"/>
  <c r="W39" i="16"/>
  <c r="BR36" i="29"/>
  <c r="K137" i="16" s="1"/>
  <c r="M113" i="36" s="1" a="1"/>
  <c r="M113" i="36" s="1"/>
  <c r="H113" i="36" s="1"/>
  <c r="I113" i="36" s="1"/>
  <c r="BD36" i="29"/>
  <c r="K108" i="16" s="1"/>
  <c r="M84" i="36" s="1" a="1"/>
  <c r="M84" i="36" s="1"/>
  <c r="H84" i="36" s="1"/>
  <c r="I84" i="36" s="1"/>
  <c r="J84" i="36" s="1"/>
  <c r="K84" i="36" s="1"/>
  <c r="L84" i="36" s="1"/>
  <c r="AP36" i="29"/>
  <c r="K79" i="16" s="1"/>
  <c r="M55" i="36" s="1" a="1"/>
  <c r="M55" i="36" s="1"/>
  <c r="H55" i="36" s="1"/>
  <c r="I55" i="36" s="1"/>
  <c r="BH36" i="29"/>
  <c r="E137" i="16" s="1"/>
  <c r="M113" i="2" s="1" a="1"/>
  <c r="M113" i="2" s="1"/>
  <c r="I113" i="22" s="1"/>
  <c r="R36" i="29"/>
  <c r="E50" i="16" s="1"/>
  <c r="M26" i="2" s="1" a="1"/>
  <c r="M26" i="2" s="1"/>
  <c r="I26" i="22" s="1"/>
  <c r="AB36" i="29"/>
  <c r="K50" i="16" s="1"/>
  <c r="M26" i="36" s="1" a="1"/>
  <c r="M26" i="36" s="1"/>
  <c r="H26" i="36" s="1"/>
  <c r="I26" i="36" s="1"/>
  <c r="AT36" i="29"/>
  <c r="E108" i="16" s="1"/>
  <c r="M84" i="2" s="1" a="1"/>
  <c r="M84" i="2" s="1"/>
  <c r="I84" i="22" s="1"/>
  <c r="AF36" i="29"/>
  <c r="E79" i="16" s="1"/>
  <c r="M55" i="2" s="1" a="1"/>
  <c r="M55" i="2" s="1"/>
  <c r="I55" i="22" s="1"/>
  <c r="X50" i="16"/>
  <c r="BP17" i="29"/>
  <c r="I118" i="16" s="1"/>
  <c r="M94" i="31" s="1" a="1"/>
  <c r="M94" i="31" s="1"/>
  <c r="Z17" i="29"/>
  <c r="I31" i="16" s="1"/>
  <c r="M7" i="31" s="1" a="1"/>
  <c r="M7" i="31" s="1"/>
  <c r="AN17" i="29"/>
  <c r="I60" i="16" s="1"/>
  <c r="M36" i="31" s="1" a="1"/>
  <c r="M36" i="31" s="1"/>
  <c r="BB17" i="29"/>
  <c r="I89" i="16" s="1"/>
  <c r="M65" i="31" s="1" a="1"/>
  <c r="M65" i="31" s="1"/>
  <c r="AF31" i="16"/>
  <c r="BC28" i="29"/>
  <c r="J100" i="16" s="1"/>
  <c r="M76" i="32" s="1" a="1"/>
  <c r="M76" i="32" s="1"/>
  <c r="BQ28" i="29"/>
  <c r="J129" i="16" s="1"/>
  <c r="M105" i="32" s="1" a="1"/>
  <c r="M105" i="32" s="1"/>
  <c r="AA28" i="29"/>
  <c r="J42" i="16" s="1"/>
  <c r="M18" i="32" s="1" a="1"/>
  <c r="M18" i="32" s="1"/>
  <c r="AO28" i="29"/>
  <c r="J71" i="16" s="1"/>
  <c r="M47" i="32" s="1" a="1"/>
  <c r="M47" i="32" s="1"/>
  <c r="AG42" i="16"/>
  <c r="BR39" i="29"/>
  <c r="K140" i="16" s="1"/>
  <c r="M116" i="36" s="1" a="1"/>
  <c r="M116" i="36" s="1"/>
  <c r="AP39" i="29"/>
  <c r="K82" i="16" s="1"/>
  <c r="M58" i="36" s="1" a="1"/>
  <c r="M58" i="36" s="1"/>
  <c r="AB39" i="29"/>
  <c r="K53" i="16" s="1"/>
  <c r="M29" i="36" s="1" a="1"/>
  <c r="M29" i="36" s="1"/>
  <c r="BD39" i="29"/>
  <c r="K111" i="16" s="1"/>
  <c r="M87" i="36" s="1" a="1"/>
  <c r="M87" i="36" s="1"/>
  <c r="AH53" i="16"/>
  <c r="AY21" i="29"/>
  <c r="L93" i="16" s="1"/>
  <c r="M69" i="30" s="1" a="1"/>
  <c r="M69" i="30" s="1"/>
  <c r="AK21" i="29"/>
  <c r="L64" i="16" s="1"/>
  <c r="M40" i="30" s="1" a="1"/>
  <c r="M40" i="30" s="1"/>
  <c r="BM21" i="29"/>
  <c r="L122" i="16" s="1"/>
  <c r="M98" i="30" s="1" a="1"/>
  <c r="M98" i="30" s="1"/>
  <c r="W21" i="29"/>
  <c r="L35" i="16" s="1"/>
  <c r="M11" i="30" s="1" a="1"/>
  <c r="M11" i="30" s="1"/>
  <c r="AC35" i="16"/>
  <c r="AZ32" i="29"/>
  <c r="O104" i="16" s="1"/>
  <c r="M80" i="13" s="1" a="1"/>
  <c r="M80" i="13" s="1"/>
  <c r="X32" i="29"/>
  <c r="O46" i="16" s="1"/>
  <c r="M22" i="13" s="1" a="1"/>
  <c r="M22" i="13" s="1"/>
  <c r="AL32" i="29"/>
  <c r="O75" i="16" s="1"/>
  <c r="M51" i="13" s="1" a="1"/>
  <c r="M51" i="13" s="1"/>
  <c r="BN32" i="29"/>
  <c r="O133" i="16" s="1"/>
  <c r="M109" i="13" s="1" a="1"/>
  <c r="M109" i="13" s="1"/>
  <c r="AD46" i="16"/>
  <c r="BI14" i="29"/>
  <c r="F115" i="16" s="1"/>
  <c r="M91" i="8" s="1" a="1"/>
  <c r="M91" i="8" s="1"/>
  <c r="AU14" i="29"/>
  <c r="F86" i="16" s="1"/>
  <c r="M62" i="8" s="1" a="1"/>
  <c r="M62" i="8" s="1"/>
  <c r="S14" i="29"/>
  <c r="F28" i="16" s="1"/>
  <c r="M4" i="8" s="1" a="1"/>
  <c r="M4" i="8" s="1"/>
  <c r="AG14" i="29"/>
  <c r="F57" i="16" s="1"/>
  <c r="M33" i="8" s="1" a="1"/>
  <c r="M33" i="8" s="1"/>
  <c r="Y28" i="16"/>
  <c r="BJ25" i="29"/>
  <c r="G126" i="16" s="1"/>
  <c r="M102" i="12" s="1" a="1"/>
  <c r="M102" i="12" s="1"/>
  <c r="AV25" i="29"/>
  <c r="G97" i="16" s="1"/>
  <c r="M73" i="12" s="1" a="1"/>
  <c r="M73" i="12" s="1"/>
  <c r="T25" i="29"/>
  <c r="G39" i="16" s="1"/>
  <c r="M15" i="12" s="1" a="1"/>
  <c r="M15" i="12" s="1"/>
  <c r="AH25" i="29"/>
  <c r="G68" i="16" s="1"/>
  <c r="M44" i="12" s="1" a="1"/>
  <c r="M44" i="12" s="1"/>
  <c r="Z39" i="16"/>
  <c r="BK36" i="29"/>
  <c r="H137" i="16" s="1"/>
  <c r="M113" i="34" s="1" a="1"/>
  <c r="M113" i="34" s="1"/>
  <c r="AW36" i="29"/>
  <c r="H108" i="16" s="1"/>
  <c r="M84" i="34" s="1" a="1"/>
  <c r="M84" i="34" s="1"/>
  <c r="U36" i="29"/>
  <c r="H50" i="16" s="1"/>
  <c r="M26" i="34" s="1" a="1"/>
  <c r="M26" i="34" s="1"/>
  <c r="AI36" i="29"/>
  <c r="H79" i="16" s="1"/>
  <c r="M55" i="34" s="1" a="1"/>
  <c r="M55" i="34" s="1"/>
  <c r="AA50" i="16"/>
  <c r="AC17" i="29"/>
  <c r="AI31" i="16"/>
  <c r="P61" i="29"/>
  <c r="B61" i="29" s="1"/>
  <c r="P29" i="29"/>
  <c r="BG29" i="29"/>
  <c r="Q29" i="29"/>
  <c r="AE29" i="29"/>
  <c r="AS29" i="29"/>
  <c r="W43" i="16"/>
  <c r="AZ40" i="29"/>
  <c r="O112" i="16" s="1"/>
  <c r="M88" i="13" s="1" a="1"/>
  <c r="M88" i="13" s="1"/>
  <c r="H88" i="13" s="1"/>
  <c r="I88" i="13" s="1"/>
  <c r="J88" i="13" s="1"/>
  <c r="K88" i="13" s="1"/>
  <c r="L88" i="13" s="1"/>
  <c r="BH40" i="29"/>
  <c r="E141" i="16" s="1"/>
  <c r="M117" i="2" s="1" a="1"/>
  <c r="M117" i="2" s="1"/>
  <c r="I117" i="22" s="1"/>
  <c r="AT40" i="29"/>
  <c r="E112" i="16" s="1"/>
  <c r="M88" i="2" s="1" a="1"/>
  <c r="M88" i="2" s="1"/>
  <c r="I88" i="22" s="1"/>
  <c r="AL40" i="29"/>
  <c r="O83" i="16" s="1"/>
  <c r="M59" i="13" s="1" a="1"/>
  <c r="M59" i="13" s="1"/>
  <c r="H59" i="13" s="1"/>
  <c r="I59" i="13" s="1"/>
  <c r="J59" i="13" s="1"/>
  <c r="K59" i="13" s="1"/>
  <c r="L59" i="13" s="1"/>
  <c r="X40" i="29"/>
  <c r="O54" i="16" s="1"/>
  <c r="M30" i="13" s="1" a="1"/>
  <c r="M30" i="13" s="1"/>
  <c r="H30" i="13" s="1"/>
  <c r="I30" i="13" s="1"/>
  <c r="J30" i="13" s="1"/>
  <c r="K30" i="13" s="1"/>
  <c r="L30" i="13" s="1"/>
  <c r="BN40" i="29"/>
  <c r="O141" i="16" s="1"/>
  <c r="M117" i="13" s="1" a="1"/>
  <c r="M117" i="13" s="1"/>
  <c r="H117" i="13" s="1"/>
  <c r="I117" i="13" s="1"/>
  <c r="AF40" i="29"/>
  <c r="E83" i="16" s="1"/>
  <c r="M59" i="2" s="1" a="1"/>
  <c r="M59" i="2" s="1"/>
  <c r="I59" i="22" s="1"/>
  <c r="R40" i="29"/>
  <c r="E54" i="16" s="1"/>
  <c r="M30" i="2" s="1" a="1"/>
  <c r="M30" i="2" s="1"/>
  <c r="I30" i="22" s="1"/>
  <c r="X54" i="16"/>
  <c r="BO22" i="29"/>
  <c r="N123" i="16" s="1"/>
  <c r="M99" i="11" s="1" a="1"/>
  <c r="M99" i="11" s="1"/>
  <c r="AM22" i="29"/>
  <c r="N65" i="16" s="1"/>
  <c r="M41" i="11" s="1" a="1"/>
  <c r="M41" i="11" s="1"/>
  <c r="BA22" i="29"/>
  <c r="N94" i="16" s="1"/>
  <c r="M70" i="11" s="1" a="1"/>
  <c r="M70" i="11" s="1"/>
  <c r="Y22" i="29"/>
  <c r="N36" i="16" s="1"/>
  <c r="M12" i="11" s="1" a="1"/>
  <c r="M12" i="11" s="1"/>
  <c r="AE36" i="16"/>
  <c r="BB33" i="29"/>
  <c r="I105" i="16" s="1"/>
  <c r="M81" i="31" s="1" a="1"/>
  <c r="M81" i="31" s="1"/>
  <c r="BP33" i="29"/>
  <c r="I134" i="16" s="1"/>
  <c r="M110" i="31" s="1" a="1"/>
  <c r="M110" i="31" s="1"/>
  <c r="AN33" i="29"/>
  <c r="I76" i="16" s="1"/>
  <c r="M52" i="31" s="1" a="1"/>
  <c r="M52" i="31" s="1"/>
  <c r="Z33" i="29"/>
  <c r="I47" i="16" s="1"/>
  <c r="M23" i="31" s="1" a="1"/>
  <c r="M23" i="31" s="1"/>
  <c r="AF47" i="16"/>
  <c r="AV16" i="29"/>
  <c r="G88" i="16" s="1"/>
  <c r="M64" i="12" s="1" a="1"/>
  <c r="M64" i="12" s="1"/>
  <c r="AH16" i="29"/>
  <c r="G59" i="16" s="1"/>
  <c r="M35" i="12" s="1" a="1"/>
  <c r="M35" i="12" s="1"/>
  <c r="BJ16" i="29"/>
  <c r="G117" i="16" s="1"/>
  <c r="M93" i="12" s="1" a="1"/>
  <c r="M93" i="12" s="1"/>
  <c r="T16" i="29"/>
  <c r="G30" i="16" s="1"/>
  <c r="M6" i="12" s="1" a="1"/>
  <c r="M6" i="12" s="1"/>
  <c r="Z30" i="16"/>
  <c r="BK27" i="29"/>
  <c r="H128" i="16" s="1"/>
  <c r="M104" i="34" s="1" a="1"/>
  <c r="M104" i="34" s="1"/>
  <c r="AI27" i="29"/>
  <c r="H70" i="16" s="1"/>
  <c r="M46" i="34" s="1" a="1"/>
  <c r="M46" i="34" s="1"/>
  <c r="U27" i="29"/>
  <c r="H41" i="16" s="1"/>
  <c r="M17" i="34" s="1" a="1"/>
  <c r="M17" i="34" s="1"/>
  <c r="AW27" i="29"/>
  <c r="H99" i="16" s="1"/>
  <c r="M75" i="34" s="1" a="1"/>
  <c r="M75" i="34" s="1"/>
  <c r="AA41" i="16"/>
  <c r="AX38" i="29"/>
  <c r="M110" i="16" s="1"/>
  <c r="M86" i="9" s="1" a="1"/>
  <c r="M86" i="9" s="1"/>
  <c r="AJ38" i="29"/>
  <c r="M81" i="16" s="1"/>
  <c r="M57" i="9" s="1" a="1"/>
  <c r="M57" i="9" s="1"/>
  <c r="BL38" i="29"/>
  <c r="M139" i="16" s="1"/>
  <c r="M115" i="9" s="1" a="1"/>
  <c r="M115" i="9" s="1"/>
  <c r="V38" i="29"/>
  <c r="M52" i="16" s="1"/>
  <c r="M28" i="9" s="1" a="1"/>
  <c r="M28" i="9" s="1"/>
  <c r="AB52" i="16"/>
  <c r="AC20" i="29"/>
  <c r="AI34" i="16"/>
  <c r="P32" i="29"/>
  <c r="AS32" i="29"/>
  <c r="AE32" i="29"/>
  <c r="BG32" i="29"/>
  <c r="Q32" i="29"/>
  <c r="P64" i="29"/>
  <c r="B64" i="29" s="1"/>
  <c r="W46" i="16"/>
  <c r="AZ14" i="29"/>
  <c r="O86" i="16" s="1"/>
  <c r="M62" i="13" s="1" a="1"/>
  <c r="M62" i="13" s="1"/>
  <c r="AL14" i="29"/>
  <c r="O57" i="16" s="1"/>
  <c r="M33" i="13" s="1" a="1"/>
  <c r="M33" i="13" s="1"/>
  <c r="BN14" i="29"/>
  <c r="O115" i="16" s="1"/>
  <c r="M91" i="13" s="1" a="1"/>
  <c r="M91" i="13" s="1"/>
  <c r="X14" i="29"/>
  <c r="O28" i="16" s="1"/>
  <c r="M4" i="13" s="1" a="1"/>
  <c r="M4" i="13" s="1"/>
  <c r="AD28" i="16"/>
  <c r="BO25" i="29"/>
  <c r="N126" i="16" s="1"/>
  <c r="M102" i="11" s="1" a="1"/>
  <c r="M102" i="11" s="1"/>
  <c r="BA25" i="29"/>
  <c r="N97" i="16" s="1"/>
  <c r="M73" i="11" s="1" a="1"/>
  <c r="M73" i="11" s="1"/>
  <c r="Y25" i="29"/>
  <c r="N39" i="16" s="1"/>
  <c r="M15" i="11" s="1" a="1"/>
  <c r="M15" i="11" s="1"/>
  <c r="AM25" i="29"/>
  <c r="N68" i="16" s="1"/>
  <c r="M44" i="11" s="1" a="1"/>
  <c r="M44" i="11" s="1"/>
  <c r="AE39" i="16"/>
  <c r="BB36" i="29"/>
  <c r="I108" i="16" s="1"/>
  <c r="M84" i="31" s="1" a="1"/>
  <c r="M84" i="31" s="1"/>
  <c r="BP36" i="29"/>
  <c r="I137" i="16" s="1"/>
  <c r="M113" i="31" s="1" a="1"/>
  <c r="M113" i="31" s="1"/>
  <c r="AN36" i="29"/>
  <c r="I79" i="16" s="1"/>
  <c r="M55" i="31" s="1" a="1"/>
  <c r="M55" i="31" s="1"/>
  <c r="Z36" i="29"/>
  <c r="I50" i="16" s="1"/>
  <c r="M26" i="31" s="1" a="1"/>
  <c r="M26" i="31" s="1"/>
  <c r="AF50" i="16"/>
  <c r="BJ19" i="29"/>
  <c r="G120" i="16" s="1"/>
  <c r="M96" i="12" s="1" a="1"/>
  <c r="M96" i="12" s="1"/>
  <c r="AV19" i="29"/>
  <c r="G91" i="16" s="1"/>
  <c r="M67" i="12" s="1" a="1"/>
  <c r="M67" i="12" s="1"/>
  <c r="AH19" i="29"/>
  <c r="G62" i="16" s="1"/>
  <c r="M38" i="12" s="1" a="1"/>
  <c r="M38" i="12" s="1"/>
  <c r="T19" i="29"/>
  <c r="G33" i="16" s="1"/>
  <c r="M9" i="12" s="1" a="1"/>
  <c r="M9" i="12" s="1"/>
  <c r="Z33" i="16"/>
  <c r="BK30" i="29"/>
  <c r="H131" i="16" s="1"/>
  <c r="M107" i="34" s="1" a="1"/>
  <c r="M107" i="34" s="1"/>
  <c r="AW30" i="29"/>
  <c r="H102" i="16" s="1"/>
  <c r="M78" i="34" s="1" a="1"/>
  <c r="M78" i="34" s="1"/>
  <c r="AI30" i="29"/>
  <c r="H73" i="16" s="1"/>
  <c r="M49" i="34" s="1" a="1"/>
  <c r="M49" i="34" s="1"/>
  <c r="U30" i="29"/>
  <c r="H44" i="16" s="1"/>
  <c r="M20" i="34" s="1" a="1"/>
  <c r="M20" i="34" s="1"/>
  <c r="AA44" i="16"/>
  <c r="AP278" i="28"/>
  <c r="AP294" i="28"/>
  <c r="AP290" i="28"/>
  <c r="AP303" i="28"/>
  <c r="AP302" i="28"/>
  <c r="AP289" i="28"/>
  <c r="AQ23" i="28"/>
  <c r="AQ283" i="28" s="1"/>
  <c r="AP286" i="28"/>
  <c r="AP305" i="28"/>
  <c r="AP301" i="28"/>
  <c r="AP298" i="28"/>
  <c r="AP285" i="28"/>
  <c r="AP284" i="28"/>
  <c r="AP281" i="28"/>
  <c r="AP297" i="28"/>
  <c r="AP296" i="28"/>
  <c r="AP293" i="28"/>
  <c r="AP280" i="28"/>
  <c r="AP307" i="28"/>
  <c r="AP304" i="28"/>
  <c r="AP292" i="28"/>
  <c r="AP279" i="28"/>
  <c r="AP288" i="28"/>
  <c r="AP287" i="28"/>
  <c r="AP291" i="28"/>
  <c r="AP300" i="28"/>
  <c r="AP299" i="28"/>
  <c r="AP308" i="28"/>
  <c r="AP283" i="28"/>
  <c r="AP182" i="28"/>
  <c r="AP169" i="28"/>
  <c r="AP156" i="28"/>
  <c r="AW385" i="28"/>
  <c r="AW377" i="28"/>
  <c r="AW382" i="28"/>
  <c r="AP172" i="28"/>
  <c r="AP159" i="28"/>
  <c r="AW397" i="28"/>
  <c r="AW381" i="28"/>
  <c r="AW395" i="28"/>
  <c r="AP184" i="28"/>
  <c r="AP171" i="28"/>
  <c r="AW384" i="28"/>
  <c r="AW393" i="28"/>
  <c r="J95" i="9"/>
  <c r="K95" i="9" s="1"/>
  <c r="L95" i="9" s="1"/>
  <c r="AW396" i="28"/>
  <c r="AQ18" i="28"/>
  <c r="AQ183" i="28" s="1"/>
  <c r="AP155" i="28"/>
  <c r="AP183" i="28"/>
  <c r="AW379" i="28"/>
  <c r="AW376" i="28"/>
  <c r="AP167" i="28"/>
  <c r="AP154" i="28"/>
  <c r="AW371" i="28"/>
  <c r="AW383" i="28"/>
  <c r="AW388" i="28"/>
  <c r="AP163" i="28"/>
  <c r="AP179" i="28"/>
  <c r="AP166" i="28"/>
  <c r="AW374" i="28"/>
  <c r="AW390" i="28"/>
  <c r="AW400" i="28"/>
  <c r="AP175" i="28"/>
  <c r="AP162" i="28"/>
  <c r="AP178" i="28"/>
  <c r="AW386" i="28"/>
  <c r="AW398" i="28"/>
  <c r="AW375" i="28"/>
  <c r="AP158" i="28"/>
  <c r="AP174" i="28"/>
  <c r="AP161" i="28"/>
  <c r="AW372" i="28"/>
  <c r="AW378" i="28"/>
  <c r="AW387" i="28"/>
  <c r="AP170" i="28"/>
  <c r="AP157" i="28"/>
  <c r="AW373" i="28"/>
  <c r="AW392" i="28"/>
  <c r="J19" i="30"/>
  <c r="K19" i="30" s="1"/>
  <c r="L19" i="30" s="1"/>
  <c r="I111" i="2"/>
  <c r="D111" i="22"/>
  <c r="J86" i="31"/>
  <c r="K86" i="31" s="1"/>
  <c r="L86" i="31" s="1"/>
  <c r="J87" i="11"/>
  <c r="K87" i="11" s="1"/>
  <c r="L87" i="11" s="1"/>
  <c r="J116" i="11"/>
  <c r="K116" i="11" s="1"/>
  <c r="L116" i="11" s="1"/>
  <c r="J77" i="30"/>
  <c r="K77" i="30" s="1"/>
  <c r="L77" i="30" s="1"/>
  <c r="J94" i="30"/>
  <c r="K94" i="30" s="1"/>
  <c r="L94" i="30" s="1"/>
  <c r="I89" i="6"/>
  <c r="J89" i="6" s="1"/>
  <c r="I42" i="6"/>
  <c r="J42" i="6" s="1"/>
  <c r="I100" i="6"/>
  <c r="J100" i="6" s="1"/>
  <c r="I71" i="6"/>
  <c r="J107" i="9"/>
  <c r="K107" i="9" s="1"/>
  <c r="L107" i="9" s="1"/>
  <c r="J66" i="9"/>
  <c r="K66" i="9" s="1"/>
  <c r="L66" i="9" s="1"/>
  <c r="I60" i="6"/>
  <c r="J60" i="6" s="1"/>
  <c r="I31" i="6"/>
  <c r="J31" i="6" s="1"/>
  <c r="I2" i="6"/>
  <c r="J35" i="13"/>
  <c r="K35" i="13" s="1"/>
  <c r="L35" i="13" s="1"/>
  <c r="I13" i="6"/>
  <c r="J90" i="32"/>
  <c r="K90" i="32" s="1"/>
  <c r="L90" i="32" s="1"/>
  <c r="J106" i="30"/>
  <c r="K106" i="30" s="1"/>
  <c r="L106" i="30" s="1"/>
  <c r="J28" i="31"/>
  <c r="K28" i="31" s="1"/>
  <c r="L28" i="31" s="1"/>
  <c r="J4" i="31"/>
  <c r="K4" i="31" s="1"/>
  <c r="L4" i="31" s="1"/>
  <c r="J63" i="11"/>
  <c r="K63" i="11" s="1"/>
  <c r="L63" i="11" s="1"/>
  <c r="J58" i="11"/>
  <c r="K58" i="11" s="1"/>
  <c r="L58" i="11" s="1"/>
  <c r="J104" i="11"/>
  <c r="K104" i="11" s="1"/>
  <c r="L104" i="11" s="1"/>
  <c r="J75" i="11"/>
  <c r="K75" i="11" s="1"/>
  <c r="L75" i="11" s="1"/>
  <c r="J92" i="11"/>
  <c r="K92" i="11" s="1"/>
  <c r="L92" i="11" s="1"/>
  <c r="J16" i="31"/>
  <c r="K16" i="31" s="1"/>
  <c r="L16" i="31" s="1"/>
  <c r="J114" i="32"/>
  <c r="K114" i="32" s="1"/>
  <c r="L114" i="32" s="1"/>
  <c r="J62" i="31"/>
  <c r="K62" i="31" s="1"/>
  <c r="L62" i="31" s="1"/>
  <c r="J56" i="32"/>
  <c r="K56" i="32" s="1"/>
  <c r="L56" i="32" s="1"/>
  <c r="J91" i="31"/>
  <c r="K91" i="31" s="1"/>
  <c r="L91" i="31" s="1"/>
  <c r="J117" i="13"/>
  <c r="K117" i="13" s="1"/>
  <c r="L117" i="13" s="1"/>
  <c r="J36" i="30"/>
  <c r="K36" i="30" s="1"/>
  <c r="L36" i="30" s="1"/>
  <c r="J33" i="31"/>
  <c r="K33" i="31" s="1"/>
  <c r="L33" i="31" s="1"/>
  <c r="J37" i="9"/>
  <c r="K37" i="9" s="1"/>
  <c r="L37" i="9" s="1"/>
  <c r="J115" i="31"/>
  <c r="K115" i="31" s="1"/>
  <c r="L115" i="31" s="1"/>
  <c r="J44" i="32"/>
  <c r="K44" i="32" s="1"/>
  <c r="L44" i="32" s="1"/>
  <c r="J46" i="11"/>
  <c r="K46" i="11" s="1"/>
  <c r="L46" i="11" s="1"/>
  <c r="J103" i="31"/>
  <c r="K103" i="31" s="1"/>
  <c r="L103" i="31" s="1"/>
  <c r="J57" i="31"/>
  <c r="K57" i="31" s="1"/>
  <c r="L57" i="31" s="1"/>
  <c r="I82" i="2"/>
  <c r="D82" i="22"/>
  <c r="J38" i="34"/>
  <c r="K38" i="34" s="1"/>
  <c r="L38" i="34" s="1"/>
  <c r="J48" i="30"/>
  <c r="K48" i="30" s="1"/>
  <c r="L48" i="30" s="1"/>
  <c r="J43" i="36"/>
  <c r="K43" i="36" s="1"/>
  <c r="L43" i="36" s="1"/>
  <c r="I24" i="2"/>
  <c r="D24" i="22"/>
  <c r="J32" i="32"/>
  <c r="K32" i="32" s="1"/>
  <c r="L32" i="32" s="1"/>
  <c r="J74" i="31"/>
  <c r="K74" i="31" s="1"/>
  <c r="L74" i="31" s="1"/>
  <c r="J9" i="34"/>
  <c r="K9" i="34" s="1"/>
  <c r="L9" i="34" s="1"/>
  <c r="AQ432" i="28"/>
  <c r="AQ424" i="28"/>
  <c r="AQ412" i="28"/>
  <c r="AQ429" i="28"/>
  <c r="AQ417" i="28"/>
  <c r="AQ405" i="28"/>
  <c r="AQ422" i="28"/>
  <c r="AQ410" i="28"/>
  <c r="AQ427" i="28"/>
  <c r="AQ415" i="28"/>
  <c r="AQ420" i="28"/>
  <c r="AQ408" i="28"/>
  <c r="AQ430" i="28"/>
  <c r="AQ418" i="28"/>
  <c r="AQ406" i="28"/>
  <c r="AQ423" i="28"/>
  <c r="AQ411" i="28"/>
  <c r="AQ428" i="28"/>
  <c r="AQ416" i="28"/>
  <c r="AQ426" i="28"/>
  <c r="AQ414" i="28"/>
  <c r="AQ402" i="28"/>
  <c r="AQ431" i="28"/>
  <c r="AQ419" i="28"/>
  <c r="AQ407" i="28"/>
  <c r="AQ421" i="28"/>
  <c r="AQ404" i="28"/>
  <c r="AQ425" i="28"/>
  <c r="AQ413" i="28"/>
  <c r="AQ403" i="28"/>
  <c r="AQ409" i="28"/>
  <c r="AR24" i="28"/>
  <c r="J8" i="9"/>
  <c r="K8" i="9" s="1"/>
  <c r="L8" i="9" s="1"/>
  <c r="J89" i="36"/>
  <c r="K89" i="36" s="1"/>
  <c r="L89" i="36" s="1"/>
  <c r="J27" i="32"/>
  <c r="K27" i="32" s="1"/>
  <c r="L27" i="32" s="1"/>
  <c r="J3" i="32"/>
  <c r="K3" i="32" s="1"/>
  <c r="L3" i="32" s="1"/>
  <c r="AI420" i="28"/>
  <c r="AI408" i="28"/>
  <c r="AI432" i="28"/>
  <c r="AI425" i="28"/>
  <c r="AI413" i="28"/>
  <c r="AI430" i="28"/>
  <c r="AI418" i="28"/>
  <c r="AI423" i="28"/>
  <c r="AI411" i="28"/>
  <c r="AI428" i="28"/>
  <c r="AI416" i="28"/>
  <c r="AI404" i="28"/>
  <c r="AI426" i="28"/>
  <c r="AI414" i="28"/>
  <c r="AI402" i="28"/>
  <c r="AI431" i="28"/>
  <c r="AI419" i="28"/>
  <c r="AI407" i="28"/>
  <c r="AI424" i="28"/>
  <c r="AI412" i="28"/>
  <c r="AI422" i="28"/>
  <c r="AI410" i="28"/>
  <c r="AI427" i="28"/>
  <c r="AI415" i="28"/>
  <c r="AI403" i="28"/>
  <c r="AI405" i="28"/>
  <c r="AI429" i="28"/>
  <c r="AI417" i="28"/>
  <c r="AI421" i="28"/>
  <c r="AI406" i="28"/>
  <c r="AI409" i="28"/>
  <c r="AJ24" i="28"/>
  <c r="AI181" i="28"/>
  <c r="AI169" i="28"/>
  <c r="AI157" i="28"/>
  <c r="AI174" i="28"/>
  <c r="AI162" i="28"/>
  <c r="AI179" i="28"/>
  <c r="AI167" i="28"/>
  <c r="AI155" i="28"/>
  <c r="AI184" i="28"/>
  <c r="AI172" i="28"/>
  <c r="AI160" i="28"/>
  <c r="AI177" i="28"/>
  <c r="AI165" i="28"/>
  <c r="AI182" i="28"/>
  <c r="AI170" i="28"/>
  <c r="AI158" i="28"/>
  <c r="AI175" i="28"/>
  <c r="AI163" i="28"/>
  <c r="AI180" i="28"/>
  <c r="AI168" i="28"/>
  <c r="AI156" i="28"/>
  <c r="AI173" i="28"/>
  <c r="AI161" i="28"/>
  <c r="AI178" i="28"/>
  <c r="AI166" i="28"/>
  <c r="AI154" i="28"/>
  <c r="AI183" i="28"/>
  <c r="AI171" i="28"/>
  <c r="AI159" i="28"/>
  <c r="AI176" i="28"/>
  <c r="AI164" i="28"/>
  <c r="AJ18" i="28"/>
  <c r="AN3" i="28"/>
  <c r="AQ80" i="28"/>
  <c r="AQ85" i="28"/>
  <c r="AQ73" i="28"/>
  <c r="AQ90" i="28"/>
  <c r="AQ78" i="28"/>
  <c r="AQ66" i="28"/>
  <c r="AQ83" i="28"/>
  <c r="AQ71" i="28"/>
  <c r="AQ88" i="28"/>
  <c r="AQ76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82" i="28"/>
  <c r="AQ70" i="28"/>
  <c r="AQ87" i="28"/>
  <c r="AQ75" i="28"/>
  <c r="AQ63" i="28"/>
  <c r="AQ68" i="28"/>
  <c r="AR22" i="28"/>
  <c r="AQ65" i="28"/>
  <c r="AQ61" i="28"/>
  <c r="AQ64" i="28"/>
  <c r="AW307" i="28"/>
  <c r="AW308" i="28"/>
  <c r="AW290" i="28"/>
  <c r="AW278" i="28"/>
  <c r="AW305" i="28"/>
  <c r="AW302" i="28"/>
  <c r="AW295" i="28"/>
  <c r="AW283" i="28"/>
  <c r="AW300" i="28"/>
  <c r="AW288" i="28"/>
  <c r="AW293" i="28"/>
  <c r="AW281" i="28"/>
  <c r="AW304" i="28"/>
  <c r="AW298" i="28"/>
  <c r="AW286" i="28"/>
  <c r="AW291" i="28"/>
  <c r="AW279" i="28"/>
  <c r="AW296" i="28"/>
  <c r="AW284" i="28"/>
  <c r="AW301" i="28"/>
  <c r="AW289" i="28"/>
  <c r="AW303" i="28"/>
  <c r="AW294" i="28"/>
  <c r="AW282" i="28"/>
  <c r="AW299" i="28"/>
  <c r="AW287" i="28"/>
  <c r="AW306" i="28"/>
  <c r="AW292" i="28"/>
  <c r="AW280" i="28"/>
  <c r="AW297" i="28"/>
  <c r="AW285" i="28"/>
  <c r="AX23" i="28"/>
  <c r="J34" i="11"/>
  <c r="K34" i="11" s="1"/>
  <c r="L34" i="11" s="1"/>
  <c r="AI292" i="28"/>
  <c r="AI280" i="28"/>
  <c r="AI305" i="28"/>
  <c r="AI297" i="28"/>
  <c r="AI285" i="28"/>
  <c r="AI302" i="28"/>
  <c r="AI290" i="28"/>
  <c r="AI278" i="28"/>
  <c r="AI295" i="28"/>
  <c r="AI283" i="28"/>
  <c r="AI300" i="28"/>
  <c r="AI288" i="28"/>
  <c r="AI308" i="28"/>
  <c r="AI304" i="28"/>
  <c r="AI293" i="28"/>
  <c r="AI281" i="28"/>
  <c r="AI298" i="28"/>
  <c r="AI286" i="28"/>
  <c r="AI307" i="28"/>
  <c r="AI291" i="28"/>
  <c r="AI279" i="28"/>
  <c r="AI296" i="28"/>
  <c r="AI284" i="28"/>
  <c r="AI303" i="28"/>
  <c r="AI301" i="28"/>
  <c r="AI289" i="28"/>
  <c r="AI306" i="28"/>
  <c r="AI294" i="28"/>
  <c r="AI282" i="28"/>
  <c r="AI299" i="28"/>
  <c r="AI287" i="28"/>
  <c r="AJ23" i="28"/>
  <c r="AQ272" i="28"/>
  <c r="AQ260" i="28"/>
  <c r="AQ248" i="28"/>
  <c r="AQ277" i="28"/>
  <c r="AQ265" i="28"/>
  <c r="AQ253" i="28"/>
  <c r="AQ270" i="28"/>
  <c r="AQ258" i="28"/>
  <c r="AQ275" i="28"/>
  <c r="AQ263" i="28"/>
  <c r="AQ251" i="28"/>
  <c r="AQ268" i="28"/>
  <c r="AQ256" i="28"/>
  <c r="AQ273" i="28"/>
  <c r="AQ261" i="28"/>
  <c r="AQ249" i="28"/>
  <c r="AQ266" i="28"/>
  <c r="AQ254" i="28"/>
  <c r="AQ271" i="28"/>
  <c r="AQ259" i="28"/>
  <c r="AQ247" i="28"/>
  <c r="AQ276" i="28"/>
  <c r="AQ264" i="28"/>
  <c r="AQ252" i="28"/>
  <c r="AQ269" i="28"/>
  <c r="AQ257" i="28"/>
  <c r="AQ274" i="28"/>
  <c r="AQ262" i="28"/>
  <c r="AQ250" i="28"/>
  <c r="AQ267" i="28"/>
  <c r="AQ255" i="28"/>
  <c r="AR21" i="28"/>
  <c r="AW3" i="28"/>
  <c r="BI4" i="28"/>
  <c r="AU3" i="28"/>
  <c r="J5" i="11"/>
  <c r="K5" i="11" s="1"/>
  <c r="L5" i="11" s="1"/>
  <c r="AW86" i="28"/>
  <c r="AW74" i="28"/>
  <c r="AW91" i="28"/>
  <c r="AW79" i="28"/>
  <c r="AW67" i="28"/>
  <c r="AW84" i="28"/>
  <c r="AW72" i="28"/>
  <c r="AW89" i="28"/>
  <c r="AW77" i="28"/>
  <c r="AW82" i="28"/>
  <c r="AW70" i="28"/>
  <c r="AW87" i="28"/>
  <c r="AW75" i="28"/>
  <c r="AW80" i="28"/>
  <c r="AW68" i="28"/>
  <c r="AW85" i="28"/>
  <c r="AW73" i="28"/>
  <c r="AW90" i="28"/>
  <c r="AW78" i="28"/>
  <c r="AW83" i="28"/>
  <c r="AW71" i="28"/>
  <c r="AW88" i="28"/>
  <c r="AW76" i="28"/>
  <c r="AW81" i="28"/>
  <c r="AW69" i="28"/>
  <c r="AX22" i="28"/>
  <c r="AW62" i="28"/>
  <c r="AW65" i="28"/>
  <c r="AW64" i="28"/>
  <c r="AW61" i="28"/>
  <c r="AW66" i="28"/>
  <c r="AW63" i="28"/>
  <c r="BE246" i="28"/>
  <c r="BE234" i="28"/>
  <c r="BE239" i="28"/>
  <c r="BE244" i="28"/>
  <c r="BE237" i="28"/>
  <c r="BE242" i="28"/>
  <c r="BE240" i="28"/>
  <c r="BE228" i="28"/>
  <c r="BE245" i="28"/>
  <c r="BE238" i="28"/>
  <c r="BE243" i="28"/>
  <c r="BE231" i="28"/>
  <c r="BE236" i="28"/>
  <c r="BE241" i="28"/>
  <c r="BE229" i="28"/>
  <c r="BE219" i="28"/>
  <c r="BE224" i="28"/>
  <c r="BE217" i="28"/>
  <c r="BE222" i="28"/>
  <c r="BE220" i="28"/>
  <c r="BE225" i="28"/>
  <c r="BE235" i="28"/>
  <c r="BE227" i="28"/>
  <c r="BE218" i="28"/>
  <c r="BE233" i="28"/>
  <c r="BE232" i="28"/>
  <c r="BE230" i="28"/>
  <c r="BE223" i="28"/>
  <c r="BE216" i="28"/>
  <c r="BE221" i="28"/>
  <c r="BE226" i="28"/>
  <c r="BF20" i="28"/>
  <c r="AX399" i="28"/>
  <c r="AX387" i="28"/>
  <c r="AX375" i="28"/>
  <c r="AX392" i="28"/>
  <c r="AX380" i="28"/>
  <c r="AX395" i="28"/>
  <c r="AX393" i="28"/>
  <c r="AX381" i="28"/>
  <c r="AX398" i="28"/>
  <c r="AX386" i="28"/>
  <c r="AX374" i="28"/>
  <c r="AX401" i="28"/>
  <c r="AX389" i="28"/>
  <c r="AX394" i="28"/>
  <c r="AX382" i="28"/>
  <c r="AX396" i="28"/>
  <c r="AX390" i="28"/>
  <c r="AX383" i="28"/>
  <c r="AX379" i="28"/>
  <c r="AX400" i="28"/>
  <c r="AX388" i="28"/>
  <c r="AX384" i="28"/>
  <c r="AX376" i="28"/>
  <c r="AX397" i="28"/>
  <c r="AX391" i="28"/>
  <c r="AX385" i="28"/>
  <c r="AX373" i="28"/>
  <c r="AX372" i="28"/>
  <c r="AX377" i="28"/>
  <c r="AX371" i="28"/>
  <c r="AX378" i="28"/>
  <c r="AY13" i="28"/>
  <c r="BE270" i="28"/>
  <c r="BE258" i="28"/>
  <c r="BE275" i="28"/>
  <c r="BE263" i="28"/>
  <c r="BE251" i="28"/>
  <c r="BE268" i="28"/>
  <c r="BE256" i="28"/>
  <c r="BE273" i="28"/>
  <c r="BE261" i="28"/>
  <c r="BE249" i="28"/>
  <c r="BE266" i="28"/>
  <c r="BE254" i="28"/>
  <c r="BE271" i="28"/>
  <c r="BE259" i="28"/>
  <c r="BE247" i="28"/>
  <c r="BE276" i="28"/>
  <c r="BE264" i="28"/>
  <c r="BE252" i="28"/>
  <c r="BE269" i="28"/>
  <c r="BE257" i="28"/>
  <c r="BE274" i="28"/>
  <c r="BE262" i="28"/>
  <c r="BE250" i="28"/>
  <c r="BE267" i="28"/>
  <c r="BE255" i="28"/>
  <c r="BE272" i="28"/>
  <c r="BE260" i="28"/>
  <c r="BE248" i="28"/>
  <c r="BE277" i="28"/>
  <c r="BE265" i="28"/>
  <c r="BE253" i="28"/>
  <c r="BF21" i="28"/>
  <c r="J45" i="31"/>
  <c r="K45" i="31" s="1"/>
  <c r="L45" i="31" s="1"/>
  <c r="AI88" i="28"/>
  <c r="AI76" i="28"/>
  <c r="AI81" i="28"/>
  <c r="AI69" i="28"/>
  <c r="AI86" i="28"/>
  <c r="AI74" i="28"/>
  <c r="AI91" i="28"/>
  <c r="AI79" i="28"/>
  <c r="AI67" i="28"/>
  <c r="AI84" i="28"/>
  <c r="AI72" i="28"/>
  <c r="AI89" i="28"/>
  <c r="AI77" i="28"/>
  <c r="AI82" i="28"/>
  <c r="AI70" i="28"/>
  <c r="AI87" i="28"/>
  <c r="AI75" i="28"/>
  <c r="AI80" i="28"/>
  <c r="AI68" i="28"/>
  <c r="AI85" i="28"/>
  <c r="AI73" i="28"/>
  <c r="AI90" i="28"/>
  <c r="AI78" i="28"/>
  <c r="AI83" i="28"/>
  <c r="AI71" i="28"/>
  <c r="AJ22" i="28"/>
  <c r="AI66" i="28"/>
  <c r="AI62" i="28"/>
  <c r="AI65" i="28"/>
  <c r="AI61" i="28"/>
  <c r="AI64" i="28"/>
  <c r="AI63" i="28"/>
  <c r="AQ236" i="28"/>
  <c r="AQ241" i="28"/>
  <c r="AQ246" i="28"/>
  <c r="AQ239" i="28"/>
  <c r="AQ244" i="28"/>
  <c r="AQ237" i="28"/>
  <c r="AQ242" i="28"/>
  <c r="AQ230" i="28"/>
  <c r="AQ235" i="28"/>
  <c r="AQ240" i="28"/>
  <c r="AQ245" i="28"/>
  <c r="AQ233" i="28"/>
  <c r="AQ238" i="28"/>
  <c r="AQ243" i="28"/>
  <c r="AQ231" i="28"/>
  <c r="AQ221" i="28"/>
  <c r="AQ226" i="28"/>
  <c r="AQ219" i="28"/>
  <c r="AQ229" i="28"/>
  <c r="AQ224" i="28"/>
  <c r="AQ228" i="28"/>
  <c r="AQ217" i="28"/>
  <c r="AQ222" i="28"/>
  <c r="AQ234" i="28"/>
  <c r="AQ232" i="28"/>
  <c r="AQ220" i="28"/>
  <c r="AQ227" i="28"/>
  <c r="AQ225" i="28"/>
  <c r="AQ218" i="28"/>
  <c r="AQ223" i="28"/>
  <c r="AQ216" i="28"/>
  <c r="AR20" i="28"/>
  <c r="AJ401" i="28"/>
  <c r="AJ389" i="28"/>
  <c r="AJ377" i="28"/>
  <c r="AJ394" i="28"/>
  <c r="AJ382" i="28"/>
  <c r="AJ397" i="28"/>
  <c r="AJ395" i="28"/>
  <c r="AJ383" i="28"/>
  <c r="AJ371" i="28"/>
  <c r="AJ400" i="28"/>
  <c r="AJ388" i="28"/>
  <c r="AJ376" i="28"/>
  <c r="AJ391" i="28"/>
  <c r="AJ396" i="28"/>
  <c r="AJ384" i="28"/>
  <c r="AJ393" i="28"/>
  <c r="AJ379" i="28"/>
  <c r="AJ399" i="28"/>
  <c r="AJ380" i="28"/>
  <c r="AJ385" i="28"/>
  <c r="AJ373" i="28"/>
  <c r="AJ381" i="28"/>
  <c r="AJ386" i="28"/>
  <c r="AJ374" i="28"/>
  <c r="AJ392" i="28"/>
  <c r="AJ372" i="28"/>
  <c r="AJ398" i="28"/>
  <c r="AJ378" i="28"/>
  <c r="AJ387" i="28"/>
  <c r="AJ375" i="28"/>
  <c r="AJ390" i="28"/>
  <c r="AK13" i="28"/>
  <c r="AI4" i="28"/>
  <c r="AI2" i="28"/>
  <c r="I53" i="2"/>
  <c r="D53" i="22"/>
  <c r="AW266" i="28"/>
  <c r="AW254" i="28"/>
  <c r="AW271" i="28"/>
  <c r="AW259" i="28"/>
  <c r="AW247" i="28"/>
  <c r="AW276" i="28"/>
  <c r="AW264" i="28"/>
  <c r="AW252" i="28"/>
  <c r="AW269" i="28"/>
  <c r="AW257" i="28"/>
  <c r="AW274" i="28"/>
  <c r="AW262" i="28"/>
  <c r="AW250" i="28"/>
  <c r="AW267" i="28"/>
  <c r="AW255" i="28"/>
  <c r="AW272" i="28"/>
  <c r="AW260" i="28"/>
  <c r="AW248" i="28"/>
  <c r="AW277" i="28"/>
  <c r="AW265" i="28"/>
  <c r="AW253" i="28"/>
  <c r="AW270" i="28"/>
  <c r="AW258" i="28"/>
  <c r="AW275" i="28"/>
  <c r="AW263" i="28"/>
  <c r="AW251" i="28"/>
  <c r="AW268" i="28"/>
  <c r="AW256" i="28"/>
  <c r="AW273" i="28"/>
  <c r="AW261" i="28"/>
  <c r="AW249" i="28"/>
  <c r="AX21" i="28"/>
  <c r="BD393" i="28"/>
  <c r="BD381" i="28"/>
  <c r="BD398" i="28"/>
  <c r="BD386" i="28"/>
  <c r="BD374" i="28"/>
  <c r="BD401" i="28"/>
  <c r="BD399" i="28"/>
  <c r="BD387" i="28"/>
  <c r="BD375" i="28"/>
  <c r="BD392" i="28"/>
  <c r="BD380" i="28"/>
  <c r="BD395" i="28"/>
  <c r="BD400" i="28"/>
  <c r="BD388" i="28"/>
  <c r="BD376" i="28"/>
  <c r="BD384" i="28"/>
  <c r="BD372" i="28"/>
  <c r="BD391" i="28"/>
  <c r="BD397" i="28"/>
  <c r="BD385" i="28"/>
  <c r="BD377" i="28"/>
  <c r="BD373" i="28"/>
  <c r="BD371" i="28"/>
  <c r="BD389" i="28"/>
  <c r="BD378" i="28"/>
  <c r="BD396" i="28"/>
  <c r="BD394" i="28"/>
  <c r="BD382" i="28"/>
  <c r="BD390" i="28"/>
  <c r="BD383" i="28"/>
  <c r="BD379" i="28"/>
  <c r="BE13" i="28"/>
  <c r="BE207" i="28"/>
  <c r="BE195" i="28"/>
  <c r="BE212" i="28"/>
  <c r="BE200" i="28"/>
  <c r="BE188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189" i="28"/>
  <c r="BE206" i="28"/>
  <c r="BE194" i="28"/>
  <c r="BE211" i="28"/>
  <c r="BE199" i="28"/>
  <c r="BE187" i="28"/>
  <c r="BE204" i="28"/>
  <c r="BE192" i="28"/>
  <c r="BE209" i="28"/>
  <c r="BE197" i="28"/>
  <c r="BE185" i="28"/>
  <c r="BE214" i="28"/>
  <c r="BE202" i="28"/>
  <c r="BE190" i="28"/>
  <c r="BF19" i="28"/>
  <c r="AX330" i="28"/>
  <c r="AX318" i="28"/>
  <c r="AX335" i="28"/>
  <c r="AX323" i="28"/>
  <c r="AX328" i="28"/>
  <c r="AX316" i="28"/>
  <c r="AX333" i="28"/>
  <c r="AX321" i="28"/>
  <c r="AX338" i="28"/>
  <c r="AX326" i="28"/>
  <c r="AX331" i="28"/>
  <c r="AX336" i="28"/>
  <c r="AX324" i="28"/>
  <c r="AX312" i="28"/>
  <c r="AX329" i="28"/>
  <c r="AX317" i="28"/>
  <c r="AX334" i="28"/>
  <c r="AX322" i="28"/>
  <c r="AX339" i="28"/>
  <c r="AX327" i="28"/>
  <c r="AX315" i="28"/>
  <c r="AX332" i="28"/>
  <c r="AX320" i="28"/>
  <c r="AX337" i="28"/>
  <c r="AX325" i="28"/>
  <c r="AX313" i="28"/>
  <c r="AX310" i="28"/>
  <c r="AX319" i="28"/>
  <c r="AX309" i="28"/>
  <c r="AX311" i="28"/>
  <c r="AX314" i="28"/>
  <c r="AY12" i="28"/>
  <c r="J15" i="32"/>
  <c r="K15" i="32" s="1"/>
  <c r="L15" i="32" s="1"/>
  <c r="AI268" i="28"/>
  <c r="AI256" i="28"/>
  <c r="AI273" i="28"/>
  <c r="AI261" i="28"/>
  <c r="AI249" i="28"/>
  <c r="AI266" i="28"/>
  <c r="AI254" i="28"/>
  <c r="AI271" i="28"/>
  <c r="AI259" i="28"/>
  <c r="AI247" i="28"/>
  <c r="AI276" i="28"/>
  <c r="AI264" i="28"/>
  <c r="AI252" i="28"/>
  <c r="AI269" i="28"/>
  <c r="AI257" i="28"/>
  <c r="AI274" i="28"/>
  <c r="AI262" i="28"/>
  <c r="AI250" i="28"/>
  <c r="AI267" i="28"/>
  <c r="AI255" i="28"/>
  <c r="AI272" i="28"/>
  <c r="AI260" i="28"/>
  <c r="AI248" i="28"/>
  <c r="AI277" i="28"/>
  <c r="AI265" i="28"/>
  <c r="AI253" i="28"/>
  <c r="AI270" i="28"/>
  <c r="AI258" i="28"/>
  <c r="AI275" i="28"/>
  <c r="AI263" i="28"/>
  <c r="AI251" i="28"/>
  <c r="AJ21" i="28"/>
  <c r="AP395" i="28"/>
  <c r="AP383" i="28"/>
  <c r="AP371" i="28"/>
  <c r="AP400" i="28"/>
  <c r="AP388" i="28"/>
  <c r="AP376" i="28"/>
  <c r="AP401" i="28"/>
  <c r="AP389" i="28"/>
  <c r="AP377" i="28"/>
  <c r="AP394" i="28"/>
  <c r="AP382" i="28"/>
  <c r="AP397" i="28"/>
  <c r="AP390" i="28"/>
  <c r="AP378" i="28"/>
  <c r="AP391" i="28"/>
  <c r="AP380" i="28"/>
  <c r="AP399" i="28"/>
  <c r="AP385" i="28"/>
  <c r="AP373" i="28"/>
  <c r="AP381" i="28"/>
  <c r="AP372" i="28"/>
  <c r="AP386" i="28"/>
  <c r="AP374" i="28"/>
  <c r="AP398" i="28"/>
  <c r="AP396" i="28"/>
  <c r="AP392" i="28"/>
  <c r="AP387" i="28"/>
  <c r="AP375" i="28"/>
  <c r="AP393" i="28"/>
  <c r="AP379" i="28"/>
  <c r="AP384" i="28"/>
  <c r="AQ13" i="28"/>
  <c r="AN4" i="28"/>
  <c r="AQ209" i="28"/>
  <c r="AQ197" i="28"/>
  <c r="AQ185" i="28"/>
  <c r="AQ214" i="28"/>
  <c r="AQ202" i="28"/>
  <c r="AQ190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191" i="28"/>
  <c r="AQ208" i="28"/>
  <c r="AQ196" i="28"/>
  <c r="AQ213" i="28"/>
  <c r="AQ201" i="28"/>
  <c r="AQ189" i="28"/>
  <c r="AQ206" i="28"/>
  <c r="AQ194" i="28"/>
  <c r="AQ211" i="28"/>
  <c r="AQ199" i="28"/>
  <c r="AQ187" i="28"/>
  <c r="AQ204" i="28"/>
  <c r="AQ192" i="28"/>
  <c r="AR19" i="28"/>
  <c r="AJ332" i="28"/>
  <c r="AJ320" i="28"/>
  <c r="AJ337" i="28"/>
  <c r="AJ325" i="28"/>
  <c r="AJ313" i="28"/>
  <c r="AJ330" i="28"/>
  <c r="AJ318" i="28"/>
  <c r="AJ335" i="28"/>
  <c r="AJ323" i="28"/>
  <c r="AJ328" i="28"/>
  <c r="AJ333" i="28"/>
  <c r="AJ338" i="28"/>
  <c r="AJ326" i="28"/>
  <c r="AJ314" i="28"/>
  <c r="AJ331" i="28"/>
  <c r="AJ319" i="28"/>
  <c r="AJ336" i="28"/>
  <c r="AJ324" i="28"/>
  <c r="AJ329" i="28"/>
  <c r="AJ317" i="28"/>
  <c r="AJ334" i="28"/>
  <c r="AJ322" i="28"/>
  <c r="AJ339" i="28"/>
  <c r="AJ327" i="28"/>
  <c r="AJ315" i="28"/>
  <c r="AJ321" i="28"/>
  <c r="AJ316" i="28"/>
  <c r="AJ310" i="28"/>
  <c r="AJ309" i="28"/>
  <c r="AJ312" i="28"/>
  <c r="AJ311" i="28"/>
  <c r="AK12" i="28"/>
  <c r="BI3" i="28"/>
  <c r="J49" i="9"/>
  <c r="K49" i="9" s="1"/>
  <c r="L49" i="9" s="1"/>
  <c r="AW242" i="28"/>
  <c r="AW230" i="28"/>
  <c r="AW235" i="28"/>
  <c r="AW240" i="28"/>
  <c r="AW245" i="28"/>
  <c r="AW238" i="28"/>
  <c r="AW243" i="28"/>
  <c r="AW236" i="28"/>
  <c r="AW241" i="28"/>
  <c r="AW246" i="28"/>
  <c r="AW239" i="28"/>
  <c r="AW244" i="28"/>
  <c r="AW237" i="28"/>
  <c r="AW229" i="28"/>
  <c r="AW220" i="28"/>
  <c r="AW233" i="28"/>
  <c r="AW232" i="28"/>
  <c r="AW231" i="28"/>
  <c r="AW227" i="28"/>
  <c r="AW225" i="28"/>
  <c r="AW218" i="28"/>
  <c r="AW234" i="28"/>
  <c r="AW223" i="28"/>
  <c r="AW216" i="28"/>
  <c r="AW221" i="28"/>
  <c r="AW226" i="28"/>
  <c r="AW219" i="28"/>
  <c r="AW224" i="28"/>
  <c r="AW217" i="28"/>
  <c r="AW228" i="28"/>
  <c r="AW222" i="28"/>
  <c r="AX20" i="28"/>
  <c r="BD336" i="28"/>
  <c r="BD324" i="28"/>
  <c r="BD329" i="28"/>
  <c r="BD317" i="28"/>
  <c r="BD334" i="28"/>
  <c r="BD322" i="28"/>
  <c r="BD339" i="28"/>
  <c r="BD327" i="28"/>
  <c r="BD315" i="28"/>
  <c r="BD332" i="28"/>
  <c r="BD320" i="28"/>
  <c r="BD337" i="28"/>
  <c r="BD325" i="28"/>
  <c r="BD330" i="28"/>
  <c r="BD318" i="28"/>
  <c r="BD335" i="28"/>
  <c r="BD323" i="28"/>
  <c r="BD328" i="28"/>
  <c r="BD333" i="28"/>
  <c r="BD321" i="28"/>
  <c r="BD338" i="28"/>
  <c r="BD326" i="28"/>
  <c r="BD314" i="28"/>
  <c r="BD331" i="28"/>
  <c r="BD319" i="28"/>
  <c r="BD312" i="28"/>
  <c r="BD313" i="28"/>
  <c r="BD311" i="28"/>
  <c r="BD316" i="28"/>
  <c r="BD310" i="28"/>
  <c r="BD309" i="28"/>
  <c r="BE12" i="28"/>
  <c r="BB4" i="28"/>
  <c r="BE422" i="28"/>
  <c r="BE410" i="28"/>
  <c r="BE427" i="28"/>
  <c r="BE415" i="28"/>
  <c r="BE403" i="28"/>
  <c r="BE420" i="28"/>
  <c r="BE408" i="28"/>
  <c r="BE425" i="28"/>
  <c r="BE413" i="28"/>
  <c r="BE430" i="28"/>
  <c r="BE418" i="28"/>
  <c r="BE406" i="28"/>
  <c r="BE432" i="28"/>
  <c r="BE428" i="28"/>
  <c r="BE416" i="28"/>
  <c r="BE404" i="28"/>
  <c r="BE421" i="28"/>
  <c r="BE409" i="28"/>
  <c r="BE426" i="28"/>
  <c r="BE414" i="28"/>
  <c r="BE431" i="28"/>
  <c r="BE424" i="28"/>
  <c r="BE412" i="28"/>
  <c r="BE429" i="28"/>
  <c r="BE417" i="28"/>
  <c r="BE405" i="28"/>
  <c r="BE423" i="28"/>
  <c r="BE411" i="28"/>
  <c r="BE402" i="28"/>
  <c r="BE407" i="28"/>
  <c r="BE419" i="28"/>
  <c r="BF24" i="28"/>
  <c r="BE183" i="28"/>
  <c r="BE171" i="28"/>
  <c r="BE159" i="28"/>
  <c r="BE176" i="28"/>
  <c r="BE164" i="28"/>
  <c r="BE181" i="28"/>
  <c r="BE169" i="28"/>
  <c r="BE157" i="28"/>
  <c r="BE174" i="28"/>
  <c r="BE162" i="28"/>
  <c r="BE179" i="28"/>
  <c r="BE167" i="28"/>
  <c r="BE155" i="28"/>
  <c r="BE184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F18" i="28"/>
  <c r="AX115" i="28"/>
  <c r="AX103" i="28"/>
  <c r="AX120" i="28"/>
  <c r="AX108" i="28"/>
  <c r="AX96" i="28"/>
  <c r="AX113" i="28"/>
  <c r="AX101" i="28"/>
  <c r="AX118" i="28"/>
  <c r="AX106" i="28"/>
  <c r="AX94" i="28"/>
  <c r="AX111" i="28"/>
  <c r="AX99" i="28"/>
  <c r="AX116" i="28"/>
  <c r="AX104" i="28"/>
  <c r="AX92" i="28"/>
  <c r="AX121" i="28"/>
  <c r="AX109" i="28"/>
  <c r="AX97" i="28"/>
  <c r="AX114" i="28"/>
  <c r="AX102" i="28"/>
  <c r="AX119" i="28"/>
  <c r="AX107" i="28"/>
  <c r="AX95" i="28"/>
  <c r="AX112" i="28"/>
  <c r="AX100" i="28"/>
  <c r="AX117" i="28"/>
  <c r="AX105" i="28"/>
  <c r="AX93" i="28"/>
  <c r="AX122" i="28"/>
  <c r="AX110" i="28"/>
  <c r="AX98" i="28"/>
  <c r="AY11" i="28"/>
  <c r="BI2" i="28"/>
  <c r="AI244" i="28"/>
  <c r="AI232" i="28"/>
  <c r="AI237" i="28"/>
  <c r="AI242" i="28"/>
  <c r="AI240" i="28"/>
  <c r="AI245" i="28"/>
  <c r="AI238" i="28"/>
  <c r="AI243" i="28"/>
  <c r="AI236" i="28"/>
  <c r="AI241" i="28"/>
  <c r="AI229" i="28"/>
  <c r="AI246" i="28"/>
  <c r="AI239" i="28"/>
  <c r="AI234" i="28"/>
  <c r="AI231" i="28"/>
  <c r="AI217" i="28"/>
  <c r="AI233" i="28"/>
  <c r="AI222" i="28"/>
  <c r="AI227" i="28"/>
  <c r="AI220" i="28"/>
  <c r="AI225" i="28"/>
  <c r="AI235" i="28"/>
  <c r="AI218" i="28"/>
  <c r="AI223" i="28"/>
  <c r="AI216" i="28"/>
  <c r="AI221" i="28"/>
  <c r="AI226" i="28"/>
  <c r="AI228" i="28"/>
  <c r="AI219" i="28"/>
  <c r="AI230" i="28"/>
  <c r="AI224" i="28"/>
  <c r="AJ20" i="28"/>
  <c r="J102" i="32"/>
  <c r="K102" i="32" s="1"/>
  <c r="L102" i="32" s="1"/>
  <c r="AW215" i="28"/>
  <c r="AW203" i="28"/>
  <c r="AW191" i="28"/>
  <c r="AW208" i="28"/>
  <c r="AW196" i="28"/>
  <c r="AW213" i="28"/>
  <c r="AW201" i="28"/>
  <c r="AW189" i="28"/>
  <c r="AW206" i="28"/>
  <c r="AW194" i="28"/>
  <c r="AW211" i="28"/>
  <c r="AW199" i="28"/>
  <c r="AW187" i="28"/>
  <c r="AW204" i="28"/>
  <c r="AW192" i="28"/>
  <c r="AW209" i="28"/>
  <c r="AW197" i="28"/>
  <c r="AW185" i="28"/>
  <c r="AW214" i="28"/>
  <c r="AW202" i="28"/>
  <c r="AW190" i="28"/>
  <c r="AW207" i="28"/>
  <c r="AW195" i="28"/>
  <c r="AW212" i="28"/>
  <c r="AW200" i="28"/>
  <c r="AW188" i="28"/>
  <c r="AW205" i="28"/>
  <c r="AW193" i="28"/>
  <c r="AW210" i="28"/>
  <c r="AW198" i="28"/>
  <c r="AW186" i="28"/>
  <c r="AX19" i="28"/>
  <c r="BD121" i="28"/>
  <c r="BD109" i="28"/>
  <c r="BD97" i="28"/>
  <c r="BD114" i="28"/>
  <c r="BD102" i="28"/>
  <c r="BD119" i="28"/>
  <c r="BD107" i="28"/>
  <c r="BD95" i="28"/>
  <c r="BD112" i="28"/>
  <c r="BD100" i="28"/>
  <c r="BD117" i="28"/>
  <c r="BD105" i="28"/>
  <c r="BD93" i="28"/>
  <c r="BD122" i="28"/>
  <c r="BD110" i="28"/>
  <c r="BD98" i="28"/>
  <c r="BD115" i="28"/>
  <c r="BD103" i="28"/>
  <c r="BD120" i="28"/>
  <c r="BD108" i="28"/>
  <c r="BD96" i="28"/>
  <c r="BD113" i="28"/>
  <c r="BD101" i="28"/>
  <c r="BD118" i="28"/>
  <c r="BD106" i="28"/>
  <c r="BD94" i="28"/>
  <c r="BD111" i="28"/>
  <c r="BD99" i="28"/>
  <c r="BD116" i="28"/>
  <c r="BD104" i="28"/>
  <c r="BD92" i="28"/>
  <c r="BE11" i="28"/>
  <c r="BB2" i="28"/>
  <c r="BE294" i="28"/>
  <c r="BE282" i="28"/>
  <c r="BE307" i="28"/>
  <c r="BE303" i="28"/>
  <c r="BE299" i="28"/>
  <c r="BE287" i="28"/>
  <c r="BE292" i="28"/>
  <c r="BE280" i="28"/>
  <c r="BE297" i="28"/>
  <c r="BE285" i="28"/>
  <c r="BE306" i="28"/>
  <c r="BE290" i="28"/>
  <c r="BE278" i="28"/>
  <c r="BE302" i="28"/>
  <c r="BE295" i="28"/>
  <c r="BE283" i="28"/>
  <c r="BE305" i="28"/>
  <c r="BE300" i="28"/>
  <c r="BE288" i="28"/>
  <c r="BE293" i="28"/>
  <c r="BE281" i="28"/>
  <c r="BE298" i="28"/>
  <c r="BE286" i="28"/>
  <c r="BE304" i="28"/>
  <c r="BE291" i="28"/>
  <c r="BE279" i="28"/>
  <c r="BE296" i="28"/>
  <c r="BE284" i="28"/>
  <c r="BE308" i="28"/>
  <c r="BE301" i="28"/>
  <c r="BE289" i="28"/>
  <c r="BF23" i="28"/>
  <c r="AU2" i="28"/>
  <c r="AP338" i="28"/>
  <c r="AP326" i="28"/>
  <c r="AP314" i="28"/>
  <c r="AP331" i="28"/>
  <c r="AP319" i="28"/>
  <c r="AP336" i="28"/>
  <c r="AP324" i="28"/>
  <c r="AP329" i="28"/>
  <c r="AP317" i="28"/>
  <c r="AP334" i="28"/>
  <c r="AP322" i="28"/>
  <c r="AP339" i="28"/>
  <c r="AP327" i="28"/>
  <c r="AP332" i="28"/>
  <c r="AP320" i="28"/>
  <c r="AP337" i="28"/>
  <c r="AP325" i="28"/>
  <c r="AP330" i="28"/>
  <c r="AP318" i="28"/>
  <c r="AP335" i="28"/>
  <c r="AP323" i="28"/>
  <c r="AP328" i="28"/>
  <c r="AP316" i="28"/>
  <c r="AP333" i="28"/>
  <c r="AP321" i="28"/>
  <c r="AP309" i="28"/>
  <c r="AP315" i="28"/>
  <c r="AP313" i="28"/>
  <c r="AP312" i="28"/>
  <c r="AP311" i="28"/>
  <c r="AP310" i="28"/>
  <c r="AQ12" i="28"/>
  <c r="AQ157" i="28"/>
  <c r="AI205" i="28"/>
  <c r="AI193" i="28"/>
  <c r="AI210" i="28"/>
  <c r="AI198" i="28"/>
  <c r="AI186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199" i="28"/>
  <c r="AI187" i="28"/>
  <c r="AI204" i="28"/>
  <c r="AI192" i="28"/>
  <c r="AI209" i="28"/>
  <c r="AI197" i="28"/>
  <c r="AI185" i="28"/>
  <c r="AI214" i="28"/>
  <c r="AI202" i="28"/>
  <c r="AI190" i="28"/>
  <c r="AI207" i="28"/>
  <c r="AI195" i="28"/>
  <c r="AI212" i="28"/>
  <c r="AI200" i="28"/>
  <c r="AI188" i="28"/>
  <c r="AJ19" i="28"/>
  <c r="AP111" i="28"/>
  <c r="AP99" i="28"/>
  <c r="AP116" i="28"/>
  <c r="AP104" i="28"/>
  <c r="AP92" i="28"/>
  <c r="AP121" i="28"/>
  <c r="AP109" i="28"/>
  <c r="AP97" i="28"/>
  <c r="AP114" i="28"/>
  <c r="AP102" i="28"/>
  <c r="AP119" i="28"/>
  <c r="AP107" i="28"/>
  <c r="AP95" i="28"/>
  <c r="AP112" i="28"/>
  <c r="AP100" i="28"/>
  <c r="AP117" i="28"/>
  <c r="AP105" i="28"/>
  <c r="AP93" i="28"/>
  <c r="AP122" i="28"/>
  <c r="AP110" i="28"/>
  <c r="AP98" i="28"/>
  <c r="AP115" i="28"/>
  <c r="AP103" i="28"/>
  <c r="AP120" i="28"/>
  <c r="AP108" i="28"/>
  <c r="AP96" i="28"/>
  <c r="AP113" i="28"/>
  <c r="AP101" i="28"/>
  <c r="AP118" i="28"/>
  <c r="AP106" i="28"/>
  <c r="AP94" i="28"/>
  <c r="AQ11" i="28"/>
  <c r="BB3" i="28"/>
  <c r="AI3" i="28"/>
  <c r="AJ117" i="28"/>
  <c r="AJ105" i="28"/>
  <c r="AJ93" i="28"/>
  <c r="AJ122" i="28"/>
  <c r="AJ110" i="28"/>
  <c r="AJ98" i="28"/>
  <c r="AJ115" i="28"/>
  <c r="AJ103" i="28"/>
  <c r="AJ120" i="28"/>
  <c r="AJ108" i="28"/>
  <c r="AJ96" i="28"/>
  <c r="AJ113" i="28"/>
  <c r="AJ101" i="28"/>
  <c r="AJ118" i="28"/>
  <c r="AJ106" i="28"/>
  <c r="AJ94" i="28"/>
  <c r="AJ111" i="28"/>
  <c r="AJ99" i="28"/>
  <c r="AJ116" i="28"/>
  <c r="AJ104" i="28"/>
  <c r="AJ92" i="28"/>
  <c r="AJ121" i="28"/>
  <c r="AJ109" i="28"/>
  <c r="AJ97" i="28"/>
  <c r="AJ114" i="28"/>
  <c r="AJ102" i="28"/>
  <c r="AJ119" i="28"/>
  <c r="AJ107" i="28"/>
  <c r="AJ95" i="28"/>
  <c r="AJ112" i="28"/>
  <c r="AJ100" i="28"/>
  <c r="AK11" i="28"/>
  <c r="J20" i="9"/>
  <c r="K20" i="9" s="1"/>
  <c r="L20" i="9" s="1"/>
  <c r="AW430" i="28"/>
  <c r="AW418" i="28"/>
  <c r="AW406" i="28"/>
  <c r="AW432" i="28"/>
  <c r="AW423" i="28"/>
  <c r="AW411" i="28"/>
  <c r="AW428" i="28"/>
  <c r="AW416" i="28"/>
  <c r="AW421" i="28"/>
  <c r="AW409" i="28"/>
  <c r="AW426" i="28"/>
  <c r="AW414" i="28"/>
  <c r="AW402" i="28"/>
  <c r="AW424" i="28"/>
  <c r="AW412" i="28"/>
  <c r="AW429" i="28"/>
  <c r="AW417" i="28"/>
  <c r="AW405" i="28"/>
  <c r="AW422" i="28"/>
  <c r="AW420" i="28"/>
  <c r="AW408" i="28"/>
  <c r="AW425" i="28"/>
  <c r="AW413" i="28"/>
  <c r="AW410" i="28"/>
  <c r="AW403" i="28"/>
  <c r="AW427" i="28"/>
  <c r="AW415" i="28"/>
  <c r="AW407" i="28"/>
  <c r="AW431" i="28"/>
  <c r="AW419" i="28"/>
  <c r="AW404" i="28"/>
  <c r="AX24" i="28"/>
  <c r="AW179" i="28"/>
  <c r="AW167" i="28"/>
  <c r="AW155" i="28"/>
  <c r="AW184" i="28"/>
  <c r="AW172" i="28"/>
  <c r="AW160" i="28"/>
  <c r="AW177" i="28"/>
  <c r="AW165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X18" i="28"/>
  <c r="AN2" i="28"/>
  <c r="BE90" i="28"/>
  <c r="BE78" i="28"/>
  <c r="BE83" i="28"/>
  <c r="BE71" i="28"/>
  <c r="BE88" i="28"/>
  <c r="BE76" i="28"/>
  <c r="BE64" i="28"/>
  <c r="BE81" i="28"/>
  <c r="BE69" i="28"/>
  <c r="BE86" i="28"/>
  <c r="BE74" i="28"/>
  <c r="BE91" i="28"/>
  <c r="BE79" i="28"/>
  <c r="BE67" i="28"/>
  <c r="BE84" i="28"/>
  <c r="BE72" i="28"/>
  <c r="BE89" i="28"/>
  <c r="BE77" i="28"/>
  <c r="BE82" i="28"/>
  <c r="BE70" i="28"/>
  <c r="BE87" i="28"/>
  <c r="BE75" i="28"/>
  <c r="BE80" i="28"/>
  <c r="BE68" i="28"/>
  <c r="BE85" i="28"/>
  <c r="BE73" i="28"/>
  <c r="BE61" i="28"/>
  <c r="BE63" i="28"/>
  <c r="BE66" i="28"/>
  <c r="BF22" i="28"/>
  <c r="BE62" i="28"/>
  <c r="BE65" i="28"/>
  <c r="AU4" i="28"/>
  <c r="K217" i="16" a="1"/>
  <c r="K205" i="16" a="1"/>
  <c r="M223" i="16" a="1"/>
  <c r="J218" i="16" a="1"/>
  <c r="N208" i="16" a="1"/>
  <c r="D158" i="16" a="1"/>
  <c r="H154" i="16" a="1"/>
  <c r="K188" i="16" a="1"/>
  <c r="D187" i="16" a="1"/>
  <c r="O204" i="16" a="1"/>
  <c r="H253" i="16" a="1"/>
  <c r="L164" i="16" a="1"/>
  <c r="H183" i="16" a="1"/>
  <c r="J235" i="16" a="1"/>
  <c r="M252" i="16" a="1"/>
  <c r="N203" i="16" a="1"/>
  <c r="L239" i="16" a="1"/>
  <c r="J201" i="16" a="1"/>
  <c r="D216" i="16" a="1"/>
  <c r="M240" i="16" a="1"/>
  <c r="J230" i="16" a="1"/>
  <c r="M182" i="16" a="1"/>
  <c r="N232" i="16" a="1"/>
  <c r="N237" i="16" a="1"/>
  <c r="L152" i="16" a="1"/>
  <c r="H212" i="16" a="1"/>
  <c r="K234" i="16" a="1"/>
  <c r="O175" i="16" a="1"/>
  <c r="K200" i="16" a="1"/>
  <c r="K246" i="16" a="1"/>
  <c r="I161" i="16" a="1"/>
  <c r="J259" i="16" a="1"/>
  <c r="I236" i="16" a="1"/>
  <c r="I207" i="16" a="1"/>
  <c r="E227" i="16" a="1"/>
  <c r="L193" i="16" a="1"/>
  <c r="J177" i="16" a="1"/>
  <c r="D147" i="16" a="1"/>
  <c r="K258" i="16" a="1"/>
  <c r="I178" i="16" a="1"/>
  <c r="O250" i="16" a="1"/>
  <c r="O221" i="16" a="1"/>
  <c r="L251" i="16" a="1"/>
  <c r="N162" i="16" a="1"/>
  <c r="L222" i="16" a="1"/>
  <c r="N174" i="16" a="1"/>
  <c r="M153" i="16" a="1"/>
  <c r="M165" i="16" a="1"/>
  <c r="K171" i="16" a="1"/>
  <c r="O192" i="16" a="1"/>
  <c r="J148" i="16" a="1"/>
  <c r="H224" i="16" a="1"/>
  <c r="J189" i="16" a="1"/>
  <c r="E256" i="16" a="1"/>
  <c r="O209" i="16" a="1"/>
  <c r="D205" i="16" a="1"/>
  <c r="I190" i="16" a="1"/>
  <c r="H166" i="16" a="1"/>
  <c r="N179" i="16" a="1"/>
  <c r="J247" i="16" a="1"/>
  <c r="O238" i="16" a="1"/>
  <c r="O163" i="16" a="1"/>
  <c r="H241" i="16" a="1"/>
  <c r="H195" i="16" a="1"/>
  <c r="N261" i="16" a="1"/>
  <c r="L210" i="16" a="1"/>
  <c r="I202" i="16" a="1"/>
  <c r="I173" i="16" a="1"/>
  <c r="N150" i="16" a="1"/>
  <c r="K159" i="16" a="1"/>
  <c r="L181" i="16" a="1"/>
  <c r="E198" i="16" a="1"/>
  <c r="D245" i="16" a="1"/>
  <c r="O233" i="16" a="1"/>
  <c r="D234" i="16" a="1"/>
  <c r="I260" i="16" a="1"/>
  <c r="M211" i="16" a="1"/>
  <c r="J206" i="16" a="1"/>
  <c r="I219" i="16" a="1"/>
  <c r="O262" i="16" a="1"/>
  <c r="N249" i="16" a="1"/>
  <c r="O151" i="16" a="1"/>
  <c r="O180" i="16" a="1"/>
  <c r="I149" i="16" a="1"/>
  <c r="I231" i="16" a="1"/>
  <c r="M194" i="16" a="1"/>
  <c r="E169" i="16" a="1"/>
  <c r="K229" i="16" a="1"/>
  <c r="J172" i="16" a="1"/>
  <c r="D176" i="16" a="1"/>
  <c r="I248" i="16" a="1"/>
  <c r="N191" i="16" a="1"/>
  <c r="J160" i="16" a="1"/>
  <c r="N220" i="16" a="1"/>
  <c r="AQ165" i="28" l="1"/>
  <c r="AQ173" i="28"/>
  <c r="AQ163" i="28"/>
  <c r="AQ158" i="28"/>
  <c r="AQ182" i="28"/>
  <c r="AQ164" i="28"/>
  <c r="AQ176" i="28"/>
  <c r="AQ154" i="28"/>
  <c r="G110" i="8"/>
  <c r="H110" i="8" s="1"/>
  <c r="I110" i="8" s="1"/>
  <c r="G23" i="8"/>
  <c r="H23" i="8" s="1"/>
  <c r="I23" i="8" s="1"/>
  <c r="G52" i="8"/>
  <c r="H52" i="8" s="1"/>
  <c r="I52" i="8" s="1"/>
  <c r="G81" i="8"/>
  <c r="H81" i="8" s="1"/>
  <c r="I81" i="8" s="1"/>
  <c r="G98" i="8"/>
  <c r="H98" i="8" s="1"/>
  <c r="I98" i="8" s="1"/>
  <c r="G11" i="8"/>
  <c r="H11" i="8" s="1"/>
  <c r="I11" i="8" s="1"/>
  <c r="G40" i="8"/>
  <c r="H40" i="8" s="1"/>
  <c r="I40" i="8" s="1"/>
  <c r="G69" i="8"/>
  <c r="H69" i="8" s="1"/>
  <c r="I69" i="8" s="1"/>
  <c r="AQ23" i="29"/>
  <c r="P37" i="16"/>
  <c r="M13" i="33" s="1" a="1"/>
  <c r="M13" i="33" s="1"/>
  <c r="G42" i="33"/>
  <c r="G71" i="33"/>
  <c r="G100" i="33"/>
  <c r="G13" i="33"/>
  <c r="G39" i="12"/>
  <c r="H39" i="12" s="1"/>
  <c r="I39" i="12" s="1"/>
  <c r="G68" i="12"/>
  <c r="H68" i="12" s="1"/>
  <c r="I68" i="12" s="1"/>
  <c r="G97" i="12"/>
  <c r="H97" i="12" s="1"/>
  <c r="I97" i="12" s="1"/>
  <c r="G10" i="12"/>
  <c r="H10" i="12" s="1"/>
  <c r="I10" i="12" s="1"/>
  <c r="B11" i="29"/>
  <c r="G41" i="2"/>
  <c r="G70" i="2"/>
  <c r="G99" i="2"/>
  <c r="G12" i="2"/>
  <c r="G54" i="6"/>
  <c r="H54" i="6" s="1"/>
  <c r="I54" i="6" s="1"/>
  <c r="G83" i="6"/>
  <c r="H83" i="6" s="1"/>
  <c r="I83" i="6" s="1"/>
  <c r="J83" i="6" s="1"/>
  <c r="K83" i="6" s="1"/>
  <c r="G25" i="6"/>
  <c r="H25" i="6" s="1"/>
  <c r="I25" i="6" s="1"/>
  <c r="G112" i="6"/>
  <c r="H112" i="6" s="1"/>
  <c r="I112" i="6" s="1"/>
  <c r="J112" i="6" s="1"/>
  <c r="K112" i="6" s="1"/>
  <c r="AQ35" i="29"/>
  <c r="P49" i="16"/>
  <c r="M25" i="33" s="1" a="1"/>
  <c r="M25" i="33" s="1"/>
  <c r="G25" i="33"/>
  <c r="G54" i="33"/>
  <c r="G83" i="33"/>
  <c r="G112" i="33"/>
  <c r="G51" i="12"/>
  <c r="H51" i="12" s="1"/>
  <c r="I51" i="12" s="1"/>
  <c r="G80" i="12"/>
  <c r="H80" i="12" s="1"/>
  <c r="I80" i="12" s="1"/>
  <c r="G109" i="12"/>
  <c r="H109" i="12" s="1"/>
  <c r="I109" i="12" s="1"/>
  <c r="G22" i="12"/>
  <c r="H22" i="12" s="1"/>
  <c r="I22" i="12" s="1"/>
  <c r="AQ175" i="28"/>
  <c r="AQ171" i="28"/>
  <c r="AQ170" i="28"/>
  <c r="AQ166" i="28"/>
  <c r="AQ172" i="28"/>
  <c r="AQ184" i="28"/>
  <c r="AQ174" i="28"/>
  <c r="AQ181" i="28"/>
  <c r="AQ177" i="28"/>
  <c r="AQ178" i="28"/>
  <c r="AQ180" i="28"/>
  <c r="AQ169" i="28"/>
  <c r="AQ167" i="28"/>
  <c r="AW2" i="28"/>
  <c r="AR18" i="28"/>
  <c r="AR181" i="28" s="1"/>
  <c r="AQ162" i="28"/>
  <c r="AQ304" i="28"/>
  <c r="AQ156" i="28"/>
  <c r="AQ179" i="28"/>
  <c r="AQ161" i="28"/>
  <c r="AQ301" i="28"/>
  <c r="AQ279" i="28"/>
  <c r="AQ308" i="28"/>
  <c r="AQ278" i="28"/>
  <c r="AQ305" i="28"/>
  <c r="AQ287" i="28"/>
  <c r="AQ303" i="28"/>
  <c r="AW4" i="28"/>
  <c r="AQ306" i="28"/>
  <c r="AQ282" i="28"/>
  <c r="AR23" i="28"/>
  <c r="AQ295" i="28"/>
  <c r="AQ294" i="28"/>
  <c r="AQ160" i="28"/>
  <c r="AQ159" i="28"/>
  <c r="AQ291" i="28"/>
  <c r="AQ290" i="28"/>
  <c r="AQ289" i="28"/>
  <c r="AQ286" i="28"/>
  <c r="AQ285" i="28"/>
  <c r="AQ284" i="28"/>
  <c r="AQ298" i="28"/>
  <c r="AQ297" i="28"/>
  <c r="AQ296" i="28"/>
  <c r="AQ281" i="28"/>
  <c r="AQ307" i="28"/>
  <c r="AQ280" i="28"/>
  <c r="AQ293" i="28"/>
  <c r="AQ292" i="28"/>
  <c r="AQ302" i="28"/>
  <c r="AQ288" i="28"/>
  <c r="AQ299" i="28"/>
  <c r="AQ300" i="28"/>
  <c r="K171" i="16"/>
  <c r="O175" i="16"/>
  <c r="K200" i="16"/>
  <c r="H195" i="16"/>
  <c r="K258" i="16"/>
  <c r="H224" i="16"/>
  <c r="O221" i="16"/>
  <c r="O233" i="16"/>
  <c r="H253" i="16"/>
  <c r="J247" i="16"/>
  <c r="I260" i="16"/>
  <c r="M211" i="16"/>
  <c r="O262" i="16"/>
  <c r="H154" i="16"/>
  <c r="L222" i="16"/>
  <c r="I190" i="16"/>
  <c r="O151" i="16"/>
  <c r="J218" i="16"/>
  <c r="L193" i="16"/>
  <c r="J177" i="16"/>
  <c r="I202" i="16"/>
  <c r="I149" i="16"/>
  <c r="N232" i="16"/>
  <c r="M182" i="16"/>
  <c r="O204" i="16"/>
  <c r="K229" i="16"/>
  <c r="K188" i="16"/>
  <c r="L152" i="16"/>
  <c r="I236" i="16"/>
  <c r="N203" i="16"/>
  <c r="M240" i="16"/>
  <c r="O180" i="16"/>
  <c r="J172" i="16"/>
  <c r="L251" i="16"/>
  <c r="J148" i="16"/>
  <c r="L181" i="16"/>
  <c r="I231" i="16"/>
  <c r="I219" i="16"/>
  <c r="M223" i="16"/>
  <c r="N162" i="16"/>
  <c r="N237" i="16"/>
  <c r="O238" i="16"/>
  <c r="L210" i="16"/>
  <c r="M165" i="16"/>
  <c r="N249" i="16"/>
  <c r="N150" i="16"/>
  <c r="O163" i="16"/>
  <c r="K159" i="16"/>
  <c r="H183" i="16"/>
  <c r="J201" i="16"/>
  <c r="I173" i="16"/>
  <c r="N220" i="16"/>
  <c r="N208" i="16"/>
  <c r="H212" i="16"/>
  <c r="J259" i="16"/>
  <c r="J235" i="16"/>
  <c r="L239" i="16"/>
  <c r="I161" i="16"/>
  <c r="N191" i="16"/>
  <c r="O250" i="16"/>
  <c r="I248" i="16"/>
  <c r="M194" i="16"/>
  <c r="O192" i="16"/>
  <c r="K217" i="16"/>
  <c r="O209" i="16"/>
  <c r="K205" i="16"/>
  <c r="J230" i="16"/>
  <c r="J206" i="16"/>
  <c r="I178" i="16"/>
  <c r="M252" i="16"/>
  <c r="M153" i="16"/>
  <c r="N179" i="16"/>
  <c r="H166" i="16"/>
  <c r="K246" i="16"/>
  <c r="H241" i="16"/>
  <c r="J160" i="16"/>
  <c r="N174" i="16"/>
  <c r="K234" i="16"/>
  <c r="J189" i="16"/>
  <c r="L164" i="16"/>
  <c r="I207" i="16"/>
  <c r="N261" i="16"/>
  <c r="G78" i="34"/>
  <c r="H78" i="34" s="1"/>
  <c r="I78" i="34" s="1"/>
  <c r="G20" i="34"/>
  <c r="H20" i="34" s="1"/>
  <c r="I20" i="34" s="1"/>
  <c r="G107" i="34"/>
  <c r="H107" i="34" s="1"/>
  <c r="I107" i="34" s="1"/>
  <c r="G49" i="34"/>
  <c r="H49" i="34" s="1"/>
  <c r="I49" i="34" s="1"/>
  <c r="D130" i="16"/>
  <c r="G22" i="6"/>
  <c r="G51" i="6"/>
  <c r="G80" i="6"/>
  <c r="G109" i="6"/>
  <c r="G81" i="31"/>
  <c r="H81" i="31" s="1"/>
  <c r="I81" i="31" s="1"/>
  <c r="G110" i="31"/>
  <c r="H110" i="31" s="1"/>
  <c r="I110" i="31" s="1"/>
  <c r="G23" i="31"/>
  <c r="H23" i="31" s="1"/>
  <c r="I23" i="31" s="1"/>
  <c r="G52" i="31"/>
  <c r="H52" i="31" s="1"/>
  <c r="I52" i="31" s="1"/>
  <c r="G69" i="30"/>
  <c r="H69" i="30" s="1"/>
  <c r="I69" i="30" s="1"/>
  <c r="G98" i="30"/>
  <c r="H98" i="30" s="1"/>
  <c r="I98" i="30" s="1"/>
  <c r="G11" i="30"/>
  <c r="H11" i="30" s="1"/>
  <c r="I11" i="30" s="1"/>
  <c r="G40" i="30"/>
  <c r="H40" i="30" s="1"/>
  <c r="I40" i="30" s="1"/>
  <c r="G73" i="11"/>
  <c r="H73" i="11" s="1"/>
  <c r="I73" i="11" s="1"/>
  <c r="G102" i="11"/>
  <c r="H102" i="11" s="1"/>
  <c r="I102" i="11" s="1"/>
  <c r="G44" i="11"/>
  <c r="H44" i="11" s="1"/>
  <c r="I44" i="11" s="1"/>
  <c r="G15" i="11"/>
  <c r="H15" i="11" s="1"/>
  <c r="I15" i="11" s="1"/>
  <c r="AD32" i="29"/>
  <c r="AD64" i="29"/>
  <c r="C64" i="29" s="1"/>
  <c r="D46" i="16"/>
  <c r="G75" i="34"/>
  <c r="H75" i="34" s="1"/>
  <c r="I75" i="34" s="1"/>
  <c r="G104" i="34"/>
  <c r="H104" i="34" s="1"/>
  <c r="I104" i="34" s="1"/>
  <c r="G17" i="34"/>
  <c r="H17" i="34" s="1"/>
  <c r="I17" i="34" s="1"/>
  <c r="G46" i="34"/>
  <c r="H46" i="34" s="1"/>
  <c r="I46" i="34" s="1"/>
  <c r="G36" i="33"/>
  <c r="G65" i="33"/>
  <c r="G94" i="33"/>
  <c r="G7" i="33"/>
  <c r="G4" i="8"/>
  <c r="H4" i="8" s="1"/>
  <c r="I4" i="8" s="1"/>
  <c r="G33" i="8"/>
  <c r="H33" i="8" s="1"/>
  <c r="I33" i="8" s="1"/>
  <c r="G62" i="8"/>
  <c r="H62" i="8" s="1"/>
  <c r="I62" i="8" s="1"/>
  <c r="G91" i="8"/>
  <c r="H91" i="8" s="1"/>
  <c r="I91" i="8" s="1"/>
  <c r="J55" i="36"/>
  <c r="K55" i="36" s="1"/>
  <c r="L55" i="36" s="1"/>
  <c r="G38" i="12"/>
  <c r="H38" i="12" s="1"/>
  <c r="I38" i="12" s="1"/>
  <c r="G67" i="12"/>
  <c r="H67" i="12" s="1"/>
  <c r="I67" i="12" s="1"/>
  <c r="G96" i="12"/>
  <c r="H96" i="12" s="1"/>
  <c r="I96" i="12" s="1"/>
  <c r="G9" i="12"/>
  <c r="H9" i="12" s="1"/>
  <c r="I9" i="12" s="1"/>
  <c r="AR64" i="29"/>
  <c r="D64" i="29" s="1"/>
  <c r="D75" i="16"/>
  <c r="G26" i="34"/>
  <c r="H26" i="34" s="1"/>
  <c r="I26" i="34" s="1"/>
  <c r="G84" i="34"/>
  <c r="H84" i="34" s="1"/>
  <c r="I84" i="34" s="1"/>
  <c r="G113" i="34"/>
  <c r="H113" i="34" s="1"/>
  <c r="I113" i="34" s="1"/>
  <c r="G55" i="34"/>
  <c r="H55" i="34" s="1"/>
  <c r="I55" i="34" s="1"/>
  <c r="J26" i="36"/>
  <c r="K26" i="36" s="1"/>
  <c r="L26" i="36" s="1"/>
  <c r="G62" i="13"/>
  <c r="H62" i="13" s="1"/>
  <c r="I62" i="13" s="1"/>
  <c r="G33" i="13"/>
  <c r="H33" i="13" s="1"/>
  <c r="I33" i="13" s="1"/>
  <c r="G4" i="13"/>
  <c r="H4" i="13" s="1"/>
  <c r="I4" i="13" s="1"/>
  <c r="G91" i="13"/>
  <c r="H91" i="13" s="1"/>
  <c r="I91" i="13" s="1"/>
  <c r="G39" i="33"/>
  <c r="G68" i="33"/>
  <c r="G97" i="33"/>
  <c r="G10" i="33"/>
  <c r="G6" i="12"/>
  <c r="H6" i="12" s="1"/>
  <c r="I6" i="12" s="1"/>
  <c r="G35" i="12"/>
  <c r="H35" i="12" s="1"/>
  <c r="I35" i="12" s="1"/>
  <c r="G64" i="12"/>
  <c r="H64" i="12" s="1"/>
  <c r="I64" i="12" s="1"/>
  <c r="G93" i="12"/>
  <c r="H93" i="12" s="1"/>
  <c r="I93" i="12" s="1"/>
  <c r="G106" i="6"/>
  <c r="G48" i="6"/>
  <c r="G77" i="6"/>
  <c r="G19" i="6"/>
  <c r="G29" i="8"/>
  <c r="H29" i="8" s="1"/>
  <c r="I29" i="8" s="1"/>
  <c r="G58" i="8"/>
  <c r="H58" i="8" s="1"/>
  <c r="I58" i="8" s="1"/>
  <c r="G87" i="8"/>
  <c r="H87" i="8" s="1"/>
  <c r="I87" i="8" s="1"/>
  <c r="G116" i="8"/>
  <c r="H116" i="8" s="1"/>
  <c r="I116" i="8" s="1"/>
  <c r="G32" i="33"/>
  <c r="G61" i="33"/>
  <c r="G90" i="33"/>
  <c r="G3" i="33"/>
  <c r="G59" i="30"/>
  <c r="H59" i="30" s="1"/>
  <c r="I59" i="30" s="1"/>
  <c r="G88" i="30"/>
  <c r="H88" i="30" s="1"/>
  <c r="I88" i="30" s="1"/>
  <c r="G117" i="30"/>
  <c r="H117" i="30" s="1"/>
  <c r="I117" i="30" s="1"/>
  <c r="G30" i="30"/>
  <c r="H30" i="30" s="1"/>
  <c r="I30" i="30" s="1"/>
  <c r="BI5" i="28"/>
  <c r="G22" i="34"/>
  <c r="H22" i="34" s="1"/>
  <c r="I22" i="34" s="1"/>
  <c r="G51" i="34"/>
  <c r="H51" i="34" s="1"/>
  <c r="I51" i="34" s="1"/>
  <c r="G80" i="34"/>
  <c r="H80" i="34" s="1"/>
  <c r="I80" i="34" s="1"/>
  <c r="G109" i="34"/>
  <c r="H109" i="34" s="1"/>
  <c r="I109" i="34" s="1"/>
  <c r="J2" i="6"/>
  <c r="J113" i="36"/>
  <c r="K113" i="36" s="1"/>
  <c r="L113" i="36" s="1"/>
  <c r="D104" i="16"/>
  <c r="G70" i="11"/>
  <c r="H70" i="11" s="1"/>
  <c r="I70" i="11" s="1"/>
  <c r="G12" i="11"/>
  <c r="H12" i="11" s="1"/>
  <c r="I12" i="11" s="1"/>
  <c r="G99" i="11"/>
  <c r="H99" i="11" s="1"/>
  <c r="I99" i="11" s="1"/>
  <c r="G41" i="11"/>
  <c r="H41" i="11" s="1"/>
  <c r="I41" i="11" s="1"/>
  <c r="G80" i="13"/>
  <c r="H80" i="13" s="1"/>
  <c r="I80" i="13" s="1"/>
  <c r="G109" i="13"/>
  <c r="H109" i="13" s="1"/>
  <c r="I109" i="13" s="1"/>
  <c r="G51" i="13"/>
  <c r="H51" i="13" s="1"/>
  <c r="I51" i="13" s="1"/>
  <c r="G22" i="13"/>
  <c r="H22" i="13" s="1"/>
  <c r="I22" i="13" s="1"/>
  <c r="D126" i="16"/>
  <c r="G98" i="12"/>
  <c r="H98" i="12" s="1"/>
  <c r="I98" i="12" s="1"/>
  <c r="G11" i="12"/>
  <c r="H11" i="12" s="1"/>
  <c r="I11" i="12" s="1"/>
  <c r="G69" i="12"/>
  <c r="H69" i="12" s="1"/>
  <c r="I69" i="12" s="1"/>
  <c r="G40" i="12"/>
  <c r="H40" i="12" s="1"/>
  <c r="I40" i="12" s="1"/>
  <c r="AQ168" i="28"/>
  <c r="AQ155" i="28"/>
  <c r="G84" i="31"/>
  <c r="H84" i="31" s="1"/>
  <c r="I84" i="31" s="1"/>
  <c r="G113" i="31"/>
  <c r="H113" i="31" s="1"/>
  <c r="I113" i="31" s="1"/>
  <c r="G26" i="31"/>
  <c r="H26" i="31" s="1"/>
  <c r="I26" i="31" s="1"/>
  <c r="G55" i="31"/>
  <c r="H55" i="31" s="1"/>
  <c r="I55" i="31" s="1"/>
  <c r="G115" i="9"/>
  <c r="H115" i="9" s="1"/>
  <c r="I115" i="9" s="1"/>
  <c r="G28" i="9"/>
  <c r="H28" i="9" s="1"/>
  <c r="I28" i="9" s="1"/>
  <c r="G57" i="9"/>
  <c r="H57" i="9" s="1"/>
  <c r="I57" i="9" s="1"/>
  <c r="G86" i="9"/>
  <c r="H86" i="9" s="1"/>
  <c r="I86" i="9" s="1"/>
  <c r="AR61" i="29"/>
  <c r="D61" i="29" s="1"/>
  <c r="D72" i="16"/>
  <c r="G15" i="12"/>
  <c r="H15" i="12" s="1"/>
  <c r="I15" i="12" s="1"/>
  <c r="G44" i="12"/>
  <c r="H44" i="12" s="1"/>
  <c r="I44" i="12" s="1"/>
  <c r="G73" i="12"/>
  <c r="H73" i="12" s="1"/>
  <c r="I73" i="12" s="1"/>
  <c r="G102" i="12"/>
  <c r="H102" i="12" s="1"/>
  <c r="I102" i="12" s="1"/>
  <c r="D97" i="16"/>
  <c r="G79" i="11"/>
  <c r="H79" i="11" s="1"/>
  <c r="I79" i="11" s="1"/>
  <c r="G50" i="11"/>
  <c r="H50" i="11" s="1"/>
  <c r="I50" i="11" s="1"/>
  <c r="G108" i="11"/>
  <c r="H108" i="11" s="1"/>
  <c r="I108" i="11" s="1"/>
  <c r="G21" i="11"/>
  <c r="H21" i="11" s="1"/>
  <c r="I21" i="11" s="1"/>
  <c r="G17" i="36"/>
  <c r="H17" i="36" s="1"/>
  <c r="I17" i="36" s="1"/>
  <c r="G104" i="36"/>
  <c r="H104" i="36" s="1"/>
  <c r="I104" i="36" s="1"/>
  <c r="G46" i="36"/>
  <c r="H46" i="36" s="1"/>
  <c r="I46" i="36" s="1"/>
  <c r="G75" i="36"/>
  <c r="H75" i="36" s="1"/>
  <c r="I75" i="36" s="1"/>
  <c r="G90" i="6"/>
  <c r="G3" i="6"/>
  <c r="G61" i="6"/>
  <c r="G32" i="6"/>
  <c r="J76" i="13"/>
  <c r="K76" i="13" s="1"/>
  <c r="L76" i="13" s="1"/>
  <c r="AD17" i="29"/>
  <c r="AD49" i="29"/>
  <c r="C49" i="29" s="1"/>
  <c r="D31" i="16"/>
  <c r="AD52" i="29"/>
  <c r="C52" i="29" s="1"/>
  <c r="AD20" i="29"/>
  <c r="D34" i="16"/>
  <c r="G87" i="36"/>
  <c r="H87" i="36" s="1"/>
  <c r="I87" i="36" s="1"/>
  <c r="G116" i="36"/>
  <c r="H116" i="36" s="1"/>
  <c r="I116" i="36" s="1"/>
  <c r="G29" i="36"/>
  <c r="H29" i="36" s="1"/>
  <c r="I29" i="36" s="1"/>
  <c r="G58" i="36"/>
  <c r="H58" i="36" s="1"/>
  <c r="I58" i="36" s="1"/>
  <c r="G102" i="6"/>
  <c r="G15" i="6"/>
  <c r="G44" i="6"/>
  <c r="G73" i="6"/>
  <c r="G48" i="9"/>
  <c r="H48" i="9" s="1"/>
  <c r="I48" i="9" s="1"/>
  <c r="G19" i="9"/>
  <c r="H19" i="9" s="1"/>
  <c r="I19" i="9" s="1"/>
  <c r="G77" i="9"/>
  <c r="H77" i="9" s="1"/>
  <c r="I77" i="9" s="1"/>
  <c r="G106" i="9"/>
  <c r="H106" i="9" s="1"/>
  <c r="I106" i="9" s="1"/>
  <c r="G117" i="2"/>
  <c r="G30" i="2"/>
  <c r="G59" i="2"/>
  <c r="G88" i="2"/>
  <c r="AD29" i="29"/>
  <c r="AD61" i="29"/>
  <c r="C61" i="29" s="1"/>
  <c r="D43" i="16"/>
  <c r="G18" i="32"/>
  <c r="H18" i="32" s="1"/>
  <c r="I18" i="32" s="1"/>
  <c r="G47" i="32"/>
  <c r="H47" i="32" s="1"/>
  <c r="I47" i="32" s="1"/>
  <c r="G76" i="32"/>
  <c r="H76" i="32" s="1"/>
  <c r="I76" i="32" s="1"/>
  <c r="G105" i="32"/>
  <c r="H105" i="32" s="1"/>
  <c r="I105" i="32" s="1"/>
  <c r="G105" i="2"/>
  <c r="G18" i="2"/>
  <c r="G47" i="2"/>
  <c r="G76" i="2"/>
  <c r="D89" i="16"/>
  <c r="G68" i="13"/>
  <c r="H68" i="13" s="1"/>
  <c r="I68" i="13" s="1"/>
  <c r="G97" i="13"/>
  <c r="H97" i="13" s="1"/>
  <c r="I97" i="13" s="1"/>
  <c r="G39" i="13"/>
  <c r="H39" i="13" s="1"/>
  <c r="I39" i="13" s="1"/>
  <c r="G10" i="13"/>
  <c r="H10" i="13" s="1"/>
  <c r="I10" i="13" s="1"/>
  <c r="G6" i="32"/>
  <c r="H6" i="32" s="1"/>
  <c r="I6" i="32" s="1"/>
  <c r="G35" i="32"/>
  <c r="H35" i="32" s="1"/>
  <c r="I35" i="32" s="1"/>
  <c r="G64" i="32"/>
  <c r="H64" i="32" s="1"/>
  <c r="I64" i="32" s="1"/>
  <c r="G93" i="32"/>
  <c r="H93" i="32" s="1"/>
  <c r="I93" i="32" s="1"/>
  <c r="BG11" i="29"/>
  <c r="D114" i="16"/>
  <c r="AR52" i="29"/>
  <c r="D52" i="29" s="1"/>
  <c r="D63" i="16"/>
  <c r="D121" i="16"/>
  <c r="G39" i="34"/>
  <c r="H39" i="34" s="1"/>
  <c r="I39" i="34" s="1"/>
  <c r="G68" i="34"/>
  <c r="H68" i="34" s="1"/>
  <c r="I68" i="34" s="1"/>
  <c r="G97" i="34"/>
  <c r="H97" i="34" s="1"/>
  <c r="I97" i="34" s="1"/>
  <c r="G10" i="34"/>
  <c r="H10" i="34" s="1"/>
  <c r="I10" i="34" s="1"/>
  <c r="G49" i="8"/>
  <c r="H49" i="8" s="1"/>
  <c r="I49" i="8" s="1"/>
  <c r="G78" i="8"/>
  <c r="H78" i="8" s="1"/>
  <c r="I78" i="8" s="1"/>
  <c r="G20" i="8"/>
  <c r="H20" i="8" s="1"/>
  <c r="I20" i="8" s="1"/>
  <c r="G107" i="8"/>
  <c r="H107" i="8" s="1"/>
  <c r="I107" i="8" s="1"/>
  <c r="G91" i="9"/>
  <c r="H91" i="9" s="1"/>
  <c r="I91" i="9" s="1"/>
  <c r="G4" i="9"/>
  <c r="H4" i="9" s="1"/>
  <c r="I4" i="9" s="1"/>
  <c r="G33" i="9"/>
  <c r="H33" i="9" s="1"/>
  <c r="I33" i="9" s="1"/>
  <c r="G62" i="9"/>
  <c r="H62" i="9" s="1"/>
  <c r="I62" i="9" s="1"/>
  <c r="BK11" i="29"/>
  <c r="H113" i="16"/>
  <c r="G78" i="30"/>
  <c r="H78" i="30" s="1"/>
  <c r="I78" i="30" s="1"/>
  <c r="G107" i="30"/>
  <c r="H107" i="30" s="1"/>
  <c r="I107" i="30" s="1"/>
  <c r="G20" i="30"/>
  <c r="H20" i="30" s="1"/>
  <c r="I20" i="30" s="1"/>
  <c r="G49" i="30"/>
  <c r="H49" i="30" s="1"/>
  <c r="I49" i="30" s="1"/>
  <c r="G52" i="13"/>
  <c r="H52" i="13" s="1"/>
  <c r="I52" i="13" s="1"/>
  <c r="G110" i="13"/>
  <c r="H110" i="13" s="1"/>
  <c r="I110" i="13" s="1"/>
  <c r="G81" i="13"/>
  <c r="H81" i="13" s="1"/>
  <c r="I81" i="13" s="1"/>
  <c r="G23" i="13"/>
  <c r="H23" i="13" s="1"/>
  <c r="I23" i="13" s="1"/>
  <c r="D98" i="16"/>
  <c r="G41" i="12"/>
  <c r="H41" i="12" s="1"/>
  <c r="I41" i="12" s="1"/>
  <c r="G70" i="12"/>
  <c r="H70" i="12" s="1"/>
  <c r="I70" i="12" s="1"/>
  <c r="G99" i="12"/>
  <c r="H99" i="12" s="1"/>
  <c r="I99" i="12" s="1"/>
  <c r="G12" i="12"/>
  <c r="H12" i="12" s="1"/>
  <c r="I12" i="12" s="1"/>
  <c r="AD33" i="29"/>
  <c r="AD65" i="29"/>
  <c r="C65" i="29" s="1"/>
  <c r="D47" i="16"/>
  <c r="AL11" i="29"/>
  <c r="O55" i="16"/>
  <c r="G55" i="9"/>
  <c r="H55" i="9" s="1"/>
  <c r="I55" i="9" s="1"/>
  <c r="G84" i="9"/>
  <c r="H84" i="9" s="1"/>
  <c r="I84" i="9" s="1"/>
  <c r="G113" i="9"/>
  <c r="H113" i="9" s="1"/>
  <c r="I113" i="9" s="1"/>
  <c r="G26" i="9"/>
  <c r="H26" i="9" s="1"/>
  <c r="I26" i="9" s="1"/>
  <c r="G35" i="34"/>
  <c r="H35" i="34" s="1"/>
  <c r="I35" i="34" s="1"/>
  <c r="G93" i="34"/>
  <c r="H93" i="34" s="1"/>
  <c r="I93" i="34" s="1"/>
  <c r="G64" i="34"/>
  <c r="H64" i="34" s="1"/>
  <c r="I64" i="34" s="1"/>
  <c r="G6" i="34"/>
  <c r="H6" i="34" s="1"/>
  <c r="I6" i="34" s="1"/>
  <c r="G83" i="30"/>
  <c r="H83" i="30" s="1"/>
  <c r="I83" i="30" s="1"/>
  <c r="G112" i="30"/>
  <c r="H112" i="30" s="1"/>
  <c r="I112" i="30" s="1"/>
  <c r="G25" i="30"/>
  <c r="H25" i="30" s="1"/>
  <c r="I25" i="30" s="1"/>
  <c r="G54" i="30"/>
  <c r="H54" i="30" s="1"/>
  <c r="I54" i="30" s="1"/>
  <c r="G56" i="13"/>
  <c r="H56" i="13" s="1"/>
  <c r="I56" i="13" s="1"/>
  <c r="G85" i="13"/>
  <c r="H85" i="13" s="1"/>
  <c r="I85" i="13" s="1"/>
  <c r="G114" i="13"/>
  <c r="H114" i="13" s="1"/>
  <c r="I114" i="13" s="1"/>
  <c r="G27" i="13"/>
  <c r="H27" i="13" s="1"/>
  <c r="I27" i="13" s="1"/>
  <c r="G49" i="32"/>
  <c r="H49" i="32" s="1"/>
  <c r="I49" i="32" s="1"/>
  <c r="G78" i="32"/>
  <c r="H78" i="32" s="1"/>
  <c r="I78" i="32" s="1"/>
  <c r="G20" i="32"/>
  <c r="H20" i="32" s="1"/>
  <c r="I20" i="32" s="1"/>
  <c r="G107" i="32"/>
  <c r="H107" i="32" s="1"/>
  <c r="I107" i="32" s="1"/>
  <c r="D128" i="16"/>
  <c r="AQ31" i="29"/>
  <c r="P45" i="16"/>
  <c r="M21" i="33" s="1" a="1"/>
  <c r="M21" i="33" s="1"/>
  <c r="G45" i="2"/>
  <c r="G74" i="2"/>
  <c r="G103" i="2"/>
  <c r="G16" i="2"/>
  <c r="AR47" i="29"/>
  <c r="D47" i="29" s="1"/>
  <c r="D58" i="16"/>
  <c r="G37" i="13"/>
  <c r="H37" i="13" s="1"/>
  <c r="I37" i="13" s="1"/>
  <c r="G95" i="13"/>
  <c r="H95" i="13" s="1"/>
  <c r="I95" i="13" s="1"/>
  <c r="G8" i="13"/>
  <c r="H8" i="13" s="1"/>
  <c r="I8" i="13" s="1"/>
  <c r="G66" i="13"/>
  <c r="H66" i="13" s="1"/>
  <c r="I66" i="13" s="1"/>
  <c r="G4" i="32"/>
  <c r="H4" i="32" s="1"/>
  <c r="I4" i="32" s="1"/>
  <c r="G33" i="32"/>
  <c r="H33" i="32" s="1"/>
  <c r="I33" i="32" s="1"/>
  <c r="G62" i="32"/>
  <c r="H62" i="32" s="1"/>
  <c r="I62" i="32" s="1"/>
  <c r="G91" i="32"/>
  <c r="H91" i="32" s="1"/>
  <c r="I91" i="32" s="1"/>
  <c r="G94" i="11"/>
  <c r="H94" i="11" s="1"/>
  <c r="I94" i="11" s="1"/>
  <c r="G65" i="11"/>
  <c r="H65" i="11" s="1"/>
  <c r="I65" i="11" s="1"/>
  <c r="G36" i="11"/>
  <c r="H36" i="11" s="1"/>
  <c r="I36" i="11" s="1"/>
  <c r="G7" i="11"/>
  <c r="H7" i="11" s="1"/>
  <c r="I7" i="11" s="1"/>
  <c r="G14" i="33"/>
  <c r="G43" i="33"/>
  <c r="G72" i="33"/>
  <c r="G101" i="33"/>
  <c r="Y11" i="29"/>
  <c r="N26" i="16"/>
  <c r="M2" i="11" s="1" a="1"/>
  <c r="M2" i="11" s="1"/>
  <c r="G67" i="6"/>
  <c r="G9" i="6"/>
  <c r="G96" i="6"/>
  <c r="G38" i="6"/>
  <c r="G15" i="9"/>
  <c r="H15" i="9" s="1"/>
  <c r="I15" i="9" s="1"/>
  <c r="G44" i="9"/>
  <c r="H44" i="9" s="1"/>
  <c r="I44" i="9" s="1"/>
  <c r="G73" i="9"/>
  <c r="H73" i="9" s="1"/>
  <c r="I73" i="9" s="1"/>
  <c r="G102" i="9"/>
  <c r="H102" i="9" s="1"/>
  <c r="I102" i="9" s="1"/>
  <c r="G6" i="33"/>
  <c r="G35" i="33"/>
  <c r="G64" i="33"/>
  <c r="G93" i="33"/>
  <c r="G52" i="36"/>
  <c r="H52" i="36" s="1"/>
  <c r="I52" i="36" s="1"/>
  <c r="G110" i="36"/>
  <c r="H110" i="36" s="1"/>
  <c r="I110" i="36" s="1"/>
  <c r="G81" i="36"/>
  <c r="H81" i="36" s="1"/>
  <c r="I81" i="36" s="1"/>
  <c r="G23" i="36"/>
  <c r="H23" i="36" s="1"/>
  <c r="I23" i="36" s="1"/>
  <c r="AD16" i="29"/>
  <c r="AD48" i="29"/>
  <c r="C48" i="29" s="1"/>
  <c r="D30" i="16"/>
  <c r="H66" i="16"/>
  <c r="M42" i="34" s="1" a="1"/>
  <c r="M42" i="34" s="1"/>
  <c r="I42" i="23" s="1"/>
  <c r="AR55" i="29"/>
  <c r="D55" i="29" s="1"/>
  <c r="E66" i="16"/>
  <c r="AR23" i="29"/>
  <c r="D109" i="16"/>
  <c r="AQ13" i="29"/>
  <c r="AR13" i="29" s="1"/>
  <c r="P27" i="16"/>
  <c r="M3" i="33" s="1" a="1"/>
  <c r="M3" i="33" s="1"/>
  <c r="G32" i="11"/>
  <c r="H32" i="11" s="1"/>
  <c r="I32" i="11" s="1"/>
  <c r="G61" i="11"/>
  <c r="H61" i="11" s="1"/>
  <c r="I61" i="11" s="1"/>
  <c r="G90" i="11"/>
  <c r="H90" i="11" s="1"/>
  <c r="I90" i="11" s="1"/>
  <c r="G3" i="11"/>
  <c r="H3" i="11" s="1"/>
  <c r="I3" i="11" s="1"/>
  <c r="G51" i="32"/>
  <c r="H51" i="32" s="1"/>
  <c r="I51" i="32" s="1"/>
  <c r="G80" i="32"/>
  <c r="H80" i="32" s="1"/>
  <c r="I80" i="32" s="1"/>
  <c r="G109" i="32"/>
  <c r="H109" i="32" s="1"/>
  <c r="I109" i="32" s="1"/>
  <c r="G22" i="32"/>
  <c r="H22" i="32" s="1"/>
  <c r="I22" i="32" s="1"/>
  <c r="G36" i="6"/>
  <c r="G65" i="6"/>
  <c r="G7" i="6"/>
  <c r="G94" i="6"/>
  <c r="G14" i="34"/>
  <c r="H14" i="34" s="1"/>
  <c r="I14" i="34" s="1"/>
  <c r="G72" i="34"/>
  <c r="H72" i="34" s="1"/>
  <c r="I72" i="34" s="1"/>
  <c r="G101" i="34"/>
  <c r="H101" i="34" s="1"/>
  <c r="I101" i="34" s="1"/>
  <c r="G43" i="34"/>
  <c r="H43" i="34" s="1"/>
  <c r="I43" i="34" s="1"/>
  <c r="AR45" i="29"/>
  <c r="D45" i="29" s="1"/>
  <c r="D56" i="16"/>
  <c r="AE11" i="29"/>
  <c r="G42" i="32"/>
  <c r="H42" i="32" s="1"/>
  <c r="I42" i="32" s="1"/>
  <c r="G71" i="32"/>
  <c r="H71" i="32" s="1"/>
  <c r="I71" i="32" s="1"/>
  <c r="G100" i="32"/>
  <c r="H100" i="32" s="1"/>
  <c r="I100" i="32" s="1"/>
  <c r="G13" i="32"/>
  <c r="H13" i="32" s="1"/>
  <c r="I13" i="32" s="1"/>
  <c r="G93" i="2"/>
  <c r="G6" i="2"/>
  <c r="G35" i="2"/>
  <c r="G64" i="2"/>
  <c r="AW11" i="29"/>
  <c r="H84" i="16"/>
  <c r="G28" i="6"/>
  <c r="G57" i="6"/>
  <c r="G115" i="6"/>
  <c r="G86" i="6"/>
  <c r="G31" i="2"/>
  <c r="G60" i="2"/>
  <c r="G89" i="2"/>
  <c r="G2" i="2"/>
  <c r="G52" i="33"/>
  <c r="G81" i="33"/>
  <c r="G110" i="33"/>
  <c r="G23" i="33"/>
  <c r="G48" i="12"/>
  <c r="H48" i="12" s="1"/>
  <c r="I48" i="12" s="1"/>
  <c r="G19" i="12"/>
  <c r="H19" i="12" s="1"/>
  <c r="I19" i="12" s="1"/>
  <c r="G77" i="12"/>
  <c r="H77" i="12" s="1"/>
  <c r="I77" i="12" s="1"/>
  <c r="G106" i="12"/>
  <c r="H106" i="12" s="1"/>
  <c r="I106" i="12" s="1"/>
  <c r="G27" i="2"/>
  <c r="G56" i="2"/>
  <c r="G85" i="2"/>
  <c r="G114" i="2"/>
  <c r="D127" i="16"/>
  <c r="G103" i="11"/>
  <c r="H103" i="11" s="1"/>
  <c r="I103" i="11" s="1"/>
  <c r="G74" i="11"/>
  <c r="H74" i="11" s="1"/>
  <c r="I74" i="11" s="1"/>
  <c r="G16" i="11"/>
  <c r="H16" i="11" s="1"/>
  <c r="I16" i="11" s="1"/>
  <c r="G45" i="11"/>
  <c r="H45" i="11" s="1"/>
  <c r="I45" i="11" s="1"/>
  <c r="AR65" i="29"/>
  <c r="D65" i="29" s="1"/>
  <c r="D76" i="16"/>
  <c r="G18" i="34"/>
  <c r="H18" i="34" s="1"/>
  <c r="I18" i="34" s="1"/>
  <c r="G47" i="34"/>
  <c r="H47" i="34" s="1"/>
  <c r="I47" i="34" s="1"/>
  <c r="G105" i="34"/>
  <c r="H105" i="34" s="1"/>
  <c r="I105" i="34" s="1"/>
  <c r="G76" i="34"/>
  <c r="H76" i="34" s="1"/>
  <c r="I76" i="34" s="1"/>
  <c r="G87" i="33"/>
  <c r="G116" i="33"/>
  <c r="G29" i="33"/>
  <c r="G58" i="33"/>
  <c r="G84" i="8"/>
  <c r="H84" i="8" s="1"/>
  <c r="I84" i="8" s="1"/>
  <c r="G113" i="8"/>
  <c r="H113" i="8" s="1"/>
  <c r="I113" i="8" s="1"/>
  <c r="G26" i="8"/>
  <c r="H26" i="8" s="1"/>
  <c r="I26" i="8" s="1"/>
  <c r="G55" i="8"/>
  <c r="H55" i="8" s="1"/>
  <c r="I55" i="8" s="1"/>
  <c r="G76" i="11"/>
  <c r="H76" i="11" s="1"/>
  <c r="I76" i="11" s="1"/>
  <c r="G18" i="11"/>
  <c r="H18" i="11" s="1"/>
  <c r="I18" i="11" s="1"/>
  <c r="G105" i="11"/>
  <c r="H105" i="11" s="1"/>
  <c r="I105" i="11" s="1"/>
  <c r="G47" i="11"/>
  <c r="H47" i="11" s="1"/>
  <c r="I47" i="11" s="1"/>
  <c r="G116" i="6"/>
  <c r="G29" i="6"/>
  <c r="G58" i="6"/>
  <c r="G87" i="6"/>
  <c r="G3" i="2"/>
  <c r="G32" i="2"/>
  <c r="G61" i="2"/>
  <c r="G90" i="2"/>
  <c r="G104" i="31"/>
  <c r="H104" i="31" s="1"/>
  <c r="I104" i="31" s="1"/>
  <c r="G46" i="31"/>
  <c r="H46" i="31" s="1"/>
  <c r="I46" i="31" s="1"/>
  <c r="G17" i="31"/>
  <c r="H17" i="31" s="1"/>
  <c r="I17" i="31" s="1"/>
  <c r="G75" i="31"/>
  <c r="H75" i="31" s="1"/>
  <c r="I75" i="31" s="1"/>
  <c r="G29" i="12"/>
  <c r="H29" i="12" s="1"/>
  <c r="I29" i="12" s="1"/>
  <c r="G58" i="12"/>
  <c r="H58" i="12" s="1"/>
  <c r="I58" i="12" s="1"/>
  <c r="G87" i="12"/>
  <c r="H87" i="12" s="1"/>
  <c r="I87" i="12" s="1"/>
  <c r="G116" i="12"/>
  <c r="H116" i="12" s="1"/>
  <c r="I116" i="12" s="1"/>
  <c r="G71" i="30"/>
  <c r="H71" i="30" s="1"/>
  <c r="I71" i="30" s="1"/>
  <c r="G100" i="30"/>
  <c r="H100" i="30" s="1"/>
  <c r="I100" i="30" s="1"/>
  <c r="G13" i="30"/>
  <c r="H13" i="30" s="1"/>
  <c r="I13" i="30" s="1"/>
  <c r="G42" i="30"/>
  <c r="H42" i="30" s="1"/>
  <c r="I42" i="30" s="1"/>
  <c r="G67" i="30"/>
  <c r="H67" i="30" s="1"/>
  <c r="I67" i="30" s="1"/>
  <c r="G96" i="30"/>
  <c r="H96" i="30" s="1"/>
  <c r="I96" i="30" s="1"/>
  <c r="G9" i="30"/>
  <c r="H9" i="30" s="1"/>
  <c r="I9" i="30" s="1"/>
  <c r="G38" i="30"/>
  <c r="H38" i="30" s="1"/>
  <c r="I38" i="30" s="1"/>
  <c r="G44" i="13"/>
  <c r="H44" i="13" s="1"/>
  <c r="I44" i="13" s="1"/>
  <c r="G73" i="13"/>
  <c r="H73" i="13" s="1"/>
  <c r="I73" i="13" s="1"/>
  <c r="G102" i="13"/>
  <c r="H102" i="13" s="1"/>
  <c r="I102" i="13" s="1"/>
  <c r="G15" i="13"/>
  <c r="H15" i="13" s="1"/>
  <c r="I15" i="13" s="1"/>
  <c r="G68" i="36"/>
  <c r="H68" i="36" s="1"/>
  <c r="I68" i="36" s="1"/>
  <c r="G10" i="36"/>
  <c r="H10" i="36" s="1"/>
  <c r="I10" i="36" s="1"/>
  <c r="G97" i="36"/>
  <c r="H97" i="36" s="1"/>
  <c r="I97" i="36" s="1"/>
  <c r="G39" i="36"/>
  <c r="H39" i="36" s="1"/>
  <c r="I39" i="36" s="1"/>
  <c r="D87" i="16"/>
  <c r="G99" i="33"/>
  <c r="G12" i="33"/>
  <c r="G41" i="33"/>
  <c r="G70" i="33"/>
  <c r="G66" i="12"/>
  <c r="H66" i="12" s="1"/>
  <c r="I66" i="12" s="1"/>
  <c r="G8" i="12"/>
  <c r="H8" i="12" s="1"/>
  <c r="I8" i="12" s="1"/>
  <c r="G95" i="12"/>
  <c r="H95" i="12" s="1"/>
  <c r="I95" i="12" s="1"/>
  <c r="G37" i="12"/>
  <c r="H37" i="12" s="1"/>
  <c r="I37" i="12" s="1"/>
  <c r="D103" i="16"/>
  <c r="D141" i="16"/>
  <c r="AQ24" i="29"/>
  <c r="P38" i="16"/>
  <c r="M14" i="33" s="1" a="1"/>
  <c r="M14" i="33" s="1"/>
  <c r="G12" i="6"/>
  <c r="G99" i="6"/>
  <c r="G41" i="6"/>
  <c r="G70" i="6"/>
  <c r="G18" i="9"/>
  <c r="H18" i="9" s="1"/>
  <c r="I18" i="9" s="1"/>
  <c r="G47" i="9"/>
  <c r="H47" i="9" s="1"/>
  <c r="I47" i="9" s="1"/>
  <c r="G76" i="9"/>
  <c r="H76" i="9" s="1"/>
  <c r="I76" i="9" s="1"/>
  <c r="G105" i="9"/>
  <c r="H105" i="9" s="1"/>
  <c r="I105" i="9" s="1"/>
  <c r="AD51" i="29"/>
  <c r="C51" i="29" s="1"/>
  <c r="AD19" i="29"/>
  <c r="D33" i="16"/>
  <c r="AQ16" i="29"/>
  <c r="P30" i="16"/>
  <c r="M6" i="33" s="1" a="1"/>
  <c r="M6" i="33" s="1"/>
  <c r="G3" i="8"/>
  <c r="H3" i="8" s="1"/>
  <c r="I3" i="8" s="1"/>
  <c r="G32" i="8"/>
  <c r="H32" i="8" s="1"/>
  <c r="I32" i="8" s="1"/>
  <c r="G61" i="8"/>
  <c r="H61" i="8" s="1"/>
  <c r="I61" i="8" s="1"/>
  <c r="G90" i="8"/>
  <c r="H90" i="8" s="1"/>
  <c r="I90" i="8" s="1"/>
  <c r="G101" i="6"/>
  <c r="G14" i="6"/>
  <c r="G43" i="6"/>
  <c r="G72" i="6"/>
  <c r="G38" i="32"/>
  <c r="H38" i="32" s="1"/>
  <c r="I38" i="32" s="1"/>
  <c r="G67" i="32"/>
  <c r="H67" i="32" s="1"/>
  <c r="I67" i="32" s="1"/>
  <c r="G96" i="32"/>
  <c r="H96" i="32" s="1"/>
  <c r="I96" i="32" s="1"/>
  <c r="G9" i="32"/>
  <c r="H9" i="32" s="1"/>
  <c r="I9" i="32" s="1"/>
  <c r="D117" i="16"/>
  <c r="G38" i="13"/>
  <c r="H38" i="13" s="1"/>
  <c r="I38" i="13" s="1"/>
  <c r="G9" i="13"/>
  <c r="H9" i="13" s="1"/>
  <c r="I9" i="13" s="1"/>
  <c r="G96" i="13"/>
  <c r="H96" i="13" s="1"/>
  <c r="I96" i="13" s="1"/>
  <c r="G67" i="13"/>
  <c r="H67" i="13" s="1"/>
  <c r="I67" i="13" s="1"/>
  <c r="G34" i="32"/>
  <c r="H34" i="32" s="1"/>
  <c r="I34" i="32" s="1"/>
  <c r="G63" i="32"/>
  <c r="H63" i="32" s="1"/>
  <c r="I63" i="32" s="1"/>
  <c r="G92" i="32"/>
  <c r="H92" i="32" s="1"/>
  <c r="I92" i="32" s="1"/>
  <c r="G5" i="32"/>
  <c r="H5" i="32" s="1"/>
  <c r="I5" i="32" s="1"/>
  <c r="E37" i="16"/>
  <c r="AD23" i="29"/>
  <c r="G5" i="30"/>
  <c r="H5" i="30" s="1"/>
  <c r="I5" i="30" s="1"/>
  <c r="G63" i="30"/>
  <c r="H63" i="30" s="1"/>
  <c r="I63" i="30" s="1"/>
  <c r="G92" i="30"/>
  <c r="H92" i="30" s="1"/>
  <c r="I92" i="30" s="1"/>
  <c r="G34" i="30"/>
  <c r="H34" i="30" s="1"/>
  <c r="I34" i="30" s="1"/>
  <c r="G87" i="34"/>
  <c r="H87" i="34" s="1"/>
  <c r="I87" i="34" s="1"/>
  <c r="G116" i="34"/>
  <c r="H116" i="34" s="1"/>
  <c r="I116" i="34" s="1"/>
  <c r="G29" i="34"/>
  <c r="H29" i="34" s="1"/>
  <c r="I29" i="34" s="1"/>
  <c r="G58" i="34"/>
  <c r="H58" i="34" s="1"/>
  <c r="I58" i="34" s="1"/>
  <c r="G5" i="2"/>
  <c r="G34" i="2"/>
  <c r="G63" i="2"/>
  <c r="G92" i="2"/>
  <c r="G77" i="31"/>
  <c r="H77" i="31" s="1"/>
  <c r="I77" i="31" s="1"/>
  <c r="G106" i="31"/>
  <c r="H106" i="31" s="1"/>
  <c r="I106" i="31" s="1"/>
  <c r="G48" i="31"/>
  <c r="H48" i="31" s="1"/>
  <c r="I48" i="31" s="1"/>
  <c r="G19" i="31"/>
  <c r="H19" i="31" s="1"/>
  <c r="I19" i="31" s="1"/>
  <c r="AR69" i="29"/>
  <c r="D69" i="29" s="1"/>
  <c r="D80" i="16"/>
  <c r="G110" i="12"/>
  <c r="H110" i="12" s="1"/>
  <c r="I110" i="12" s="1"/>
  <c r="G23" i="12"/>
  <c r="H23" i="12" s="1"/>
  <c r="I23" i="12" s="1"/>
  <c r="G81" i="12"/>
  <c r="H81" i="12" s="1"/>
  <c r="I81" i="12" s="1"/>
  <c r="G52" i="12"/>
  <c r="H52" i="12" s="1"/>
  <c r="I52" i="12" s="1"/>
  <c r="G43" i="2"/>
  <c r="G72" i="2"/>
  <c r="G101" i="2"/>
  <c r="G14" i="2"/>
  <c r="D85" i="16"/>
  <c r="AS11" i="29"/>
  <c r="G113" i="13"/>
  <c r="H113" i="13" s="1"/>
  <c r="I113" i="13" s="1"/>
  <c r="G84" i="13"/>
  <c r="H84" i="13" s="1"/>
  <c r="I84" i="13" s="1"/>
  <c r="G55" i="13"/>
  <c r="H55" i="13" s="1"/>
  <c r="I55" i="13" s="1"/>
  <c r="G26" i="13"/>
  <c r="H26" i="13" s="1"/>
  <c r="I26" i="13" s="1"/>
  <c r="AQ33" i="29"/>
  <c r="AR33" i="29" s="1"/>
  <c r="P47" i="16"/>
  <c r="M23" i="33" s="1" a="1"/>
  <c r="M23" i="33" s="1"/>
  <c r="G49" i="33"/>
  <c r="G78" i="33"/>
  <c r="G20" i="33"/>
  <c r="G107" i="33"/>
  <c r="G74" i="12"/>
  <c r="H74" i="12" s="1"/>
  <c r="I74" i="12" s="1"/>
  <c r="G103" i="12"/>
  <c r="H103" i="12" s="1"/>
  <c r="I103" i="12" s="1"/>
  <c r="G16" i="12"/>
  <c r="H16" i="12" s="1"/>
  <c r="I16" i="12" s="1"/>
  <c r="G45" i="12"/>
  <c r="H45" i="12" s="1"/>
  <c r="I45" i="12" s="1"/>
  <c r="M60" i="13" a="1"/>
  <c r="M60" i="13" s="1"/>
  <c r="V7" i="16"/>
  <c r="AQ39" i="29"/>
  <c r="AR39" i="29" s="1"/>
  <c r="P53" i="16"/>
  <c r="M29" i="33" s="1" a="1"/>
  <c r="M29" i="33" s="1"/>
  <c r="G51" i="2"/>
  <c r="G80" i="2"/>
  <c r="G109" i="2"/>
  <c r="G22" i="2"/>
  <c r="G57" i="30"/>
  <c r="H57" i="30" s="1"/>
  <c r="I57" i="30" s="1"/>
  <c r="G86" i="30"/>
  <c r="H86" i="30" s="1"/>
  <c r="I86" i="30" s="1"/>
  <c r="G115" i="30"/>
  <c r="H115" i="30" s="1"/>
  <c r="I115" i="30" s="1"/>
  <c r="G28" i="30"/>
  <c r="H28" i="30" s="1"/>
  <c r="I28" i="30" s="1"/>
  <c r="AR71" i="29"/>
  <c r="D71" i="29" s="1"/>
  <c r="D82" i="16"/>
  <c r="G108" i="8"/>
  <c r="H108" i="8" s="1"/>
  <c r="I108" i="8" s="1"/>
  <c r="G21" i="8"/>
  <c r="H21" i="8" s="1"/>
  <c r="I21" i="8" s="1"/>
  <c r="G50" i="8"/>
  <c r="H50" i="8" s="1"/>
  <c r="I50" i="8" s="1"/>
  <c r="G79" i="8"/>
  <c r="H79" i="8" s="1"/>
  <c r="I79" i="8" s="1"/>
  <c r="G63" i="33"/>
  <c r="G92" i="33"/>
  <c r="G34" i="33"/>
  <c r="G5" i="33"/>
  <c r="G60" i="8"/>
  <c r="G89" i="8"/>
  <c r="G2" i="8"/>
  <c r="G31" i="8"/>
  <c r="G41" i="13"/>
  <c r="H41" i="13" s="1"/>
  <c r="I41" i="13" s="1"/>
  <c r="G70" i="13"/>
  <c r="H70" i="13" s="1"/>
  <c r="I70" i="13" s="1"/>
  <c r="G99" i="13"/>
  <c r="H99" i="13" s="1"/>
  <c r="I99" i="13" s="1"/>
  <c r="G12" i="13"/>
  <c r="H12" i="13" s="1"/>
  <c r="I12" i="13" s="1"/>
  <c r="G37" i="32"/>
  <c r="H37" i="32" s="1"/>
  <c r="I37" i="32" s="1"/>
  <c r="G66" i="32"/>
  <c r="H66" i="32" s="1"/>
  <c r="I66" i="32" s="1"/>
  <c r="G8" i="32"/>
  <c r="H8" i="32" s="1"/>
  <c r="I8" i="32" s="1"/>
  <c r="G95" i="32"/>
  <c r="H95" i="32" s="1"/>
  <c r="I95" i="32" s="1"/>
  <c r="G117" i="31"/>
  <c r="H117" i="31" s="1"/>
  <c r="I117" i="31" s="1"/>
  <c r="G59" i="31"/>
  <c r="H59" i="31" s="1"/>
  <c r="I59" i="31" s="1"/>
  <c r="G30" i="31"/>
  <c r="H30" i="31" s="1"/>
  <c r="I30" i="31" s="1"/>
  <c r="G88" i="31"/>
  <c r="H88" i="31" s="1"/>
  <c r="I88" i="31" s="1"/>
  <c r="AQ22" i="29"/>
  <c r="AR22" i="29" s="1"/>
  <c r="P36" i="16"/>
  <c r="M12" i="33" s="1" a="1"/>
  <c r="M12" i="33" s="1"/>
  <c r="D132" i="16"/>
  <c r="G98" i="11"/>
  <c r="H98" i="11" s="1"/>
  <c r="I98" i="11" s="1"/>
  <c r="G40" i="11"/>
  <c r="H40" i="11" s="1"/>
  <c r="I40" i="11" s="1"/>
  <c r="G11" i="11"/>
  <c r="H11" i="11" s="1"/>
  <c r="I11" i="11" s="1"/>
  <c r="G69" i="11"/>
  <c r="H69" i="11" s="1"/>
  <c r="I69" i="11" s="1"/>
  <c r="G18" i="33"/>
  <c r="G47" i="33"/>
  <c r="G76" i="33"/>
  <c r="G105" i="33"/>
  <c r="G15" i="8"/>
  <c r="H15" i="8" s="1"/>
  <c r="I15" i="8" s="1"/>
  <c r="G44" i="8"/>
  <c r="H44" i="8" s="1"/>
  <c r="I44" i="8" s="1"/>
  <c r="G73" i="8"/>
  <c r="H73" i="8" s="1"/>
  <c r="I73" i="8" s="1"/>
  <c r="G102" i="8"/>
  <c r="H102" i="8" s="1"/>
  <c r="I102" i="8" s="1"/>
  <c r="G58" i="32"/>
  <c r="H58" i="32" s="1"/>
  <c r="I58" i="32" s="1"/>
  <c r="G87" i="32"/>
  <c r="H87" i="32" s="1"/>
  <c r="I87" i="32" s="1"/>
  <c r="G116" i="32"/>
  <c r="H116" i="32" s="1"/>
  <c r="I116" i="32" s="1"/>
  <c r="G29" i="32"/>
  <c r="H29" i="32" s="1"/>
  <c r="I29" i="32" s="1"/>
  <c r="G90" i="36"/>
  <c r="H90" i="36" s="1"/>
  <c r="I90" i="36" s="1"/>
  <c r="G32" i="36"/>
  <c r="H32" i="36" s="1"/>
  <c r="I32" i="36" s="1"/>
  <c r="G61" i="36"/>
  <c r="H61" i="36" s="1"/>
  <c r="I61" i="36" s="1"/>
  <c r="G3" i="36"/>
  <c r="H3" i="36" s="1"/>
  <c r="I3" i="36" s="1"/>
  <c r="AR54" i="29"/>
  <c r="D54" i="29" s="1"/>
  <c r="D65" i="16"/>
  <c r="AM11" i="29"/>
  <c r="N55" i="16"/>
  <c r="M31" i="11" s="1" a="1"/>
  <c r="M31" i="11" s="1"/>
  <c r="G54" i="34"/>
  <c r="G83" i="34"/>
  <c r="G112" i="34"/>
  <c r="G25" i="34"/>
  <c r="G93" i="31"/>
  <c r="H93" i="31" s="1"/>
  <c r="I93" i="31" s="1"/>
  <c r="G6" i="31"/>
  <c r="H6" i="31" s="1"/>
  <c r="I6" i="31" s="1"/>
  <c r="G64" i="31"/>
  <c r="H64" i="31" s="1"/>
  <c r="I64" i="31" s="1"/>
  <c r="G35" i="31"/>
  <c r="H35" i="31" s="1"/>
  <c r="I35" i="31" s="1"/>
  <c r="AR56" i="29"/>
  <c r="D56" i="29" s="1"/>
  <c r="AR24" i="29"/>
  <c r="D67" i="16"/>
  <c r="G17" i="30"/>
  <c r="H17" i="30" s="1"/>
  <c r="I17" i="30" s="1"/>
  <c r="G75" i="30"/>
  <c r="H75" i="30" s="1"/>
  <c r="I75" i="30" s="1"/>
  <c r="G104" i="30"/>
  <c r="H104" i="30" s="1"/>
  <c r="I104" i="30" s="1"/>
  <c r="G46" i="30"/>
  <c r="H46" i="30" s="1"/>
  <c r="I46" i="30" s="1"/>
  <c r="G31" i="12"/>
  <c r="G60" i="12"/>
  <c r="G89" i="12"/>
  <c r="G2" i="12"/>
  <c r="E124" i="16"/>
  <c r="G60" i="30"/>
  <c r="G89" i="30"/>
  <c r="G2" i="30"/>
  <c r="G31" i="30"/>
  <c r="D138" i="16"/>
  <c r="D133" i="16"/>
  <c r="AQ17" i="29"/>
  <c r="AR17" i="29" s="1"/>
  <c r="P31" i="16"/>
  <c r="M7" i="33" s="1" a="1"/>
  <c r="M7" i="33" s="1"/>
  <c r="G65" i="31"/>
  <c r="H65" i="31" s="1"/>
  <c r="I65" i="31" s="1"/>
  <c r="G7" i="31"/>
  <c r="H7" i="31" s="1"/>
  <c r="I7" i="31" s="1"/>
  <c r="G94" i="31"/>
  <c r="H94" i="31" s="1"/>
  <c r="I94" i="31" s="1"/>
  <c r="G36" i="31"/>
  <c r="H36" i="31" s="1"/>
  <c r="I36" i="31" s="1"/>
  <c r="G54" i="32"/>
  <c r="H54" i="32" s="1"/>
  <c r="I54" i="32" s="1"/>
  <c r="G83" i="32"/>
  <c r="H83" i="32" s="1"/>
  <c r="I83" i="32" s="1"/>
  <c r="G112" i="32"/>
  <c r="H112" i="32" s="1"/>
  <c r="I112" i="32" s="1"/>
  <c r="G25" i="32"/>
  <c r="H25" i="32" s="1"/>
  <c r="I25" i="32" s="1"/>
  <c r="G10" i="6"/>
  <c r="G97" i="6"/>
  <c r="G39" i="6"/>
  <c r="G68" i="6"/>
  <c r="G103" i="9"/>
  <c r="H103" i="9" s="1"/>
  <c r="I103" i="9" s="1"/>
  <c r="G16" i="9"/>
  <c r="H16" i="9" s="1"/>
  <c r="I16" i="9" s="1"/>
  <c r="G45" i="9"/>
  <c r="H45" i="9" s="1"/>
  <c r="I45" i="9" s="1"/>
  <c r="G74" i="9"/>
  <c r="H74" i="9" s="1"/>
  <c r="I74" i="9" s="1"/>
  <c r="AR49" i="29"/>
  <c r="D49" i="29" s="1"/>
  <c r="D60" i="16"/>
  <c r="AD45" i="29"/>
  <c r="C45" i="29" s="1"/>
  <c r="AD13" i="29"/>
  <c r="Q11" i="29"/>
  <c r="D27" i="16"/>
  <c r="G36" i="9"/>
  <c r="H36" i="9" s="1"/>
  <c r="I36" i="9" s="1"/>
  <c r="G7" i="9"/>
  <c r="H7" i="9" s="1"/>
  <c r="I7" i="9" s="1"/>
  <c r="G65" i="9"/>
  <c r="H65" i="9" s="1"/>
  <c r="I65" i="9" s="1"/>
  <c r="G94" i="9"/>
  <c r="H94" i="9" s="1"/>
  <c r="I94" i="9" s="1"/>
  <c r="G86" i="12"/>
  <c r="H86" i="12" s="1"/>
  <c r="I86" i="12" s="1"/>
  <c r="G115" i="12"/>
  <c r="H115" i="12" s="1"/>
  <c r="I115" i="12" s="1"/>
  <c r="G28" i="12"/>
  <c r="H28" i="12" s="1"/>
  <c r="I28" i="12" s="1"/>
  <c r="G57" i="12"/>
  <c r="H57" i="12" s="1"/>
  <c r="I57" i="12" s="1"/>
  <c r="G13" i="9"/>
  <c r="H13" i="9" s="1"/>
  <c r="I13" i="9" s="1"/>
  <c r="G42" i="9"/>
  <c r="H42" i="9" s="1"/>
  <c r="I42" i="9" s="1"/>
  <c r="G71" i="9"/>
  <c r="H71" i="9" s="1"/>
  <c r="I71" i="9" s="1"/>
  <c r="G100" i="9"/>
  <c r="H100" i="9" s="1"/>
  <c r="I100" i="9" s="1"/>
  <c r="G107" i="31"/>
  <c r="H107" i="31" s="1"/>
  <c r="I107" i="31" s="1"/>
  <c r="G78" i="31"/>
  <c r="H78" i="31" s="1"/>
  <c r="I78" i="31" s="1"/>
  <c r="G20" i="31"/>
  <c r="H20" i="31" s="1"/>
  <c r="I20" i="31" s="1"/>
  <c r="G49" i="31"/>
  <c r="H49" i="31" s="1"/>
  <c r="I49" i="31" s="1"/>
  <c r="AD70" i="29"/>
  <c r="C70" i="29" s="1"/>
  <c r="AD38" i="29"/>
  <c r="D52" i="16"/>
  <c r="G53" i="12"/>
  <c r="H53" i="12" s="1"/>
  <c r="I53" i="12" s="1"/>
  <c r="G82" i="12"/>
  <c r="H82" i="12" s="1"/>
  <c r="I82" i="12" s="1"/>
  <c r="G111" i="12"/>
  <c r="H111" i="12" s="1"/>
  <c r="I111" i="12" s="1"/>
  <c r="G24" i="12"/>
  <c r="H24" i="12" s="1"/>
  <c r="I24" i="12" s="1"/>
  <c r="AB11" i="29"/>
  <c r="K26" i="16"/>
  <c r="M2" i="36" s="1" a="1"/>
  <c r="M2" i="36" s="1"/>
  <c r="H2" i="36" s="1"/>
  <c r="I2" i="36" s="1"/>
  <c r="G46" i="13"/>
  <c r="H46" i="13" s="1"/>
  <c r="I46" i="13" s="1"/>
  <c r="G104" i="13"/>
  <c r="H104" i="13" s="1"/>
  <c r="I104" i="13" s="1"/>
  <c r="G75" i="13"/>
  <c r="H75" i="13" s="1"/>
  <c r="I75" i="13" s="1"/>
  <c r="G17" i="13"/>
  <c r="H17" i="13" s="1"/>
  <c r="I17" i="13" s="1"/>
  <c r="G12" i="36"/>
  <c r="H12" i="36" s="1"/>
  <c r="I12" i="36" s="1"/>
  <c r="G99" i="36"/>
  <c r="H99" i="36" s="1"/>
  <c r="I99" i="36" s="1"/>
  <c r="G41" i="36"/>
  <c r="H41" i="36" s="1"/>
  <c r="I41" i="36" s="1"/>
  <c r="G70" i="36"/>
  <c r="H70" i="36" s="1"/>
  <c r="I70" i="36" s="1"/>
  <c r="AQ30" i="29"/>
  <c r="P44" i="16"/>
  <c r="M20" i="33" s="1" a="1"/>
  <c r="M20" i="33" s="1"/>
  <c r="G77" i="32"/>
  <c r="H77" i="32" s="1"/>
  <c r="I77" i="32" s="1"/>
  <c r="G106" i="32"/>
  <c r="H106" i="32" s="1"/>
  <c r="I106" i="32" s="1"/>
  <c r="G48" i="32"/>
  <c r="H48" i="32" s="1"/>
  <c r="I48" i="32" s="1"/>
  <c r="G19" i="32"/>
  <c r="H19" i="32" s="1"/>
  <c r="I19" i="32" s="1"/>
  <c r="AR58" i="29"/>
  <c r="D58" i="29" s="1"/>
  <c r="D69" i="16"/>
  <c r="G66" i="30"/>
  <c r="H66" i="30" s="1"/>
  <c r="I66" i="30" s="1"/>
  <c r="G95" i="30"/>
  <c r="H95" i="30" s="1"/>
  <c r="I95" i="30" s="1"/>
  <c r="G8" i="30"/>
  <c r="H8" i="30" s="1"/>
  <c r="I8" i="30" s="1"/>
  <c r="G37" i="30"/>
  <c r="H37" i="30" s="1"/>
  <c r="I37" i="30" s="1"/>
  <c r="D134" i="16"/>
  <c r="G107" i="6"/>
  <c r="G78" i="6"/>
  <c r="G20" i="6"/>
  <c r="G49" i="6"/>
  <c r="G109" i="11"/>
  <c r="H109" i="11" s="1"/>
  <c r="I109" i="11" s="1"/>
  <c r="G80" i="11"/>
  <c r="H80" i="11" s="1"/>
  <c r="I80" i="11" s="1"/>
  <c r="G51" i="11"/>
  <c r="H51" i="11" s="1"/>
  <c r="I51" i="11" s="1"/>
  <c r="G22" i="11"/>
  <c r="H22" i="11" s="1"/>
  <c r="I22" i="11" s="1"/>
  <c r="G105" i="36"/>
  <c r="H105" i="36" s="1"/>
  <c r="I105" i="36" s="1"/>
  <c r="G18" i="36"/>
  <c r="H18" i="36" s="1"/>
  <c r="I18" i="36" s="1"/>
  <c r="G47" i="36"/>
  <c r="H47" i="36" s="1"/>
  <c r="I47" i="36" s="1"/>
  <c r="G76" i="36"/>
  <c r="H76" i="36" s="1"/>
  <c r="I76" i="36" s="1"/>
  <c r="G4" i="6"/>
  <c r="G91" i="6"/>
  <c r="G62" i="6"/>
  <c r="G33" i="6"/>
  <c r="G69" i="34"/>
  <c r="H69" i="34" s="1"/>
  <c r="I69" i="34" s="1"/>
  <c r="G98" i="34"/>
  <c r="H98" i="34" s="1"/>
  <c r="I98" i="34" s="1"/>
  <c r="G11" i="34"/>
  <c r="H11" i="34" s="1"/>
  <c r="I11" i="34" s="1"/>
  <c r="G40" i="34"/>
  <c r="H40" i="34" s="1"/>
  <c r="I40" i="34" s="1"/>
  <c r="G30" i="8"/>
  <c r="H30" i="8" s="1"/>
  <c r="I30" i="8" s="1"/>
  <c r="G59" i="8"/>
  <c r="H59" i="8" s="1"/>
  <c r="I59" i="8" s="1"/>
  <c r="G88" i="8"/>
  <c r="H88" i="8" s="1"/>
  <c r="I88" i="8" s="1"/>
  <c r="G117" i="8"/>
  <c r="H117" i="8" s="1"/>
  <c r="I117" i="8" s="1"/>
  <c r="G108" i="31"/>
  <c r="H108" i="31" s="1"/>
  <c r="I108" i="31" s="1"/>
  <c r="G50" i="31"/>
  <c r="H50" i="31" s="1"/>
  <c r="I50" i="31" s="1"/>
  <c r="G21" i="31"/>
  <c r="H21" i="31" s="1"/>
  <c r="I21" i="31" s="1"/>
  <c r="G79" i="31"/>
  <c r="H79" i="31" s="1"/>
  <c r="I79" i="31" s="1"/>
  <c r="AD39" i="29"/>
  <c r="AD71" i="29"/>
  <c r="C71" i="29" s="1"/>
  <c r="D53" i="16"/>
  <c r="G25" i="12"/>
  <c r="H25" i="12" s="1"/>
  <c r="I25" i="12" s="1"/>
  <c r="G54" i="12"/>
  <c r="H54" i="12" s="1"/>
  <c r="I54" i="12" s="1"/>
  <c r="G83" i="12"/>
  <c r="H83" i="12" s="1"/>
  <c r="I83" i="12" s="1"/>
  <c r="G112" i="12"/>
  <c r="H112" i="12" s="1"/>
  <c r="I112" i="12" s="1"/>
  <c r="G39" i="9"/>
  <c r="H39" i="9" s="1"/>
  <c r="I39" i="9" s="1"/>
  <c r="G68" i="9"/>
  <c r="H68" i="9" s="1"/>
  <c r="I68" i="9" s="1"/>
  <c r="G97" i="9"/>
  <c r="H97" i="9" s="1"/>
  <c r="I97" i="9" s="1"/>
  <c r="G10" i="9"/>
  <c r="H10" i="9" s="1"/>
  <c r="I10" i="9" s="1"/>
  <c r="G109" i="36"/>
  <c r="H109" i="36" s="1"/>
  <c r="I109" i="36" s="1"/>
  <c r="G80" i="36"/>
  <c r="H80" i="36" s="1"/>
  <c r="I80" i="36" s="1"/>
  <c r="G22" i="36"/>
  <c r="H22" i="36" s="1"/>
  <c r="I22" i="36" s="1"/>
  <c r="G51" i="36"/>
  <c r="H51" i="36" s="1"/>
  <c r="I51" i="36" s="1"/>
  <c r="AQ15" i="29"/>
  <c r="AR15" i="29" s="1"/>
  <c r="P29" i="16"/>
  <c r="M5" i="33" s="1" a="1"/>
  <c r="M5" i="33" s="1"/>
  <c r="S11" i="29"/>
  <c r="F26" i="16"/>
  <c r="M2" i="8" s="1" a="1"/>
  <c r="M2" i="8" s="1"/>
  <c r="G96" i="8"/>
  <c r="H96" i="8" s="1"/>
  <c r="I96" i="8" s="1"/>
  <c r="G9" i="8"/>
  <c r="H9" i="8" s="1"/>
  <c r="I9" i="8" s="1"/>
  <c r="G38" i="8"/>
  <c r="H38" i="8" s="1"/>
  <c r="I38" i="8" s="1"/>
  <c r="G67" i="8"/>
  <c r="H67" i="8" s="1"/>
  <c r="I67" i="8" s="1"/>
  <c r="G30" i="9"/>
  <c r="H30" i="9" s="1"/>
  <c r="I30" i="9" s="1"/>
  <c r="G59" i="9"/>
  <c r="H59" i="9" s="1"/>
  <c r="I59" i="9" s="1"/>
  <c r="G88" i="9"/>
  <c r="H88" i="9" s="1"/>
  <c r="I88" i="9" s="1"/>
  <c r="G117" i="9"/>
  <c r="H117" i="9" s="1"/>
  <c r="I117" i="9" s="1"/>
  <c r="AQ28" i="29"/>
  <c r="P42" i="16"/>
  <c r="M18" i="33" s="1" a="1"/>
  <c r="M18" i="33" s="1"/>
  <c r="D94" i="16"/>
  <c r="G49" i="2"/>
  <c r="G78" i="2"/>
  <c r="G20" i="2"/>
  <c r="G107" i="2"/>
  <c r="AR51" i="29"/>
  <c r="D51" i="29" s="1"/>
  <c r="D62" i="16"/>
  <c r="G39" i="31"/>
  <c r="H39" i="31" s="1"/>
  <c r="I39" i="31" s="1"/>
  <c r="G10" i="31"/>
  <c r="H10" i="31" s="1"/>
  <c r="I10" i="31" s="1"/>
  <c r="G97" i="31"/>
  <c r="H97" i="31" s="1"/>
  <c r="I97" i="31" s="1"/>
  <c r="G68" i="31"/>
  <c r="H68" i="31" s="1"/>
  <c r="I68" i="31" s="1"/>
  <c r="H136" i="16"/>
  <c r="M112" i="34" s="1" a="1"/>
  <c r="M112" i="34" s="1"/>
  <c r="I112" i="23" s="1"/>
  <c r="D96" i="16"/>
  <c r="G48" i="8"/>
  <c r="H48" i="8" s="1"/>
  <c r="I48" i="8" s="1"/>
  <c r="G19" i="8"/>
  <c r="H19" i="8" s="1"/>
  <c r="I19" i="8" s="1"/>
  <c r="G77" i="8"/>
  <c r="H77" i="8" s="1"/>
  <c r="I77" i="8" s="1"/>
  <c r="G106" i="8"/>
  <c r="H106" i="8" s="1"/>
  <c r="I106" i="8" s="1"/>
  <c r="G3" i="9"/>
  <c r="H3" i="9" s="1"/>
  <c r="I3" i="9" s="1"/>
  <c r="G32" i="9"/>
  <c r="H32" i="9" s="1"/>
  <c r="I32" i="9" s="1"/>
  <c r="G61" i="9"/>
  <c r="H61" i="9" s="1"/>
  <c r="I61" i="9" s="1"/>
  <c r="G90" i="9"/>
  <c r="H90" i="9" s="1"/>
  <c r="I90" i="9" s="1"/>
  <c r="G53" i="9"/>
  <c r="H53" i="9" s="1"/>
  <c r="I53" i="9" s="1"/>
  <c r="G82" i="9"/>
  <c r="H82" i="9" s="1"/>
  <c r="I82" i="9" s="1"/>
  <c r="G111" i="9"/>
  <c r="H111" i="9" s="1"/>
  <c r="I111" i="9" s="1"/>
  <c r="G24" i="9"/>
  <c r="H24" i="9" s="1"/>
  <c r="I24" i="9" s="1"/>
  <c r="T11" i="29"/>
  <c r="G26" i="16"/>
  <c r="E95" i="16"/>
  <c r="G85" i="11"/>
  <c r="H85" i="11" s="1"/>
  <c r="I85" i="11" s="1"/>
  <c r="G56" i="11"/>
  <c r="H56" i="11" s="1"/>
  <c r="I56" i="11" s="1"/>
  <c r="G114" i="11"/>
  <c r="H114" i="11" s="1"/>
  <c r="I114" i="11" s="1"/>
  <c r="G27" i="11"/>
  <c r="H27" i="11" s="1"/>
  <c r="I27" i="11" s="1"/>
  <c r="G27" i="12"/>
  <c r="H27" i="12" s="1"/>
  <c r="I27" i="12" s="1"/>
  <c r="G56" i="12"/>
  <c r="H56" i="12" s="1"/>
  <c r="I56" i="12" s="1"/>
  <c r="G85" i="12"/>
  <c r="H85" i="12" s="1"/>
  <c r="I85" i="12" s="1"/>
  <c r="G114" i="12"/>
  <c r="H114" i="12" s="1"/>
  <c r="I114" i="12" s="1"/>
  <c r="G41" i="9"/>
  <c r="H41" i="9" s="1"/>
  <c r="I41" i="9" s="1"/>
  <c r="G70" i="9"/>
  <c r="H70" i="9" s="1"/>
  <c r="I70" i="9" s="1"/>
  <c r="G99" i="9"/>
  <c r="H99" i="9" s="1"/>
  <c r="I99" i="9" s="1"/>
  <c r="G12" i="9"/>
  <c r="H12" i="9" s="1"/>
  <c r="I12" i="9" s="1"/>
  <c r="AD69" i="29"/>
  <c r="C69" i="29" s="1"/>
  <c r="AD37" i="29"/>
  <c r="D51" i="16"/>
  <c r="D139" i="16"/>
  <c r="G101" i="13"/>
  <c r="H101" i="13" s="1"/>
  <c r="I101" i="13" s="1"/>
  <c r="G72" i="13"/>
  <c r="H72" i="13" s="1"/>
  <c r="I72" i="13" s="1"/>
  <c r="G43" i="13"/>
  <c r="H43" i="13" s="1"/>
  <c r="I43" i="13" s="1"/>
  <c r="G14" i="13"/>
  <c r="H14" i="13" s="1"/>
  <c r="I14" i="13" s="1"/>
  <c r="G96" i="36"/>
  <c r="H96" i="36" s="1"/>
  <c r="I96" i="36" s="1"/>
  <c r="G38" i="36"/>
  <c r="H38" i="36" s="1"/>
  <c r="I38" i="36" s="1"/>
  <c r="G67" i="36"/>
  <c r="H67" i="36" s="1"/>
  <c r="I67" i="36" s="1"/>
  <c r="G9" i="36"/>
  <c r="H9" i="36" s="1"/>
  <c r="I9" i="36" s="1"/>
  <c r="D105" i="16"/>
  <c r="G100" i="11"/>
  <c r="H100" i="11" s="1"/>
  <c r="I100" i="11" s="1"/>
  <c r="G42" i="11"/>
  <c r="H42" i="11" s="1"/>
  <c r="I42" i="11" s="1"/>
  <c r="G71" i="11"/>
  <c r="H71" i="11" s="1"/>
  <c r="I71" i="11" s="1"/>
  <c r="G13" i="11"/>
  <c r="H13" i="11" s="1"/>
  <c r="I13" i="11" s="1"/>
  <c r="AD62" i="29"/>
  <c r="C62" i="29" s="1"/>
  <c r="AD30" i="29"/>
  <c r="D44" i="16"/>
  <c r="D115" i="16"/>
  <c r="G102" i="31"/>
  <c r="H102" i="31" s="1"/>
  <c r="I102" i="31" s="1"/>
  <c r="G44" i="31"/>
  <c r="H44" i="31" s="1"/>
  <c r="I44" i="31" s="1"/>
  <c r="G15" i="31"/>
  <c r="H15" i="31" s="1"/>
  <c r="I15" i="31" s="1"/>
  <c r="G73" i="31"/>
  <c r="H73" i="31" s="1"/>
  <c r="I73" i="31" s="1"/>
  <c r="D111" i="16"/>
  <c r="G101" i="32"/>
  <c r="H101" i="32" s="1"/>
  <c r="I101" i="32" s="1"/>
  <c r="G14" i="32"/>
  <c r="H14" i="32" s="1"/>
  <c r="I14" i="32" s="1"/>
  <c r="G43" i="32"/>
  <c r="H43" i="32" s="1"/>
  <c r="I43" i="32" s="1"/>
  <c r="G72" i="32"/>
  <c r="H72" i="32" s="1"/>
  <c r="I72" i="32" s="1"/>
  <c r="G24" i="34"/>
  <c r="H24" i="34" s="1"/>
  <c r="I24" i="34" s="1"/>
  <c r="G53" i="34"/>
  <c r="H53" i="34" s="1"/>
  <c r="I53" i="34" s="1"/>
  <c r="G111" i="34"/>
  <c r="H111" i="34" s="1"/>
  <c r="I111" i="34" s="1"/>
  <c r="G82" i="34"/>
  <c r="H82" i="34" s="1"/>
  <c r="I82" i="34" s="1"/>
  <c r="G92" i="31"/>
  <c r="H92" i="31" s="1"/>
  <c r="I92" i="31" s="1"/>
  <c r="G63" i="31"/>
  <c r="H63" i="31" s="1"/>
  <c r="I63" i="31" s="1"/>
  <c r="G5" i="31"/>
  <c r="H5" i="31" s="1"/>
  <c r="I5" i="31" s="1"/>
  <c r="G34" i="31"/>
  <c r="H34" i="31" s="1"/>
  <c r="I34" i="31" s="1"/>
  <c r="G89" i="32"/>
  <c r="G2" i="32"/>
  <c r="G31" i="32"/>
  <c r="G60" i="32"/>
  <c r="G6" i="8"/>
  <c r="H6" i="8" s="1"/>
  <c r="I6" i="8" s="1"/>
  <c r="G35" i="8"/>
  <c r="H35" i="8" s="1"/>
  <c r="I35" i="8" s="1"/>
  <c r="G64" i="8"/>
  <c r="H64" i="8" s="1"/>
  <c r="I64" i="8" s="1"/>
  <c r="G93" i="8"/>
  <c r="H93" i="8" s="1"/>
  <c r="I93" i="8" s="1"/>
  <c r="G23" i="9"/>
  <c r="H23" i="9" s="1"/>
  <c r="I23" i="9" s="1"/>
  <c r="G52" i="9"/>
  <c r="H52" i="9" s="1"/>
  <c r="I52" i="9" s="1"/>
  <c r="G81" i="9"/>
  <c r="H81" i="9" s="1"/>
  <c r="I81" i="9" s="1"/>
  <c r="G110" i="9"/>
  <c r="H110" i="9" s="1"/>
  <c r="I110" i="9" s="1"/>
  <c r="G61" i="13"/>
  <c r="H61" i="13" s="1"/>
  <c r="I61" i="13" s="1"/>
  <c r="G3" i="13"/>
  <c r="H3" i="13" s="1"/>
  <c r="I3" i="13" s="1"/>
  <c r="G90" i="13"/>
  <c r="H90" i="13" s="1"/>
  <c r="I90" i="13" s="1"/>
  <c r="G32" i="13"/>
  <c r="H32" i="13" s="1"/>
  <c r="I32" i="13" s="1"/>
  <c r="G38" i="33"/>
  <c r="G67" i="33"/>
  <c r="G96" i="33"/>
  <c r="G9" i="33"/>
  <c r="G5" i="12"/>
  <c r="H5" i="12" s="1"/>
  <c r="I5" i="12" s="1"/>
  <c r="G63" i="12"/>
  <c r="H63" i="12" s="1"/>
  <c r="I63" i="12" s="1"/>
  <c r="G92" i="12"/>
  <c r="H92" i="12" s="1"/>
  <c r="I92" i="12" s="1"/>
  <c r="G34" i="12"/>
  <c r="H34" i="12" s="1"/>
  <c r="I34" i="12" s="1"/>
  <c r="G94" i="36"/>
  <c r="H94" i="36" s="1"/>
  <c r="I94" i="36" s="1"/>
  <c r="G36" i="36"/>
  <c r="H36" i="36" s="1"/>
  <c r="I36" i="36" s="1"/>
  <c r="G7" i="36"/>
  <c r="H7" i="36" s="1"/>
  <c r="I7" i="36" s="1"/>
  <c r="G65" i="36"/>
  <c r="H65" i="36" s="1"/>
  <c r="I65" i="36" s="1"/>
  <c r="G109" i="30"/>
  <c r="H109" i="30" s="1"/>
  <c r="I109" i="30" s="1"/>
  <c r="G51" i="30"/>
  <c r="H51" i="30" s="1"/>
  <c r="I51" i="30" s="1"/>
  <c r="G80" i="30"/>
  <c r="H80" i="30" s="1"/>
  <c r="I80" i="30" s="1"/>
  <c r="G22" i="30"/>
  <c r="H22" i="30" s="1"/>
  <c r="I22" i="30" s="1"/>
  <c r="AD54" i="29"/>
  <c r="C54" i="29" s="1"/>
  <c r="AD22" i="29"/>
  <c r="D36" i="16"/>
  <c r="G71" i="31"/>
  <c r="H71" i="31" s="1"/>
  <c r="I71" i="31" s="1"/>
  <c r="G42" i="31"/>
  <c r="H42" i="31" s="1"/>
  <c r="I42" i="31" s="1"/>
  <c r="G100" i="31"/>
  <c r="H100" i="31" s="1"/>
  <c r="I100" i="31" s="1"/>
  <c r="G13" i="31"/>
  <c r="H13" i="31" s="1"/>
  <c r="I13" i="31" s="1"/>
  <c r="D91" i="16"/>
  <c r="H49" i="16"/>
  <c r="M25" i="34" s="1" a="1"/>
  <c r="M25" i="34" s="1"/>
  <c r="I25" i="23" s="1"/>
  <c r="AD67" i="29"/>
  <c r="C67" i="29" s="1"/>
  <c r="G28" i="36"/>
  <c r="H28" i="36" s="1"/>
  <c r="I28" i="36" s="1"/>
  <c r="G57" i="36"/>
  <c r="H57" i="36" s="1"/>
  <c r="I57" i="36" s="1"/>
  <c r="G86" i="36"/>
  <c r="H86" i="36" s="1"/>
  <c r="I86" i="36" s="1"/>
  <c r="G115" i="36"/>
  <c r="H115" i="36" s="1"/>
  <c r="I115" i="36" s="1"/>
  <c r="AD24" i="29"/>
  <c r="AD56" i="29"/>
  <c r="C56" i="29" s="1"/>
  <c r="D38" i="16"/>
  <c r="G69" i="2"/>
  <c r="G98" i="2"/>
  <c r="G11" i="2"/>
  <c r="G40" i="2"/>
  <c r="AH11" i="29"/>
  <c r="G55" i="16"/>
  <c r="G82" i="11"/>
  <c r="H82" i="11" s="1"/>
  <c r="I82" i="11" s="1"/>
  <c r="G111" i="11"/>
  <c r="H111" i="11" s="1"/>
  <c r="I111" i="11" s="1"/>
  <c r="G24" i="11"/>
  <c r="H24" i="11" s="1"/>
  <c r="I24" i="11" s="1"/>
  <c r="G53" i="11"/>
  <c r="H53" i="11" s="1"/>
  <c r="I53" i="11" s="1"/>
  <c r="M60" i="30" a="1"/>
  <c r="M60" i="30" s="1"/>
  <c r="T7" i="16"/>
  <c r="D118" i="16"/>
  <c r="G58" i="13"/>
  <c r="H58" i="13" s="1"/>
  <c r="I58" i="13" s="1"/>
  <c r="G116" i="13"/>
  <c r="H116" i="13" s="1"/>
  <c r="I116" i="13" s="1"/>
  <c r="G29" i="13"/>
  <c r="H29" i="13" s="1"/>
  <c r="I29" i="13" s="1"/>
  <c r="G87" i="13"/>
  <c r="H87" i="13" s="1"/>
  <c r="I87" i="13" s="1"/>
  <c r="G38" i="2"/>
  <c r="G67" i="2"/>
  <c r="G96" i="2"/>
  <c r="G9" i="2"/>
  <c r="G108" i="36"/>
  <c r="H108" i="36" s="1"/>
  <c r="I108" i="36" s="1"/>
  <c r="G50" i="36"/>
  <c r="H50" i="36" s="1"/>
  <c r="I50" i="36" s="1"/>
  <c r="G79" i="36"/>
  <c r="H79" i="36" s="1"/>
  <c r="I79" i="36" s="1"/>
  <c r="G21" i="36"/>
  <c r="H21" i="36" s="1"/>
  <c r="I21" i="36" s="1"/>
  <c r="AD12" i="29"/>
  <c r="R11" i="29"/>
  <c r="E26" i="16"/>
  <c r="G67" i="9"/>
  <c r="H67" i="9" s="1"/>
  <c r="I67" i="9" s="1"/>
  <c r="G96" i="9"/>
  <c r="H96" i="9" s="1"/>
  <c r="I96" i="9" s="1"/>
  <c r="G9" i="9"/>
  <c r="H9" i="9" s="1"/>
  <c r="I9" i="9" s="1"/>
  <c r="G38" i="9"/>
  <c r="H38" i="9" s="1"/>
  <c r="I38" i="9" s="1"/>
  <c r="G41" i="30"/>
  <c r="H41" i="30" s="1"/>
  <c r="I41" i="30" s="1"/>
  <c r="G70" i="30"/>
  <c r="H70" i="30" s="1"/>
  <c r="I70" i="30" s="1"/>
  <c r="G99" i="30"/>
  <c r="H99" i="30" s="1"/>
  <c r="I99" i="30" s="1"/>
  <c r="G12" i="30"/>
  <c r="H12" i="30" s="1"/>
  <c r="I12" i="30" s="1"/>
  <c r="G4" i="33"/>
  <c r="G33" i="33"/>
  <c r="G62" i="33"/>
  <c r="G91" i="33"/>
  <c r="G30" i="11"/>
  <c r="H30" i="11" s="1"/>
  <c r="I30" i="11" s="1"/>
  <c r="G59" i="11"/>
  <c r="H59" i="11" s="1"/>
  <c r="I59" i="11" s="1"/>
  <c r="G88" i="11"/>
  <c r="H88" i="11" s="1"/>
  <c r="I88" i="11" s="1"/>
  <c r="G117" i="11"/>
  <c r="H117" i="11" s="1"/>
  <c r="I117" i="11" s="1"/>
  <c r="D131" i="16"/>
  <c r="G102" i="34"/>
  <c r="H102" i="34" s="1"/>
  <c r="I102" i="34" s="1"/>
  <c r="G44" i="34"/>
  <c r="H44" i="34" s="1"/>
  <c r="I44" i="34" s="1"/>
  <c r="G73" i="34"/>
  <c r="H73" i="34" s="1"/>
  <c r="I73" i="34" s="1"/>
  <c r="G15" i="34"/>
  <c r="H15" i="34" s="1"/>
  <c r="I15" i="34" s="1"/>
  <c r="AD46" i="29"/>
  <c r="C46" i="29" s="1"/>
  <c r="AD14" i="29"/>
  <c r="D28" i="16"/>
  <c r="G52" i="32"/>
  <c r="H52" i="32" s="1"/>
  <c r="I52" i="32" s="1"/>
  <c r="G81" i="32"/>
  <c r="H81" i="32" s="1"/>
  <c r="I81" i="32" s="1"/>
  <c r="G110" i="32"/>
  <c r="H110" i="32" s="1"/>
  <c r="I110" i="32" s="1"/>
  <c r="G23" i="32"/>
  <c r="H23" i="32" s="1"/>
  <c r="I23" i="32" s="1"/>
  <c r="G95" i="6"/>
  <c r="G66" i="6"/>
  <c r="G8" i="6"/>
  <c r="G37" i="6"/>
  <c r="G43" i="9"/>
  <c r="H43" i="9" s="1"/>
  <c r="I43" i="9" s="1"/>
  <c r="G72" i="9"/>
  <c r="H72" i="9" s="1"/>
  <c r="I72" i="9" s="1"/>
  <c r="G101" i="9"/>
  <c r="H101" i="9" s="1"/>
  <c r="I101" i="9" s="1"/>
  <c r="G14" i="9"/>
  <c r="H14" i="9" s="1"/>
  <c r="I14" i="9" s="1"/>
  <c r="G45" i="30"/>
  <c r="H45" i="30" s="1"/>
  <c r="I45" i="30" s="1"/>
  <c r="G74" i="30"/>
  <c r="H74" i="30" s="1"/>
  <c r="I74" i="30" s="1"/>
  <c r="G103" i="30"/>
  <c r="H103" i="30" s="1"/>
  <c r="I103" i="30" s="1"/>
  <c r="G16" i="30"/>
  <c r="H16" i="30" s="1"/>
  <c r="I16" i="30" s="1"/>
  <c r="G96" i="31"/>
  <c r="H96" i="31" s="1"/>
  <c r="I96" i="31" s="1"/>
  <c r="G67" i="31"/>
  <c r="H67" i="31" s="1"/>
  <c r="I67" i="31" s="1"/>
  <c r="G38" i="31"/>
  <c r="H38" i="31" s="1"/>
  <c r="I38" i="31" s="1"/>
  <c r="G9" i="31"/>
  <c r="H9" i="31" s="1"/>
  <c r="I9" i="31" s="1"/>
  <c r="AG11" i="29"/>
  <c r="F55" i="16"/>
  <c r="M31" i="8" s="1" a="1"/>
  <c r="M31" i="8" s="1"/>
  <c r="G26" i="33"/>
  <c r="G55" i="33"/>
  <c r="G84" i="33"/>
  <c r="G113" i="33"/>
  <c r="AQ19" i="29"/>
  <c r="P33" i="16"/>
  <c r="M9" i="33" s="1" a="1"/>
  <c r="M9" i="33" s="1"/>
  <c r="G113" i="6"/>
  <c r="G26" i="6"/>
  <c r="G55" i="6"/>
  <c r="G84" i="6"/>
  <c r="D120" i="16"/>
  <c r="G33" i="34"/>
  <c r="H33" i="34" s="1"/>
  <c r="I33" i="34" s="1"/>
  <c r="G62" i="34"/>
  <c r="H62" i="34" s="1"/>
  <c r="I62" i="34" s="1"/>
  <c r="G91" i="34"/>
  <c r="H91" i="34" s="1"/>
  <c r="I91" i="34" s="1"/>
  <c r="G4" i="34"/>
  <c r="H4" i="34" s="1"/>
  <c r="I4" i="34" s="1"/>
  <c r="G105" i="6"/>
  <c r="G47" i="6"/>
  <c r="G18" i="6"/>
  <c r="G76" i="6"/>
  <c r="H107" i="16"/>
  <c r="M83" i="34" s="1" a="1"/>
  <c r="M83" i="34" s="1"/>
  <c r="I83" i="23" s="1"/>
  <c r="D125" i="16"/>
  <c r="G41" i="32"/>
  <c r="H41" i="32" s="1"/>
  <c r="I41" i="32" s="1"/>
  <c r="G70" i="32"/>
  <c r="H70" i="32" s="1"/>
  <c r="I70" i="32" s="1"/>
  <c r="G99" i="32"/>
  <c r="H99" i="32" s="1"/>
  <c r="I99" i="32" s="1"/>
  <c r="G12" i="32"/>
  <c r="H12" i="32" s="1"/>
  <c r="I12" i="32" s="1"/>
  <c r="G83" i="13"/>
  <c r="H83" i="13" s="1"/>
  <c r="I83" i="13" s="1"/>
  <c r="G112" i="13"/>
  <c r="H112" i="13" s="1"/>
  <c r="I112" i="13" s="1"/>
  <c r="G54" i="13"/>
  <c r="H54" i="13" s="1"/>
  <c r="I54" i="13" s="1"/>
  <c r="G25" i="13"/>
  <c r="H25" i="13" s="1"/>
  <c r="I25" i="13" s="1"/>
  <c r="G50" i="12"/>
  <c r="H50" i="12" s="1"/>
  <c r="I50" i="12" s="1"/>
  <c r="G79" i="12"/>
  <c r="H79" i="12" s="1"/>
  <c r="I79" i="12" s="1"/>
  <c r="G108" i="12"/>
  <c r="H108" i="12" s="1"/>
  <c r="I108" i="12" s="1"/>
  <c r="G21" i="12"/>
  <c r="H21" i="12" s="1"/>
  <c r="I21" i="12" s="1"/>
  <c r="W11" i="29"/>
  <c r="L26" i="16"/>
  <c r="AR57" i="29"/>
  <c r="D57" i="29" s="1"/>
  <c r="D68" i="16"/>
  <c r="G50" i="2"/>
  <c r="G79" i="2"/>
  <c r="G108" i="2"/>
  <c r="G21" i="2"/>
  <c r="D92" i="16"/>
  <c r="G98" i="31"/>
  <c r="H98" i="31" s="1"/>
  <c r="I98" i="31" s="1"/>
  <c r="G40" i="31"/>
  <c r="H40" i="31" s="1"/>
  <c r="I40" i="31" s="1"/>
  <c r="G11" i="31"/>
  <c r="H11" i="31" s="1"/>
  <c r="I11" i="31" s="1"/>
  <c r="G69" i="31"/>
  <c r="H69" i="31" s="1"/>
  <c r="I69" i="31" s="1"/>
  <c r="G3" i="12"/>
  <c r="H3" i="12" s="1"/>
  <c r="I3" i="12" s="1"/>
  <c r="G32" i="12"/>
  <c r="H32" i="12" s="1"/>
  <c r="I32" i="12" s="1"/>
  <c r="G90" i="12"/>
  <c r="H90" i="12" s="1"/>
  <c r="I90" i="12" s="1"/>
  <c r="G61" i="12"/>
  <c r="H61" i="12" s="1"/>
  <c r="I61" i="12" s="1"/>
  <c r="G89" i="31"/>
  <c r="G2" i="31"/>
  <c r="G60" i="31"/>
  <c r="G31" i="31"/>
  <c r="D110" i="16"/>
  <c r="BH11" i="29"/>
  <c r="E113" i="16"/>
  <c r="G37" i="8"/>
  <c r="H37" i="8" s="1"/>
  <c r="I37" i="8" s="1"/>
  <c r="G66" i="8"/>
  <c r="H66" i="8" s="1"/>
  <c r="I66" i="8" s="1"/>
  <c r="G8" i="8"/>
  <c r="H8" i="8" s="1"/>
  <c r="I8" i="8" s="1"/>
  <c r="G95" i="8"/>
  <c r="H95" i="8" s="1"/>
  <c r="I95" i="8" s="1"/>
  <c r="AQ14" i="29"/>
  <c r="P28" i="16"/>
  <c r="M4" i="33" s="1" a="1"/>
  <c r="M4" i="33" s="1"/>
  <c r="G34" i="13"/>
  <c r="H34" i="13" s="1"/>
  <c r="I34" i="13" s="1"/>
  <c r="G92" i="13"/>
  <c r="H92" i="13" s="1"/>
  <c r="I92" i="13" s="1"/>
  <c r="G5" i="13"/>
  <c r="H5" i="13" s="1"/>
  <c r="I5" i="13" s="1"/>
  <c r="G63" i="13"/>
  <c r="H63" i="13" s="1"/>
  <c r="I63" i="13" s="1"/>
  <c r="G40" i="33"/>
  <c r="G69" i="33"/>
  <c r="G98" i="33"/>
  <c r="G11" i="33"/>
  <c r="G36" i="12"/>
  <c r="H36" i="12" s="1"/>
  <c r="I36" i="12" s="1"/>
  <c r="G7" i="12"/>
  <c r="H7" i="12" s="1"/>
  <c r="I7" i="12" s="1"/>
  <c r="G65" i="12"/>
  <c r="H65" i="12" s="1"/>
  <c r="I65" i="12" s="1"/>
  <c r="G94" i="12"/>
  <c r="H94" i="12" s="1"/>
  <c r="I94" i="12" s="1"/>
  <c r="G15" i="2"/>
  <c r="G44" i="2"/>
  <c r="G73" i="2"/>
  <c r="G102" i="2"/>
  <c r="D86" i="16"/>
  <c r="G65" i="13"/>
  <c r="H65" i="13" s="1"/>
  <c r="I65" i="13" s="1"/>
  <c r="G94" i="13"/>
  <c r="H94" i="13" s="1"/>
  <c r="I94" i="13" s="1"/>
  <c r="G7" i="13"/>
  <c r="H7" i="13" s="1"/>
  <c r="I7" i="13" s="1"/>
  <c r="G36" i="13"/>
  <c r="H36" i="13" s="1"/>
  <c r="I36" i="13" s="1"/>
  <c r="AD50" i="29"/>
  <c r="C50" i="29" s="1"/>
  <c r="AD18" i="29"/>
  <c r="D32" i="16"/>
  <c r="D140" i="16"/>
  <c r="G6" i="11"/>
  <c r="H6" i="11" s="1"/>
  <c r="I6" i="11" s="1"/>
  <c r="G35" i="11"/>
  <c r="H35" i="11" s="1"/>
  <c r="I35" i="11" s="1"/>
  <c r="G64" i="11"/>
  <c r="H64" i="11" s="1"/>
  <c r="I64" i="11" s="1"/>
  <c r="G93" i="11"/>
  <c r="H93" i="11" s="1"/>
  <c r="I93" i="11" s="1"/>
  <c r="G18" i="8"/>
  <c r="H18" i="8" s="1"/>
  <c r="I18" i="8" s="1"/>
  <c r="G47" i="8"/>
  <c r="H47" i="8" s="1"/>
  <c r="I47" i="8" s="1"/>
  <c r="G76" i="8"/>
  <c r="H76" i="8" s="1"/>
  <c r="I76" i="8" s="1"/>
  <c r="G105" i="8"/>
  <c r="H105" i="8" s="1"/>
  <c r="I105" i="8" s="1"/>
  <c r="G31" i="9"/>
  <c r="G60" i="9"/>
  <c r="G89" i="9"/>
  <c r="G2" i="9"/>
  <c r="AU11" i="29"/>
  <c r="F84" i="16"/>
  <c r="M60" i="8" s="1" a="1"/>
  <c r="M60" i="8" s="1"/>
  <c r="G114" i="36"/>
  <c r="H114" i="36" s="1"/>
  <c r="I114" i="36" s="1"/>
  <c r="G56" i="36"/>
  <c r="H56" i="36" s="1"/>
  <c r="I56" i="36" s="1"/>
  <c r="G85" i="36"/>
  <c r="H85" i="36" s="1"/>
  <c r="I85" i="36" s="1"/>
  <c r="G27" i="36"/>
  <c r="H27" i="36" s="1"/>
  <c r="I27" i="36" s="1"/>
  <c r="BC11" i="29"/>
  <c r="J84" i="16"/>
  <c r="M60" i="32" s="1" a="1"/>
  <c r="M60" i="32" s="1"/>
  <c r="G33" i="30"/>
  <c r="H33" i="30" s="1"/>
  <c r="I33" i="30" s="1"/>
  <c r="G91" i="30"/>
  <c r="H91" i="30" s="1"/>
  <c r="I91" i="30" s="1"/>
  <c r="G4" i="30"/>
  <c r="H4" i="30" s="1"/>
  <c r="I4" i="30" s="1"/>
  <c r="G62" i="30"/>
  <c r="H62" i="30" s="1"/>
  <c r="I62" i="30" s="1"/>
  <c r="G28" i="34"/>
  <c r="H28" i="34" s="1"/>
  <c r="I28" i="34" s="1"/>
  <c r="G57" i="34"/>
  <c r="H57" i="34" s="1"/>
  <c r="I57" i="34" s="1"/>
  <c r="G86" i="34"/>
  <c r="H86" i="34" s="1"/>
  <c r="I86" i="34" s="1"/>
  <c r="G115" i="34"/>
  <c r="H115" i="34" s="1"/>
  <c r="I115" i="34" s="1"/>
  <c r="AQ36" i="29"/>
  <c r="P50" i="16"/>
  <c r="M26" i="33" s="1" a="1"/>
  <c r="M26" i="33" s="1"/>
  <c r="G24" i="6"/>
  <c r="G53" i="6"/>
  <c r="G82" i="6"/>
  <c r="G111" i="6"/>
  <c r="G83" i="31"/>
  <c r="H83" i="31" s="1"/>
  <c r="I83" i="31" s="1"/>
  <c r="G54" i="31"/>
  <c r="H54" i="31" s="1"/>
  <c r="I54" i="31" s="1"/>
  <c r="G112" i="31"/>
  <c r="H112" i="31" s="1"/>
  <c r="I112" i="31" s="1"/>
  <c r="G25" i="31"/>
  <c r="H25" i="31" s="1"/>
  <c r="I25" i="31" s="1"/>
  <c r="G27" i="9"/>
  <c r="H27" i="9" s="1"/>
  <c r="I27" i="9" s="1"/>
  <c r="G56" i="9"/>
  <c r="H56" i="9" s="1"/>
  <c r="I56" i="9" s="1"/>
  <c r="G85" i="9"/>
  <c r="H85" i="9" s="1"/>
  <c r="I85" i="9" s="1"/>
  <c r="G114" i="9"/>
  <c r="H114" i="9" s="1"/>
  <c r="I114" i="9" s="1"/>
  <c r="AD36" i="29"/>
  <c r="AD68" i="29"/>
  <c r="C68" i="29" s="1"/>
  <c r="D50" i="16"/>
  <c r="G36" i="34"/>
  <c r="H36" i="34" s="1"/>
  <c r="I36" i="34" s="1"/>
  <c r="G65" i="34"/>
  <c r="H65" i="34" s="1"/>
  <c r="I65" i="34" s="1"/>
  <c r="G94" i="34"/>
  <c r="H94" i="34" s="1"/>
  <c r="I94" i="34" s="1"/>
  <c r="G7" i="34"/>
  <c r="H7" i="34" s="1"/>
  <c r="I7" i="34" s="1"/>
  <c r="AD28" i="29"/>
  <c r="AD60" i="29"/>
  <c r="C60" i="29" s="1"/>
  <c r="D42" i="16"/>
  <c r="G50" i="13"/>
  <c r="H50" i="13" s="1"/>
  <c r="I50" i="13" s="1"/>
  <c r="G108" i="13"/>
  <c r="H108" i="13" s="1"/>
  <c r="I108" i="13" s="1"/>
  <c r="G79" i="13"/>
  <c r="H79" i="13" s="1"/>
  <c r="I79" i="13" s="1"/>
  <c r="G21" i="13"/>
  <c r="H21" i="13" s="1"/>
  <c r="I21" i="13" s="1"/>
  <c r="G28" i="8"/>
  <c r="H28" i="8" s="1"/>
  <c r="I28" i="8" s="1"/>
  <c r="G57" i="8"/>
  <c r="H57" i="8" s="1"/>
  <c r="I57" i="8" s="1"/>
  <c r="G86" i="8"/>
  <c r="H86" i="8" s="1"/>
  <c r="I86" i="8" s="1"/>
  <c r="G115" i="8"/>
  <c r="H115" i="8" s="1"/>
  <c r="I115" i="8" s="1"/>
  <c r="AV11" i="29"/>
  <c r="G84" i="16"/>
  <c r="G56" i="33"/>
  <c r="G85" i="33"/>
  <c r="G114" i="33"/>
  <c r="G27" i="33"/>
  <c r="G53" i="8"/>
  <c r="H53" i="8" s="1"/>
  <c r="I53" i="8" s="1"/>
  <c r="G82" i="8"/>
  <c r="H82" i="8" s="1"/>
  <c r="I82" i="8" s="1"/>
  <c r="G111" i="8"/>
  <c r="H111" i="8" s="1"/>
  <c r="I111" i="8" s="1"/>
  <c r="G24" i="8"/>
  <c r="H24" i="8" s="1"/>
  <c r="I24" i="8" s="1"/>
  <c r="G51" i="33"/>
  <c r="G80" i="33"/>
  <c r="G109" i="33"/>
  <c r="G22" i="33"/>
  <c r="G18" i="12"/>
  <c r="H18" i="12" s="1"/>
  <c r="I18" i="12" s="1"/>
  <c r="G47" i="12"/>
  <c r="H47" i="12" s="1"/>
  <c r="I47" i="12" s="1"/>
  <c r="G76" i="12"/>
  <c r="H76" i="12" s="1"/>
  <c r="I76" i="12" s="1"/>
  <c r="G105" i="12"/>
  <c r="H105" i="12" s="1"/>
  <c r="I105" i="12" s="1"/>
  <c r="AK11" i="29"/>
  <c r="L55" i="16"/>
  <c r="G37" i="11"/>
  <c r="H37" i="11" s="1"/>
  <c r="I37" i="11" s="1"/>
  <c r="G8" i="11"/>
  <c r="H8" i="11" s="1"/>
  <c r="I8" i="11" s="1"/>
  <c r="G66" i="11"/>
  <c r="H66" i="11" s="1"/>
  <c r="I66" i="11" s="1"/>
  <c r="G95" i="11"/>
  <c r="H95" i="11" s="1"/>
  <c r="I95" i="11" s="1"/>
  <c r="G44" i="33"/>
  <c r="G73" i="33"/>
  <c r="G102" i="33"/>
  <c r="G15" i="33"/>
  <c r="G41" i="8"/>
  <c r="H41" i="8" s="1"/>
  <c r="I41" i="8" s="1"/>
  <c r="G70" i="8"/>
  <c r="H70" i="8" s="1"/>
  <c r="I70" i="8" s="1"/>
  <c r="G99" i="8"/>
  <c r="H99" i="8" s="1"/>
  <c r="I99" i="8" s="1"/>
  <c r="G12" i="8"/>
  <c r="H12" i="8" s="1"/>
  <c r="I12" i="8" s="1"/>
  <c r="G79" i="9"/>
  <c r="H79" i="9" s="1"/>
  <c r="I79" i="9" s="1"/>
  <c r="G108" i="9"/>
  <c r="H108" i="9" s="1"/>
  <c r="I108" i="9" s="1"/>
  <c r="G21" i="9"/>
  <c r="H21" i="9" s="1"/>
  <c r="I21" i="9" s="1"/>
  <c r="G50" i="9"/>
  <c r="H50" i="9" s="1"/>
  <c r="I50" i="9" s="1"/>
  <c r="Z11" i="29"/>
  <c r="I26" i="16"/>
  <c r="G102" i="30"/>
  <c r="H102" i="30" s="1"/>
  <c r="I102" i="30" s="1"/>
  <c r="G15" i="30"/>
  <c r="H15" i="30" s="1"/>
  <c r="I15" i="30" s="1"/>
  <c r="G44" i="30"/>
  <c r="H44" i="30" s="1"/>
  <c r="I44" i="30" s="1"/>
  <c r="G73" i="30"/>
  <c r="H73" i="30" s="1"/>
  <c r="I73" i="30" s="1"/>
  <c r="AR70" i="29"/>
  <c r="D70" i="29" s="1"/>
  <c r="D81" i="16"/>
  <c r="AF11" i="29"/>
  <c r="E55" i="16"/>
  <c r="G5" i="8"/>
  <c r="H5" i="8" s="1"/>
  <c r="I5" i="8" s="1"/>
  <c r="G34" i="8"/>
  <c r="H34" i="8" s="1"/>
  <c r="I34" i="8" s="1"/>
  <c r="G63" i="8"/>
  <c r="H63" i="8" s="1"/>
  <c r="I63" i="8" s="1"/>
  <c r="G92" i="8"/>
  <c r="H92" i="8" s="1"/>
  <c r="I92" i="8" s="1"/>
  <c r="G81" i="34"/>
  <c r="H81" i="34" s="1"/>
  <c r="I81" i="34" s="1"/>
  <c r="G110" i="34"/>
  <c r="H110" i="34" s="1"/>
  <c r="I110" i="34" s="1"/>
  <c r="G52" i="34"/>
  <c r="H52" i="34" s="1"/>
  <c r="I52" i="34" s="1"/>
  <c r="G23" i="34"/>
  <c r="H23" i="34" s="1"/>
  <c r="I23" i="34" s="1"/>
  <c r="AQ21" i="29"/>
  <c r="P35" i="16"/>
  <c r="M11" i="33" s="1" a="1"/>
  <c r="M11" i="33" s="1"/>
  <c r="AR30" i="29"/>
  <c r="AR62" i="29"/>
  <c r="D62" i="29" s="1"/>
  <c r="D73" i="16"/>
  <c r="G98" i="6"/>
  <c r="G40" i="6"/>
  <c r="G69" i="6"/>
  <c r="G11" i="6"/>
  <c r="G17" i="9"/>
  <c r="H17" i="9" s="1"/>
  <c r="I17" i="9" s="1"/>
  <c r="G46" i="9"/>
  <c r="H46" i="9" s="1"/>
  <c r="I46" i="9" s="1"/>
  <c r="G75" i="9"/>
  <c r="H75" i="9" s="1"/>
  <c r="I75" i="9" s="1"/>
  <c r="G104" i="9"/>
  <c r="H104" i="9" s="1"/>
  <c r="I104" i="9" s="1"/>
  <c r="D119" i="16"/>
  <c r="G39" i="2"/>
  <c r="G68" i="2"/>
  <c r="G97" i="2"/>
  <c r="G10" i="2"/>
  <c r="V11" i="29"/>
  <c r="M26" i="16"/>
  <c r="G104" i="6"/>
  <c r="G17" i="6"/>
  <c r="G46" i="6"/>
  <c r="G75" i="6"/>
  <c r="BI11" i="29"/>
  <c r="F113" i="16"/>
  <c r="M89" i="8" s="1" a="1"/>
  <c r="M89" i="8" s="1"/>
  <c r="AA11" i="29"/>
  <c r="J26" i="16"/>
  <c r="M2" i="32" s="1" a="1"/>
  <c r="M2" i="32" s="1"/>
  <c r="G30" i="33"/>
  <c r="G59" i="33"/>
  <c r="G88" i="33"/>
  <c r="G117" i="33"/>
  <c r="G27" i="8"/>
  <c r="H27" i="8" s="1"/>
  <c r="I27" i="8" s="1"/>
  <c r="G56" i="8"/>
  <c r="H56" i="8" s="1"/>
  <c r="I56" i="8" s="1"/>
  <c r="G85" i="8"/>
  <c r="H85" i="8" s="1"/>
  <c r="I85" i="8" s="1"/>
  <c r="G114" i="8"/>
  <c r="H114" i="8" s="1"/>
  <c r="I114" i="8" s="1"/>
  <c r="G106" i="11"/>
  <c r="H106" i="11" s="1"/>
  <c r="I106" i="11" s="1"/>
  <c r="G77" i="11"/>
  <c r="H77" i="11" s="1"/>
  <c r="I77" i="11" s="1"/>
  <c r="G48" i="11"/>
  <c r="H48" i="11" s="1"/>
  <c r="I48" i="11" s="1"/>
  <c r="G19" i="11"/>
  <c r="H19" i="11" s="1"/>
  <c r="I19" i="11" s="1"/>
  <c r="G102" i="36"/>
  <c r="H102" i="36" s="1"/>
  <c r="I102" i="36" s="1"/>
  <c r="G44" i="36"/>
  <c r="H44" i="36" s="1"/>
  <c r="I44" i="36" s="1"/>
  <c r="G73" i="36"/>
  <c r="H73" i="36" s="1"/>
  <c r="I73" i="36" s="1"/>
  <c r="G15" i="36"/>
  <c r="H15" i="36" s="1"/>
  <c r="I15" i="36" s="1"/>
  <c r="AD66" i="29"/>
  <c r="C66" i="29" s="1"/>
  <c r="AD34" i="29"/>
  <c r="D48" i="16"/>
  <c r="G59" i="6"/>
  <c r="G30" i="6"/>
  <c r="G88" i="6"/>
  <c r="G117" i="6"/>
  <c r="G33" i="2"/>
  <c r="G62" i="2"/>
  <c r="G91" i="2"/>
  <c r="G4" i="2"/>
  <c r="G105" i="31"/>
  <c r="H105" i="31" s="1"/>
  <c r="I105" i="31" s="1"/>
  <c r="G18" i="31"/>
  <c r="H18" i="31" s="1"/>
  <c r="I18" i="31" s="1"/>
  <c r="G76" i="31"/>
  <c r="H76" i="31" s="1"/>
  <c r="I76" i="31" s="1"/>
  <c r="G47" i="31"/>
  <c r="H47" i="31" s="1"/>
  <c r="I47" i="31" s="1"/>
  <c r="AR68" i="29"/>
  <c r="D68" i="29" s="1"/>
  <c r="D79" i="16"/>
  <c r="D123" i="16"/>
  <c r="G55" i="30"/>
  <c r="H55" i="30" s="1"/>
  <c r="I55" i="30" s="1"/>
  <c r="G84" i="30"/>
  <c r="H84" i="30" s="1"/>
  <c r="I84" i="30" s="1"/>
  <c r="G113" i="30"/>
  <c r="H113" i="30" s="1"/>
  <c r="I113" i="30" s="1"/>
  <c r="G26" i="30"/>
  <c r="H26" i="30" s="1"/>
  <c r="I26" i="30" s="1"/>
  <c r="AR60" i="29"/>
  <c r="D60" i="29" s="1"/>
  <c r="AR28" i="29"/>
  <c r="D71" i="16"/>
  <c r="H78" i="16"/>
  <c r="M54" i="34" s="1" a="1"/>
  <c r="M54" i="34" s="1"/>
  <c r="I54" i="23" s="1"/>
  <c r="AR67" i="29"/>
  <c r="D67" i="29" s="1"/>
  <c r="G25" i="2"/>
  <c r="G54" i="2"/>
  <c r="G83" i="2"/>
  <c r="G112" i="2"/>
  <c r="G6" i="9"/>
  <c r="H6" i="9" s="1"/>
  <c r="I6" i="9" s="1"/>
  <c r="G35" i="9"/>
  <c r="H35" i="9" s="1"/>
  <c r="I35" i="9" s="1"/>
  <c r="G64" i="9"/>
  <c r="H64" i="9" s="1"/>
  <c r="I64" i="9" s="1"/>
  <c r="G93" i="9"/>
  <c r="H93" i="9" s="1"/>
  <c r="I93" i="9" s="1"/>
  <c r="BJ11" i="29"/>
  <c r="G113" i="16"/>
  <c r="AQ37" i="29"/>
  <c r="AR37" i="29" s="1"/>
  <c r="P51" i="16"/>
  <c r="M27" i="33" s="1" a="1"/>
  <c r="M27" i="33" s="1"/>
  <c r="AQ32" i="29"/>
  <c r="AR32" i="29" s="1"/>
  <c r="P46" i="16"/>
  <c r="M22" i="33" s="1" a="1"/>
  <c r="M22" i="33" s="1"/>
  <c r="M89" i="30" a="1"/>
  <c r="M89" i="30" s="1"/>
  <c r="T8" i="16"/>
  <c r="AQ25" i="29"/>
  <c r="AR25" i="29" s="1"/>
  <c r="P39" i="16"/>
  <c r="M15" i="33" s="1" a="1"/>
  <c r="M15" i="33" s="1"/>
  <c r="AQ20" i="29"/>
  <c r="AR20" i="29" s="1"/>
  <c r="P34" i="16"/>
  <c r="M10" i="33" s="1" a="1"/>
  <c r="M10" i="33" s="1"/>
  <c r="D101" i="16"/>
  <c r="G55" i="2"/>
  <c r="G84" i="2"/>
  <c r="G113" i="2"/>
  <c r="G26" i="2"/>
  <c r="AD57" i="29"/>
  <c r="C57" i="29" s="1"/>
  <c r="AD25" i="29"/>
  <c r="D39" i="16"/>
  <c r="G72" i="31"/>
  <c r="H72" i="31" s="1"/>
  <c r="I72" i="31" s="1"/>
  <c r="G101" i="31"/>
  <c r="H101" i="31" s="1"/>
  <c r="I101" i="31" s="1"/>
  <c r="G43" i="31"/>
  <c r="H43" i="31" s="1"/>
  <c r="I43" i="31" s="1"/>
  <c r="G14" i="31"/>
  <c r="H14" i="31" s="1"/>
  <c r="I14" i="31" s="1"/>
  <c r="G63" i="34"/>
  <c r="H63" i="34" s="1"/>
  <c r="I63" i="34" s="1"/>
  <c r="G92" i="34"/>
  <c r="H92" i="34" s="1"/>
  <c r="I92" i="34" s="1"/>
  <c r="G34" i="34"/>
  <c r="H34" i="34" s="1"/>
  <c r="I34" i="34" s="1"/>
  <c r="G5" i="34"/>
  <c r="H5" i="34" s="1"/>
  <c r="I5" i="34" s="1"/>
  <c r="G25" i="9"/>
  <c r="H25" i="9" s="1"/>
  <c r="I25" i="9" s="1"/>
  <c r="G54" i="9"/>
  <c r="H54" i="9" s="1"/>
  <c r="I54" i="9" s="1"/>
  <c r="G83" i="9"/>
  <c r="H83" i="9" s="1"/>
  <c r="I83" i="9" s="1"/>
  <c r="G112" i="9"/>
  <c r="H112" i="9" s="1"/>
  <c r="I112" i="9" s="1"/>
  <c r="G111" i="36"/>
  <c r="H111" i="36" s="1"/>
  <c r="I111" i="36" s="1"/>
  <c r="G24" i="36"/>
  <c r="H24" i="36" s="1"/>
  <c r="I24" i="36" s="1"/>
  <c r="G53" i="36"/>
  <c r="H53" i="36" s="1"/>
  <c r="I53" i="36" s="1"/>
  <c r="G82" i="36"/>
  <c r="H82" i="36" s="1"/>
  <c r="I82" i="36" s="1"/>
  <c r="G17" i="8"/>
  <c r="H17" i="8" s="1"/>
  <c r="I17" i="8" s="1"/>
  <c r="G46" i="8"/>
  <c r="H46" i="8" s="1"/>
  <c r="I46" i="8" s="1"/>
  <c r="G75" i="8"/>
  <c r="H75" i="8" s="1"/>
  <c r="I75" i="8" s="1"/>
  <c r="G104" i="8"/>
  <c r="H104" i="8" s="1"/>
  <c r="I104" i="8" s="1"/>
  <c r="G60" i="34"/>
  <c r="G89" i="34"/>
  <c r="G2" i="34"/>
  <c r="G31" i="34"/>
  <c r="G67" i="11"/>
  <c r="H67" i="11" s="1"/>
  <c r="I67" i="11" s="1"/>
  <c r="G96" i="11"/>
  <c r="H96" i="11" s="1"/>
  <c r="I96" i="11" s="1"/>
  <c r="G38" i="11"/>
  <c r="H38" i="11" s="1"/>
  <c r="I38" i="11" s="1"/>
  <c r="G9" i="11"/>
  <c r="H9" i="11" s="1"/>
  <c r="I9" i="11" s="1"/>
  <c r="G16" i="33"/>
  <c r="G45" i="33"/>
  <c r="G74" i="33"/>
  <c r="G103" i="33"/>
  <c r="G13" i="8"/>
  <c r="H13" i="8" s="1"/>
  <c r="I13" i="8" s="1"/>
  <c r="G42" i="8"/>
  <c r="H42" i="8" s="1"/>
  <c r="I42" i="8" s="1"/>
  <c r="G71" i="8"/>
  <c r="H71" i="8" s="1"/>
  <c r="I71" i="8" s="1"/>
  <c r="G100" i="8"/>
  <c r="H100" i="8" s="1"/>
  <c r="I100" i="8" s="1"/>
  <c r="AT11" i="29"/>
  <c r="E84" i="16"/>
  <c r="G64" i="30"/>
  <c r="H64" i="30" s="1"/>
  <c r="I64" i="30" s="1"/>
  <c r="G93" i="30"/>
  <c r="H93" i="30" s="1"/>
  <c r="I93" i="30" s="1"/>
  <c r="G6" i="30"/>
  <c r="H6" i="30" s="1"/>
  <c r="I6" i="30" s="1"/>
  <c r="G35" i="30"/>
  <c r="H35" i="30" s="1"/>
  <c r="I35" i="30" s="1"/>
  <c r="G30" i="34"/>
  <c r="H30" i="34" s="1"/>
  <c r="I30" i="34" s="1"/>
  <c r="G59" i="34"/>
  <c r="H59" i="34" s="1"/>
  <c r="I59" i="34" s="1"/>
  <c r="G117" i="34"/>
  <c r="H117" i="34" s="1"/>
  <c r="I117" i="34" s="1"/>
  <c r="G88" i="34"/>
  <c r="H88" i="34" s="1"/>
  <c r="I88" i="34" s="1"/>
  <c r="G95" i="31"/>
  <c r="H95" i="31" s="1"/>
  <c r="I95" i="31" s="1"/>
  <c r="G66" i="31"/>
  <c r="H66" i="31" s="1"/>
  <c r="I66" i="31" s="1"/>
  <c r="G8" i="31"/>
  <c r="H8" i="31" s="1"/>
  <c r="I8" i="31" s="1"/>
  <c r="G37" i="31"/>
  <c r="H37" i="31" s="1"/>
  <c r="I37" i="31" s="1"/>
  <c r="G114" i="31"/>
  <c r="H114" i="31" s="1"/>
  <c r="I114" i="31" s="1"/>
  <c r="G85" i="31"/>
  <c r="H85" i="31" s="1"/>
  <c r="I85" i="31" s="1"/>
  <c r="G27" i="31"/>
  <c r="H27" i="31" s="1"/>
  <c r="I27" i="31" s="1"/>
  <c r="G56" i="31"/>
  <c r="H56" i="31" s="1"/>
  <c r="I56" i="31" s="1"/>
  <c r="G29" i="9"/>
  <c r="H29" i="9" s="1"/>
  <c r="I29" i="9" s="1"/>
  <c r="G58" i="9"/>
  <c r="H58" i="9" s="1"/>
  <c r="I58" i="9" s="1"/>
  <c r="G87" i="9"/>
  <c r="H87" i="9" s="1"/>
  <c r="I87" i="9" s="1"/>
  <c r="G116" i="9"/>
  <c r="H116" i="9" s="1"/>
  <c r="I116" i="9" s="1"/>
  <c r="D102" i="16"/>
  <c r="G40" i="13"/>
  <c r="H40" i="13" s="1"/>
  <c r="I40" i="13" s="1"/>
  <c r="G98" i="13"/>
  <c r="H98" i="13" s="1"/>
  <c r="I98" i="13" s="1"/>
  <c r="G11" i="13"/>
  <c r="H11" i="13" s="1"/>
  <c r="I11" i="13" s="1"/>
  <c r="G69" i="13"/>
  <c r="H69" i="13" s="1"/>
  <c r="I69" i="13" s="1"/>
  <c r="G65" i="32"/>
  <c r="H65" i="32" s="1"/>
  <c r="I65" i="32" s="1"/>
  <c r="G94" i="32"/>
  <c r="H94" i="32" s="1"/>
  <c r="I94" i="32" s="1"/>
  <c r="G36" i="32"/>
  <c r="H36" i="32" s="1"/>
  <c r="I36" i="32" s="1"/>
  <c r="G7" i="32"/>
  <c r="H7" i="32" s="1"/>
  <c r="I7" i="32" s="1"/>
  <c r="AR14" i="29"/>
  <c r="AR46" i="29"/>
  <c r="D46" i="29" s="1"/>
  <c r="D57" i="16"/>
  <c r="G87" i="31"/>
  <c r="H87" i="31" s="1"/>
  <c r="I87" i="31" s="1"/>
  <c r="G116" i="31"/>
  <c r="H116" i="31" s="1"/>
  <c r="I116" i="31" s="1"/>
  <c r="G58" i="31"/>
  <c r="H58" i="31" s="1"/>
  <c r="I58" i="31" s="1"/>
  <c r="G29" i="31"/>
  <c r="H29" i="31" s="1"/>
  <c r="I29" i="31" s="1"/>
  <c r="AD21" i="29"/>
  <c r="AD53" i="29"/>
  <c r="C53" i="29" s="1"/>
  <c r="D35" i="16"/>
  <c r="G48" i="2"/>
  <c r="G19" i="2"/>
  <c r="G77" i="2"/>
  <c r="G106" i="2"/>
  <c r="AR50" i="29"/>
  <c r="D50" i="29" s="1"/>
  <c r="D61" i="16"/>
  <c r="G97" i="11"/>
  <c r="H97" i="11" s="1"/>
  <c r="I97" i="11" s="1"/>
  <c r="G39" i="11"/>
  <c r="H39" i="11" s="1"/>
  <c r="I39" i="11" s="1"/>
  <c r="G10" i="11"/>
  <c r="H10" i="11" s="1"/>
  <c r="I10" i="11" s="1"/>
  <c r="G68" i="11"/>
  <c r="H68" i="11" s="1"/>
  <c r="I68" i="11" s="1"/>
  <c r="G75" i="33"/>
  <c r="G104" i="33"/>
  <c r="G17" i="33"/>
  <c r="G46" i="33"/>
  <c r="G72" i="8"/>
  <c r="H72" i="8" s="1"/>
  <c r="I72" i="8" s="1"/>
  <c r="G101" i="8"/>
  <c r="H101" i="8" s="1"/>
  <c r="I101" i="8" s="1"/>
  <c r="G14" i="8"/>
  <c r="H14" i="8" s="1"/>
  <c r="I14" i="8" s="1"/>
  <c r="G43" i="8"/>
  <c r="H43" i="8" s="1"/>
  <c r="I43" i="8" s="1"/>
  <c r="G28" i="32"/>
  <c r="H28" i="32" s="1"/>
  <c r="I28" i="32" s="1"/>
  <c r="G57" i="32"/>
  <c r="H57" i="32" s="1"/>
  <c r="I57" i="32" s="1"/>
  <c r="G86" i="32"/>
  <c r="H86" i="32" s="1"/>
  <c r="I86" i="32" s="1"/>
  <c r="G115" i="32"/>
  <c r="H115" i="32" s="1"/>
  <c r="I115" i="32" s="1"/>
  <c r="G40" i="32"/>
  <c r="H40" i="32" s="1"/>
  <c r="I40" i="32" s="1"/>
  <c r="G69" i="32"/>
  <c r="H69" i="32" s="1"/>
  <c r="I69" i="32" s="1"/>
  <c r="G98" i="32"/>
  <c r="H98" i="32" s="1"/>
  <c r="I98" i="32" s="1"/>
  <c r="G11" i="32"/>
  <c r="H11" i="32" s="1"/>
  <c r="I11" i="32" s="1"/>
  <c r="G53" i="13"/>
  <c r="H53" i="13" s="1"/>
  <c r="I53" i="13" s="1"/>
  <c r="G82" i="13"/>
  <c r="H82" i="13" s="1"/>
  <c r="I82" i="13" s="1"/>
  <c r="G111" i="13"/>
  <c r="H111" i="13" s="1"/>
  <c r="I111" i="13" s="1"/>
  <c r="G24" i="13"/>
  <c r="H24" i="13" s="1"/>
  <c r="I24" i="13" s="1"/>
  <c r="AJ11" i="29"/>
  <c r="M55" i="16"/>
  <c r="D99" i="16"/>
  <c r="G49" i="13"/>
  <c r="H49" i="13" s="1"/>
  <c r="I49" i="13" s="1"/>
  <c r="G107" i="13"/>
  <c r="H107" i="13" s="1"/>
  <c r="I107" i="13" s="1"/>
  <c r="G78" i="13"/>
  <c r="H78" i="13" s="1"/>
  <c r="I78" i="13" s="1"/>
  <c r="G20" i="13"/>
  <c r="H20" i="13" s="1"/>
  <c r="I20" i="13" s="1"/>
  <c r="AO11" i="29"/>
  <c r="J55" i="16"/>
  <c r="M31" i="32" s="1" a="1"/>
  <c r="M31" i="32" s="1"/>
  <c r="G113" i="11"/>
  <c r="H113" i="11" s="1"/>
  <c r="I113" i="11" s="1"/>
  <c r="G26" i="11"/>
  <c r="H26" i="11" s="1"/>
  <c r="I26" i="11" s="1"/>
  <c r="G84" i="11"/>
  <c r="H84" i="11" s="1"/>
  <c r="I84" i="11" s="1"/>
  <c r="G55" i="11"/>
  <c r="H55" i="11" s="1"/>
  <c r="I55" i="11" s="1"/>
  <c r="AQ40" i="29"/>
  <c r="P54" i="16"/>
  <c r="M30" i="33" s="1" a="1"/>
  <c r="M30" i="33" s="1"/>
  <c r="D106" i="16"/>
  <c r="G48" i="34"/>
  <c r="H48" i="34" s="1"/>
  <c r="I48" i="34" s="1"/>
  <c r="G77" i="34"/>
  <c r="H77" i="34" s="1"/>
  <c r="I77" i="34" s="1"/>
  <c r="G106" i="34"/>
  <c r="H106" i="34" s="1"/>
  <c r="I106" i="34" s="1"/>
  <c r="G19" i="34"/>
  <c r="H19" i="34" s="1"/>
  <c r="I19" i="34" s="1"/>
  <c r="AR72" i="29"/>
  <c r="D72" i="29" s="1"/>
  <c r="D83" i="16"/>
  <c r="G81" i="2"/>
  <c r="G110" i="2"/>
  <c r="G23" i="2"/>
  <c r="G52" i="2"/>
  <c r="G29" i="30"/>
  <c r="H29" i="30" s="1"/>
  <c r="I29" i="30" s="1"/>
  <c r="G58" i="30"/>
  <c r="H58" i="30" s="1"/>
  <c r="I58" i="30" s="1"/>
  <c r="G87" i="30"/>
  <c r="H87" i="30" s="1"/>
  <c r="I87" i="30" s="1"/>
  <c r="G116" i="30"/>
  <c r="H116" i="30" s="1"/>
  <c r="I116" i="30" s="1"/>
  <c r="G29" i="2"/>
  <c r="G58" i="2"/>
  <c r="G87" i="2"/>
  <c r="G116" i="2"/>
  <c r="D100" i="16"/>
  <c r="G43" i="12"/>
  <c r="H43" i="12" s="1"/>
  <c r="I43" i="12" s="1"/>
  <c r="G72" i="12"/>
  <c r="H72" i="12" s="1"/>
  <c r="I72" i="12" s="1"/>
  <c r="G101" i="12"/>
  <c r="H101" i="12" s="1"/>
  <c r="I101" i="12" s="1"/>
  <c r="G14" i="12"/>
  <c r="H14" i="12" s="1"/>
  <c r="I14" i="12" s="1"/>
  <c r="E49" i="16"/>
  <c r="AD35" i="29"/>
  <c r="G31" i="33"/>
  <c r="G60" i="33"/>
  <c r="G89" i="33"/>
  <c r="G2" i="33"/>
  <c r="G37" i="2"/>
  <c r="G66" i="2"/>
  <c r="G8" i="2"/>
  <c r="G95" i="2"/>
  <c r="G107" i="36"/>
  <c r="H107" i="36" s="1"/>
  <c r="I107" i="36" s="1"/>
  <c r="G49" i="36"/>
  <c r="H49" i="36" s="1"/>
  <c r="I49" i="36" s="1"/>
  <c r="G20" i="36"/>
  <c r="H20" i="36" s="1"/>
  <c r="I20" i="36" s="1"/>
  <c r="G78" i="36"/>
  <c r="H78" i="36" s="1"/>
  <c r="I78" i="36" s="1"/>
  <c r="G35" i="6"/>
  <c r="G6" i="6"/>
  <c r="G64" i="6"/>
  <c r="G93" i="6"/>
  <c r="G42" i="34"/>
  <c r="G71" i="34"/>
  <c r="G100" i="34"/>
  <c r="G13" i="34"/>
  <c r="G78" i="11"/>
  <c r="H78" i="11" s="1"/>
  <c r="I78" i="11" s="1"/>
  <c r="G49" i="11"/>
  <c r="H49" i="11" s="1"/>
  <c r="I49" i="11" s="1"/>
  <c r="G107" i="11"/>
  <c r="H107" i="11" s="1"/>
  <c r="I107" i="11" s="1"/>
  <c r="G20" i="11"/>
  <c r="H20" i="11" s="1"/>
  <c r="I20" i="11" s="1"/>
  <c r="G16" i="36"/>
  <c r="H16" i="36" s="1"/>
  <c r="I16" i="36" s="1"/>
  <c r="G103" i="36"/>
  <c r="H103" i="36" s="1"/>
  <c r="I103" i="36" s="1"/>
  <c r="G45" i="36"/>
  <c r="H45" i="36" s="1"/>
  <c r="I45" i="36" s="1"/>
  <c r="G74" i="36"/>
  <c r="H74" i="36" s="1"/>
  <c r="I74" i="36" s="1"/>
  <c r="G74" i="13"/>
  <c r="H74" i="13" s="1"/>
  <c r="I74" i="13" s="1"/>
  <c r="G16" i="13"/>
  <c r="H16" i="13" s="1"/>
  <c r="I16" i="13" s="1"/>
  <c r="G45" i="13"/>
  <c r="H45" i="13" s="1"/>
  <c r="I45" i="13" s="1"/>
  <c r="G103" i="13"/>
  <c r="H103" i="13" s="1"/>
  <c r="I103" i="13" s="1"/>
  <c r="G98" i="36"/>
  <c r="H98" i="36" s="1"/>
  <c r="I98" i="36" s="1"/>
  <c r="G40" i="36"/>
  <c r="H40" i="36" s="1"/>
  <c r="I40" i="36" s="1"/>
  <c r="G69" i="36"/>
  <c r="H69" i="36" s="1"/>
  <c r="I69" i="36" s="1"/>
  <c r="G11" i="36"/>
  <c r="H11" i="36" s="1"/>
  <c r="I11" i="36" s="1"/>
  <c r="G48" i="33"/>
  <c r="G19" i="33"/>
  <c r="G77" i="33"/>
  <c r="G106" i="33"/>
  <c r="G16" i="8"/>
  <c r="H16" i="8" s="1"/>
  <c r="I16" i="8" s="1"/>
  <c r="G45" i="8"/>
  <c r="H45" i="8" s="1"/>
  <c r="I45" i="8" s="1"/>
  <c r="G74" i="8"/>
  <c r="H74" i="8" s="1"/>
  <c r="I74" i="8" s="1"/>
  <c r="G103" i="8"/>
  <c r="H103" i="8" s="1"/>
  <c r="I103" i="8" s="1"/>
  <c r="G30" i="32"/>
  <c r="H30" i="32" s="1"/>
  <c r="I30" i="32" s="1"/>
  <c r="G59" i="32"/>
  <c r="H59" i="32" s="1"/>
  <c r="I59" i="32" s="1"/>
  <c r="G88" i="32"/>
  <c r="H88" i="32" s="1"/>
  <c r="I88" i="32" s="1"/>
  <c r="G117" i="32"/>
  <c r="H117" i="32" s="1"/>
  <c r="I117" i="32" s="1"/>
  <c r="G4" i="36"/>
  <c r="H4" i="36" s="1"/>
  <c r="I4" i="36" s="1"/>
  <c r="G33" i="36"/>
  <c r="H33" i="36" s="1"/>
  <c r="I33" i="36" s="1"/>
  <c r="G62" i="36"/>
  <c r="H62" i="36" s="1"/>
  <c r="I62" i="36" s="1"/>
  <c r="G91" i="36"/>
  <c r="H91" i="36" s="1"/>
  <c r="I91" i="36" s="1"/>
  <c r="G28" i="33"/>
  <c r="G57" i="33"/>
  <c r="G86" i="33"/>
  <c r="G115" i="33"/>
  <c r="G25" i="8"/>
  <c r="H25" i="8" s="1"/>
  <c r="I25" i="8" s="1"/>
  <c r="G54" i="8"/>
  <c r="H54" i="8" s="1"/>
  <c r="I54" i="8" s="1"/>
  <c r="G83" i="8"/>
  <c r="H83" i="8" s="1"/>
  <c r="I83" i="8" s="1"/>
  <c r="G112" i="8"/>
  <c r="H112" i="8" s="1"/>
  <c r="I112" i="8" s="1"/>
  <c r="AN11" i="29"/>
  <c r="I55" i="16"/>
  <c r="AI11" i="29"/>
  <c r="H55" i="16"/>
  <c r="AR44" i="29"/>
  <c r="D44" i="29" s="1"/>
  <c r="AQ26" i="29"/>
  <c r="P40" i="16"/>
  <c r="M16" i="33" s="1" a="1"/>
  <c r="M16" i="33" s="1"/>
  <c r="G90" i="30"/>
  <c r="H90" i="30" s="1"/>
  <c r="I90" i="30" s="1"/>
  <c r="G3" i="30"/>
  <c r="H3" i="30" s="1"/>
  <c r="I3" i="30" s="1"/>
  <c r="G61" i="30"/>
  <c r="H61" i="30" s="1"/>
  <c r="I61" i="30" s="1"/>
  <c r="G32" i="30"/>
  <c r="H32" i="30" s="1"/>
  <c r="I32" i="30" s="1"/>
  <c r="G114" i="34"/>
  <c r="H114" i="34" s="1"/>
  <c r="I114" i="34" s="1"/>
  <c r="G56" i="34"/>
  <c r="H56" i="34" s="1"/>
  <c r="I56" i="34" s="1"/>
  <c r="G85" i="34"/>
  <c r="H85" i="34" s="1"/>
  <c r="I85" i="34" s="1"/>
  <c r="G27" i="34"/>
  <c r="H27" i="34" s="1"/>
  <c r="I27" i="34" s="1"/>
  <c r="G89" i="13"/>
  <c r="G31" i="13"/>
  <c r="G2" i="13"/>
  <c r="G60" i="13"/>
  <c r="G91" i="11"/>
  <c r="H91" i="11" s="1"/>
  <c r="I91" i="11" s="1"/>
  <c r="G4" i="11"/>
  <c r="H4" i="11" s="1"/>
  <c r="I4" i="11" s="1"/>
  <c r="G33" i="11"/>
  <c r="H33" i="11" s="1"/>
  <c r="I33" i="11" s="1"/>
  <c r="G62" i="11"/>
  <c r="H62" i="11" s="1"/>
  <c r="I62" i="11" s="1"/>
  <c r="AR21" i="29"/>
  <c r="AR53" i="29"/>
  <c r="D53" i="29" s="1"/>
  <c r="D64" i="16"/>
  <c r="D90" i="16"/>
  <c r="AQ27" i="29"/>
  <c r="AR27" i="29" s="1"/>
  <c r="P41" i="16"/>
  <c r="M17" i="33" s="1" a="1"/>
  <c r="M17" i="33" s="1"/>
  <c r="G90" i="31"/>
  <c r="H90" i="31" s="1"/>
  <c r="I90" i="31" s="1"/>
  <c r="G61" i="31"/>
  <c r="H61" i="31" s="1"/>
  <c r="I61" i="31" s="1"/>
  <c r="G32" i="31"/>
  <c r="H32" i="31" s="1"/>
  <c r="I32" i="31" s="1"/>
  <c r="G3" i="31"/>
  <c r="H3" i="31" s="1"/>
  <c r="I3" i="31" s="1"/>
  <c r="AR59" i="29"/>
  <c r="D59" i="29" s="1"/>
  <c r="D70" i="16"/>
  <c r="G13" i="12"/>
  <c r="H13" i="12" s="1"/>
  <c r="I13" i="12" s="1"/>
  <c r="G42" i="12"/>
  <c r="H42" i="12" s="1"/>
  <c r="I42" i="12" s="1"/>
  <c r="G71" i="12"/>
  <c r="H71" i="12" s="1"/>
  <c r="I71" i="12" s="1"/>
  <c r="G100" i="12"/>
  <c r="H100" i="12" s="1"/>
  <c r="I100" i="12" s="1"/>
  <c r="G111" i="33"/>
  <c r="G24" i="33"/>
  <c r="G53" i="33"/>
  <c r="G82" i="33"/>
  <c r="BQ11" i="29"/>
  <c r="J113" i="16"/>
  <c r="M89" i="32" s="1" a="1"/>
  <c r="M89" i="32" s="1"/>
  <c r="G81" i="11"/>
  <c r="H81" i="11" s="1"/>
  <c r="I81" i="11" s="1"/>
  <c r="G52" i="11"/>
  <c r="H52" i="11" s="1"/>
  <c r="I52" i="11" s="1"/>
  <c r="G110" i="11"/>
  <c r="H110" i="11" s="1"/>
  <c r="I110" i="11" s="1"/>
  <c r="G23" i="11"/>
  <c r="H23" i="11" s="1"/>
  <c r="I23" i="11" s="1"/>
  <c r="G106" i="36"/>
  <c r="H106" i="36" s="1"/>
  <c r="I106" i="36" s="1"/>
  <c r="G48" i="36"/>
  <c r="H48" i="36" s="1"/>
  <c r="I48" i="36" s="1"/>
  <c r="G19" i="36"/>
  <c r="H19" i="36" s="1"/>
  <c r="I19" i="36" s="1"/>
  <c r="G77" i="36"/>
  <c r="H77" i="36" s="1"/>
  <c r="I77" i="36" s="1"/>
  <c r="G5" i="6"/>
  <c r="G63" i="6"/>
  <c r="G34" i="6"/>
  <c r="G92" i="6"/>
  <c r="G41" i="34"/>
  <c r="H41" i="34" s="1"/>
  <c r="I41" i="34" s="1"/>
  <c r="G99" i="34"/>
  <c r="H99" i="34" s="1"/>
  <c r="I99" i="34" s="1"/>
  <c r="G70" i="34"/>
  <c r="H70" i="34" s="1"/>
  <c r="I70" i="34" s="1"/>
  <c r="G12" i="34"/>
  <c r="H12" i="34" s="1"/>
  <c r="I12" i="34" s="1"/>
  <c r="AR66" i="29"/>
  <c r="D66" i="29" s="1"/>
  <c r="D77" i="16"/>
  <c r="G79" i="6"/>
  <c r="G108" i="6"/>
  <c r="G21" i="6"/>
  <c r="G50" i="6"/>
  <c r="G80" i="31"/>
  <c r="H80" i="31" s="1"/>
  <c r="I80" i="31" s="1"/>
  <c r="G22" i="31"/>
  <c r="H22" i="31" s="1"/>
  <c r="I22" i="31" s="1"/>
  <c r="G51" i="31"/>
  <c r="H51" i="31" s="1"/>
  <c r="I51" i="31" s="1"/>
  <c r="G109" i="31"/>
  <c r="H109" i="31" s="1"/>
  <c r="I109" i="31" s="1"/>
  <c r="D112" i="16"/>
  <c r="G55" i="12"/>
  <c r="H55" i="12" s="1"/>
  <c r="I55" i="12" s="1"/>
  <c r="G84" i="12"/>
  <c r="H84" i="12" s="1"/>
  <c r="I84" i="12" s="1"/>
  <c r="G113" i="12"/>
  <c r="H113" i="12" s="1"/>
  <c r="I113" i="12" s="1"/>
  <c r="G26" i="12"/>
  <c r="H26" i="12" s="1"/>
  <c r="I26" i="12" s="1"/>
  <c r="G11" i="9"/>
  <c r="H11" i="9" s="1"/>
  <c r="I11" i="9" s="1"/>
  <c r="G40" i="9"/>
  <c r="H40" i="9" s="1"/>
  <c r="I40" i="9" s="1"/>
  <c r="G69" i="9"/>
  <c r="H69" i="9" s="1"/>
  <c r="I69" i="9" s="1"/>
  <c r="G98" i="9"/>
  <c r="H98" i="9" s="1"/>
  <c r="I98" i="9" s="1"/>
  <c r="D108" i="16"/>
  <c r="G89" i="11"/>
  <c r="H89" i="11" s="1"/>
  <c r="I89" i="11" s="1"/>
  <c r="G2" i="11"/>
  <c r="G31" i="11"/>
  <c r="G60" i="11"/>
  <c r="H60" i="11" s="1"/>
  <c r="I60" i="11" s="1"/>
  <c r="G46" i="32"/>
  <c r="H46" i="32" s="1"/>
  <c r="I46" i="32" s="1"/>
  <c r="G75" i="32"/>
  <c r="H75" i="32" s="1"/>
  <c r="I75" i="32" s="1"/>
  <c r="G104" i="32"/>
  <c r="H104" i="32" s="1"/>
  <c r="I104" i="32" s="1"/>
  <c r="G17" i="32"/>
  <c r="H17" i="32" s="1"/>
  <c r="I17" i="32" s="1"/>
  <c r="E136" i="16"/>
  <c r="G86" i="13"/>
  <c r="H86" i="13" s="1"/>
  <c r="I86" i="13" s="1"/>
  <c r="G115" i="13"/>
  <c r="H115" i="13" s="1"/>
  <c r="I115" i="13" s="1"/>
  <c r="G57" i="13"/>
  <c r="H57" i="13" s="1"/>
  <c r="I57" i="13" s="1"/>
  <c r="G28" i="13"/>
  <c r="H28" i="13" s="1"/>
  <c r="I28" i="13" s="1"/>
  <c r="H124" i="16"/>
  <c r="M100" i="34" s="1" a="1"/>
  <c r="M100" i="34" s="1"/>
  <c r="I100" i="23" s="1"/>
  <c r="G71" i="13"/>
  <c r="H71" i="13" s="1"/>
  <c r="I71" i="13" s="1"/>
  <c r="G100" i="13"/>
  <c r="H100" i="13" s="1"/>
  <c r="I100" i="13" s="1"/>
  <c r="G13" i="13"/>
  <c r="H13" i="13" s="1"/>
  <c r="I13" i="13" s="1"/>
  <c r="G42" i="13"/>
  <c r="H42" i="13" s="1"/>
  <c r="I42" i="13" s="1"/>
  <c r="AQ29" i="29"/>
  <c r="P43" i="16"/>
  <c r="M19" i="33" s="1" a="1"/>
  <c r="M19" i="33" s="1"/>
  <c r="G66" i="34"/>
  <c r="H66" i="34" s="1"/>
  <c r="I66" i="34" s="1"/>
  <c r="G95" i="34"/>
  <c r="H95" i="34" s="1"/>
  <c r="I95" i="34" s="1"/>
  <c r="G8" i="34"/>
  <c r="H8" i="34" s="1"/>
  <c r="I8" i="34" s="1"/>
  <c r="G37" i="34"/>
  <c r="H37" i="34" s="1"/>
  <c r="I37" i="34" s="1"/>
  <c r="G85" i="30"/>
  <c r="H85" i="30" s="1"/>
  <c r="I85" i="30" s="1"/>
  <c r="G114" i="30"/>
  <c r="H114" i="30" s="1"/>
  <c r="I114" i="30" s="1"/>
  <c r="G27" i="30"/>
  <c r="H27" i="30" s="1"/>
  <c r="I27" i="30" s="1"/>
  <c r="G56" i="30"/>
  <c r="H56" i="30" s="1"/>
  <c r="I56" i="30" s="1"/>
  <c r="AQ38" i="29"/>
  <c r="P52" i="16"/>
  <c r="M28" i="33" s="1" a="1"/>
  <c r="M28" i="33" s="1"/>
  <c r="G47" i="30"/>
  <c r="H47" i="30" s="1"/>
  <c r="I47" i="30" s="1"/>
  <c r="G76" i="30"/>
  <c r="H76" i="30" s="1"/>
  <c r="I76" i="30" s="1"/>
  <c r="G105" i="30"/>
  <c r="H105" i="30" s="1"/>
  <c r="I105" i="30" s="1"/>
  <c r="G18" i="30"/>
  <c r="H18" i="30" s="1"/>
  <c r="I18" i="30" s="1"/>
  <c r="M89" i="31" a="1"/>
  <c r="M89" i="31" s="1"/>
  <c r="S8" i="16"/>
  <c r="G39" i="32"/>
  <c r="H39" i="32" s="1"/>
  <c r="I39" i="32" s="1"/>
  <c r="G68" i="32"/>
  <c r="H68" i="32" s="1"/>
  <c r="I68" i="32" s="1"/>
  <c r="G97" i="32"/>
  <c r="H97" i="32" s="1"/>
  <c r="I97" i="32" s="1"/>
  <c r="G10" i="32"/>
  <c r="H10" i="32" s="1"/>
  <c r="I10" i="32" s="1"/>
  <c r="G53" i="30"/>
  <c r="H53" i="30" s="1"/>
  <c r="I53" i="30" s="1"/>
  <c r="G82" i="30"/>
  <c r="H82" i="30" s="1"/>
  <c r="I82" i="30" s="1"/>
  <c r="G111" i="30"/>
  <c r="H111" i="30" s="1"/>
  <c r="I111" i="30" s="1"/>
  <c r="G24" i="30"/>
  <c r="H24" i="30" s="1"/>
  <c r="I24" i="30" s="1"/>
  <c r="G92" i="36"/>
  <c r="H92" i="36" s="1"/>
  <c r="I92" i="36" s="1"/>
  <c r="G5" i="36"/>
  <c r="H5" i="36" s="1"/>
  <c r="I5" i="36" s="1"/>
  <c r="G34" i="36"/>
  <c r="H34" i="36" s="1"/>
  <c r="I34" i="36" s="1"/>
  <c r="G63" i="36"/>
  <c r="H63" i="36" s="1"/>
  <c r="I63" i="36" s="1"/>
  <c r="AP11" i="29"/>
  <c r="K55" i="16"/>
  <c r="M31" i="36" s="1" a="1"/>
  <c r="M31" i="36" s="1"/>
  <c r="H31" i="36" s="1"/>
  <c r="I31" i="36" s="1"/>
  <c r="G115" i="11"/>
  <c r="H115" i="11" s="1"/>
  <c r="I115" i="11" s="1"/>
  <c r="G28" i="11"/>
  <c r="H28" i="11" s="1"/>
  <c r="I28" i="11" s="1"/>
  <c r="G57" i="11"/>
  <c r="H57" i="11" s="1"/>
  <c r="I57" i="11" s="1"/>
  <c r="G86" i="11"/>
  <c r="H86" i="11" s="1"/>
  <c r="I86" i="11" s="1"/>
  <c r="G117" i="36"/>
  <c r="H117" i="36" s="1"/>
  <c r="I117" i="36" s="1"/>
  <c r="G30" i="36"/>
  <c r="H30" i="36" s="1"/>
  <c r="I30" i="36" s="1"/>
  <c r="G59" i="36"/>
  <c r="H59" i="36" s="1"/>
  <c r="I59" i="36" s="1"/>
  <c r="G88" i="36"/>
  <c r="H88" i="36" s="1"/>
  <c r="I88" i="36" s="1"/>
  <c r="G103" i="6"/>
  <c r="G16" i="6"/>
  <c r="G45" i="6"/>
  <c r="G74" i="6"/>
  <c r="G77" i="13"/>
  <c r="H77" i="13" s="1"/>
  <c r="I77" i="13" s="1"/>
  <c r="G106" i="13"/>
  <c r="H106" i="13" s="1"/>
  <c r="I106" i="13" s="1"/>
  <c r="G48" i="13"/>
  <c r="H48" i="13" s="1"/>
  <c r="I48" i="13" s="1"/>
  <c r="G19" i="13"/>
  <c r="H19" i="13" s="1"/>
  <c r="I19" i="13" s="1"/>
  <c r="X11" i="29"/>
  <c r="O26" i="16"/>
  <c r="G37" i="33"/>
  <c r="G66" i="33"/>
  <c r="G8" i="33"/>
  <c r="G95" i="33"/>
  <c r="G62" i="12"/>
  <c r="H62" i="12" s="1"/>
  <c r="I62" i="12" s="1"/>
  <c r="G91" i="12"/>
  <c r="H91" i="12" s="1"/>
  <c r="I91" i="12" s="1"/>
  <c r="G4" i="12"/>
  <c r="H4" i="12" s="1"/>
  <c r="I4" i="12" s="1"/>
  <c r="G33" i="12"/>
  <c r="H33" i="12" s="1"/>
  <c r="I33" i="12" s="1"/>
  <c r="G51" i="9"/>
  <c r="H51" i="9" s="1"/>
  <c r="I51" i="9" s="1"/>
  <c r="G80" i="9"/>
  <c r="H80" i="9" s="1"/>
  <c r="I80" i="9" s="1"/>
  <c r="G109" i="9"/>
  <c r="H109" i="9" s="1"/>
  <c r="I109" i="9" s="1"/>
  <c r="G22" i="9"/>
  <c r="H22" i="9" s="1"/>
  <c r="I22" i="9" s="1"/>
  <c r="D122" i="16"/>
  <c r="G41" i="31"/>
  <c r="H41" i="31" s="1"/>
  <c r="I41" i="31" s="1"/>
  <c r="G99" i="31"/>
  <c r="H99" i="31" s="1"/>
  <c r="I99" i="31" s="1"/>
  <c r="G12" i="31"/>
  <c r="H12" i="31" s="1"/>
  <c r="I12" i="31" s="1"/>
  <c r="G70" i="31"/>
  <c r="H70" i="31" s="1"/>
  <c r="I70" i="31" s="1"/>
  <c r="G90" i="34"/>
  <c r="H90" i="34" s="1"/>
  <c r="I90" i="34" s="1"/>
  <c r="G32" i="34"/>
  <c r="H32" i="34" s="1"/>
  <c r="I32" i="34" s="1"/>
  <c r="G61" i="34"/>
  <c r="H61" i="34" s="1"/>
  <c r="I61" i="34" s="1"/>
  <c r="G3" i="34"/>
  <c r="H3" i="34" s="1"/>
  <c r="I3" i="34" s="1"/>
  <c r="G6" i="36"/>
  <c r="H6" i="36" s="1"/>
  <c r="I6" i="36" s="1"/>
  <c r="G35" i="36"/>
  <c r="H35" i="36" s="1"/>
  <c r="I35" i="36" s="1"/>
  <c r="G64" i="36"/>
  <c r="H64" i="36" s="1"/>
  <c r="I64" i="36" s="1"/>
  <c r="G93" i="36"/>
  <c r="H93" i="36" s="1"/>
  <c r="I93" i="36" s="1"/>
  <c r="G79" i="30"/>
  <c r="H79" i="30" s="1"/>
  <c r="I79" i="30" s="1"/>
  <c r="G108" i="30"/>
  <c r="H108" i="30" s="1"/>
  <c r="I108" i="30" s="1"/>
  <c r="G21" i="30"/>
  <c r="H21" i="30" s="1"/>
  <c r="I21" i="30" s="1"/>
  <c r="G50" i="30"/>
  <c r="H50" i="30" s="1"/>
  <c r="I50" i="30" s="1"/>
  <c r="G5" i="9"/>
  <c r="H5" i="9" s="1"/>
  <c r="I5" i="9" s="1"/>
  <c r="G34" i="9"/>
  <c r="H34" i="9" s="1"/>
  <c r="I34" i="9" s="1"/>
  <c r="G63" i="9"/>
  <c r="H63" i="9" s="1"/>
  <c r="I63" i="9" s="1"/>
  <c r="G92" i="9"/>
  <c r="H92" i="9" s="1"/>
  <c r="I92" i="9" s="1"/>
  <c r="BL11" i="29"/>
  <c r="M113" i="16"/>
  <c r="G57" i="2"/>
  <c r="G86" i="2"/>
  <c r="G115" i="2"/>
  <c r="G28" i="2"/>
  <c r="AD27" i="29"/>
  <c r="AD59" i="29"/>
  <c r="C59" i="29" s="1"/>
  <c r="D41" i="16"/>
  <c r="AQ34" i="29"/>
  <c r="AR34" i="29" s="1"/>
  <c r="P48" i="16"/>
  <c r="M24" i="33" s="1" a="1"/>
  <c r="M24" i="33" s="1"/>
  <c r="G78" i="12"/>
  <c r="H78" i="12" s="1"/>
  <c r="I78" i="12" s="1"/>
  <c r="G20" i="12"/>
  <c r="H20" i="12" s="1"/>
  <c r="I20" i="12" s="1"/>
  <c r="G107" i="12"/>
  <c r="H107" i="12" s="1"/>
  <c r="I107" i="12" s="1"/>
  <c r="G49" i="12"/>
  <c r="H49" i="12" s="1"/>
  <c r="I49" i="12" s="1"/>
  <c r="D116" i="16"/>
  <c r="AD63" i="29"/>
  <c r="C63" i="29" s="1"/>
  <c r="AD31" i="29"/>
  <c r="D45" i="16"/>
  <c r="AD40" i="29"/>
  <c r="AD72" i="29"/>
  <c r="C72" i="29" s="1"/>
  <c r="D54" i="16"/>
  <c r="D137" i="16"/>
  <c r="G50" i="32"/>
  <c r="H50" i="32" s="1"/>
  <c r="I50" i="32" s="1"/>
  <c r="G79" i="32"/>
  <c r="H79" i="32" s="1"/>
  <c r="I79" i="32" s="1"/>
  <c r="G108" i="32"/>
  <c r="H108" i="32" s="1"/>
  <c r="I108" i="32" s="1"/>
  <c r="G21" i="32"/>
  <c r="H21" i="32" s="1"/>
  <c r="I21" i="32" s="1"/>
  <c r="E78" i="16"/>
  <c r="AR35" i="29"/>
  <c r="AQ12" i="29"/>
  <c r="AR12" i="29" s="1"/>
  <c r="AC11" i="29"/>
  <c r="P26" i="16"/>
  <c r="M2" i="33" s="1" a="1"/>
  <c r="M2" i="33" s="1"/>
  <c r="G30" i="12"/>
  <c r="H30" i="12" s="1"/>
  <c r="I30" i="12" s="1"/>
  <c r="G59" i="12"/>
  <c r="H59" i="12" s="1"/>
  <c r="I59" i="12" s="1"/>
  <c r="G88" i="12"/>
  <c r="H88" i="12" s="1"/>
  <c r="I88" i="12" s="1"/>
  <c r="G117" i="12"/>
  <c r="H117" i="12" s="1"/>
  <c r="I117" i="12" s="1"/>
  <c r="G72" i="30"/>
  <c r="H72" i="30" s="1"/>
  <c r="I72" i="30" s="1"/>
  <c r="G101" i="30"/>
  <c r="H101" i="30" s="1"/>
  <c r="I101" i="30" s="1"/>
  <c r="G43" i="30"/>
  <c r="H43" i="30" s="1"/>
  <c r="I43" i="30" s="1"/>
  <c r="G14" i="30"/>
  <c r="H14" i="30" s="1"/>
  <c r="I14" i="30" s="1"/>
  <c r="AR48" i="29"/>
  <c r="D48" i="29" s="1"/>
  <c r="AR16" i="29"/>
  <c r="D59" i="16"/>
  <c r="H37" i="16"/>
  <c r="M13" i="34" s="1" a="1"/>
  <c r="M13" i="34" s="1"/>
  <c r="I13" i="23" s="1"/>
  <c r="AD55" i="29"/>
  <c r="C55" i="29" s="1"/>
  <c r="G39" i="8"/>
  <c r="H39" i="8" s="1"/>
  <c r="I39" i="8" s="1"/>
  <c r="G68" i="8"/>
  <c r="H68" i="8" s="1"/>
  <c r="I68" i="8" s="1"/>
  <c r="G97" i="8"/>
  <c r="H97" i="8" s="1"/>
  <c r="I97" i="8" s="1"/>
  <c r="G10" i="8"/>
  <c r="H10" i="8" s="1"/>
  <c r="I10" i="8" s="1"/>
  <c r="G37" i="36"/>
  <c r="H37" i="36" s="1"/>
  <c r="I37" i="36" s="1"/>
  <c r="G66" i="36"/>
  <c r="H66" i="36" s="1"/>
  <c r="I66" i="36" s="1"/>
  <c r="G8" i="36"/>
  <c r="H8" i="36" s="1"/>
  <c r="I8" i="36" s="1"/>
  <c r="G95" i="36"/>
  <c r="H95" i="36" s="1"/>
  <c r="I95" i="36" s="1"/>
  <c r="G52" i="30"/>
  <c r="H52" i="30" s="1"/>
  <c r="I52" i="30" s="1"/>
  <c r="G81" i="30"/>
  <c r="H81" i="30" s="1"/>
  <c r="I81" i="30" s="1"/>
  <c r="G110" i="30"/>
  <c r="H110" i="30" s="1"/>
  <c r="I110" i="30" s="1"/>
  <c r="G23" i="30"/>
  <c r="H23" i="30" s="1"/>
  <c r="I23" i="30" s="1"/>
  <c r="M60" i="31" a="1"/>
  <c r="M60" i="31" s="1"/>
  <c r="S7" i="16"/>
  <c r="U11" i="29"/>
  <c r="H26" i="16"/>
  <c r="AD44" i="29"/>
  <c r="C44" i="29" s="1"/>
  <c r="G83" i="11"/>
  <c r="H83" i="11" s="1"/>
  <c r="I83" i="11" s="1"/>
  <c r="G54" i="11"/>
  <c r="H54" i="11" s="1"/>
  <c r="I54" i="11" s="1"/>
  <c r="G112" i="11"/>
  <c r="H112" i="11" s="1"/>
  <c r="I112" i="11" s="1"/>
  <c r="G25" i="11"/>
  <c r="H25" i="11" s="1"/>
  <c r="I25" i="11" s="1"/>
  <c r="AD58" i="29"/>
  <c r="C58" i="29" s="1"/>
  <c r="AD26" i="29"/>
  <c r="D40" i="16"/>
  <c r="G110" i="6"/>
  <c r="G52" i="6"/>
  <c r="G81" i="6"/>
  <c r="G23" i="6"/>
  <c r="G53" i="31"/>
  <c r="H53" i="31" s="1"/>
  <c r="I53" i="31" s="1"/>
  <c r="G111" i="31"/>
  <c r="H111" i="31" s="1"/>
  <c r="I111" i="31" s="1"/>
  <c r="G24" i="31"/>
  <c r="H24" i="31" s="1"/>
  <c r="I24" i="31" s="1"/>
  <c r="G82" i="31"/>
  <c r="H82" i="31" s="1"/>
  <c r="I82" i="31" s="1"/>
  <c r="M89" i="13" a="1"/>
  <c r="M89" i="13" s="1"/>
  <c r="V8" i="16"/>
  <c r="AQ18" i="29"/>
  <c r="P32" i="16"/>
  <c r="M8" i="33" s="1" a="1"/>
  <c r="M8" i="33" s="1"/>
  <c r="G113" i="32"/>
  <c r="H113" i="32" s="1"/>
  <c r="I113" i="32" s="1"/>
  <c r="G26" i="32"/>
  <c r="H26" i="32" s="1"/>
  <c r="I26" i="32" s="1"/>
  <c r="G55" i="32"/>
  <c r="H55" i="32" s="1"/>
  <c r="I55" i="32" s="1"/>
  <c r="G84" i="32"/>
  <c r="H84" i="32" s="1"/>
  <c r="I84" i="32" s="1"/>
  <c r="D93" i="16"/>
  <c r="G54" i="36"/>
  <c r="H54" i="36" s="1"/>
  <c r="I54" i="36" s="1"/>
  <c r="G83" i="36"/>
  <c r="H83" i="36" s="1"/>
  <c r="I83" i="36" s="1"/>
  <c r="G112" i="36"/>
  <c r="H112" i="36" s="1"/>
  <c r="I112" i="36" s="1"/>
  <c r="G25" i="36"/>
  <c r="H25" i="36" s="1"/>
  <c r="I25" i="36" s="1"/>
  <c r="G36" i="2"/>
  <c r="G7" i="2"/>
  <c r="G65" i="2"/>
  <c r="G94" i="2"/>
  <c r="AX11" i="29"/>
  <c r="M84" i="16"/>
  <c r="G16" i="32"/>
  <c r="H16" i="32" s="1"/>
  <c r="I16" i="32" s="1"/>
  <c r="G45" i="32"/>
  <c r="H45" i="32" s="1"/>
  <c r="I45" i="32" s="1"/>
  <c r="G74" i="32"/>
  <c r="H74" i="32" s="1"/>
  <c r="I74" i="32" s="1"/>
  <c r="G103" i="32"/>
  <c r="H103" i="32" s="1"/>
  <c r="I103" i="32" s="1"/>
  <c r="G42" i="36"/>
  <c r="H42" i="36" s="1"/>
  <c r="I42" i="36" s="1"/>
  <c r="G71" i="36"/>
  <c r="H71" i="36" s="1"/>
  <c r="I71" i="36" s="1"/>
  <c r="G13" i="36"/>
  <c r="H13" i="36" s="1"/>
  <c r="I13" i="36" s="1"/>
  <c r="G100" i="36"/>
  <c r="H100" i="36" s="1"/>
  <c r="I100" i="36" s="1"/>
  <c r="G50" i="33"/>
  <c r="G79" i="33"/>
  <c r="G108" i="33"/>
  <c r="G21" i="33"/>
  <c r="H21" i="33" s="1"/>
  <c r="I21" i="33" s="1"/>
  <c r="G17" i="12"/>
  <c r="H17" i="12" s="1"/>
  <c r="I17" i="12" s="1"/>
  <c r="G46" i="12"/>
  <c r="H46" i="12" s="1"/>
  <c r="I46" i="12" s="1"/>
  <c r="G75" i="12"/>
  <c r="H75" i="12" s="1"/>
  <c r="I75" i="12" s="1"/>
  <c r="G104" i="12"/>
  <c r="H104" i="12" s="1"/>
  <c r="I104" i="12" s="1"/>
  <c r="AD47" i="29"/>
  <c r="C47" i="29" s="1"/>
  <c r="AD15" i="29"/>
  <c r="D29" i="16"/>
  <c r="D135" i="16"/>
  <c r="G72" i="11"/>
  <c r="H72" i="11" s="1"/>
  <c r="I72" i="11" s="1"/>
  <c r="G14" i="11"/>
  <c r="H14" i="11" s="1"/>
  <c r="I14" i="11" s="1"/>
  <c r="G101" i="11"/>
  <c r="H101" i="11" s="1"/>
  <c r="I101" i="11" s="1"/>
  <c r="G43" i="11"/>
  <c r="H43" i="11" s="1"/>
  <c r="I43" i="11" s="1"/>
  <c r="AR63" i="29"/>
  <c r="D63" i="29" s="1"/>
  <c r="AR31" i="29"/>
  <c r="D74" i="16"/>
  <c r="G16" i="34"/>
  <c r="H16" i="34" s="1"/>
  <c r="I16" i="34" s="1"/>
  <c r="G45" i="34"/>
  <c r="H45" i="34" s="1"/>
  <c r="I45" i="34" s="1"/>
  <c r="G74" i="34"/>
  <c r="H74" i="34" s="1"/>
  <c r="I74" i="34" s="1"/>
  <c r="G103" i="34"/>
  <c r="H103" i="34" s="1"/>
  <c r="I103" i="34" s="1"/>
  <c r="G53" i="32"/>
  <c r="H53" i="32" s="1"/>
  <c r="I53" i="32" s="1"/>
  <c r="G82" i="32"/>
  <c r="H82" i="32" s="1"/>
  <c r="I82" i="32" s="1"/>
  <c r="G111" i="32"/>
  <c r="H111" i="32" s="1"/>
  <c r="I111" i="32" s="1"/>
  <c r="G24" i="32"/>
  <c r="H24" i="32" s="1"/>
  <c r="I24" i="32" s="1"/>
  <c r="D129" i="16"/>
  <c r="G97" i="30"/>
  <c r="H97" i="30" s="1"/>
  <c r="I97" i="30" s="1"/>
  <c r="G39" i="30"/>
  <c r="H39" i="30" s="1"/>
  <c r="I39" i="30" s="1"/>
  <c r="G68" i="30"/>
  <c r="H68" i="30" s="1"/>
  <c r="I68" i="30" s="1"/>
  <c r="G10" i="30"/>
  <c r="H10" i="30" s="1"/>
  <c r="I10" i="30" s="1"/>
  <c r="E107" i="16"/>
  <c r="G51" i="8"/>
  <c r="H51" i="8" s="1"/>
  <c r="I51" i="8" s="1"/>
  <c r="G80" i="8"/>
  <c r="H80" i="8" s="1"/>
  <c r="I80" i="8" s="1"/>
  <c r="G109" i="8"/>
  <c r="H109" i="8" s="1"/>
  <c r="I109" i="8" s="1"/>
  <c r="G22" i="8"/>
  <c r="H22" i="8" s="1"/>
  <c r="I22" i="8" s="1"/>
  <c r="G17" i="2"/>
  <c r="G46" i="2"/>
  <c r="G75" i="2"/>
  <c r="G104" i="2"/>
  <c r="D88" i="16"/>
  <c r="H95" i="16"/>
  <c r="M71" i="34" s="1" a="1"/>
  <c r="M71" i="34" s="1"/>
  <c r="I71" i="23" s="1"/>
  <c r="G13" i="2"/>
  <c r="G42" i="2"/>
  <c r="G71" i="2"/>
  <c r="G100" i="2"/>
  <c r="G36" i="8"/>
  <c r="H36" i="8" s="1"/>
  <c r="I36" i="8" s="1"/>
  <c r="G7" i="8"/>
  <c r="H7" i="8" s="1"/>
  <c r="I7" i="8" s="1"/>
  <c r="G65" i="8"/>
  <c r="H65" i="8" s="1"/>
  <c r="I65" i="8" s="1"/>
  <c r="G94" i="8"/>
  <c r="H94" i="8" s="1"/>
  <c r="I94" i="8" s="1"/>
  <c r="G114" i="6"/>
  <c r="G27" i="6"/>
  <c r="G56" i="6"/>
  <c r="G85" i="6"/>
  <c r="J71" i="6"/>
  <c r="J13" i="6"/>
  <c r="E256" i="16"/>
  <c r="J111" i="2"/>
  <c r="E111" i="22"/>
  <c r="AN5" i="28"/>
  <c r="AN8" i="28" s="1"/>
  <c r="D176" i="16"/>
  <c r="D205" i="16"/>
  <c r="D187" i="16"/>
  <c r="D245" i="16"/>
  <c r="D147" i="16"/>
  <c r="D216" i="16"/>
  <c r="D158" i="16"/>
  <c r="D234" i="16"/>
  <c r="K42" i="6"/>
  <c r="K31" i="6"/>
  <c r="J25" i="6"/>
  <c r="K60" i="6"/>
  <c r="K89" i="6"/>
  <c r="J54" i="6"/>
  <c r="K100" i="6"/>
  <c r="K2" i="6"/>
  <c r="AP3" i="28"/>
  <c r="E227" i="16"/>
  <c r="E169" i="16"/>
  <c r="AU5" i="28"/>
  <c r="AU7" i="28" s="1"/>
  <c r="BD3" i="28"/>
  <c r="J82" i="2"/>
  <c r="E82" i="22"/>
  <c r="J24" i="2"/>
  <c r="E24" i="22"/>
  <c r="E198" i="16"/>
  <c r="AP2" i="28"/>
  <c r="AX2" i="28"/>
  <c r="AP4" i="28"/>
  <c r="BD4" i="28"/>
  <c r="AJ4" i="28"/>
  <c r="AR277" i="28"/>
  <c r="AR265" i="28"/>
  <c r="AR253" i="28"/>
  <c r="AR270" i="28"/>
  <c r="AR258" i="28"/>
  <c r="AR275" i="28"/>
  <c r="AR263" i="28"/>
  <c r="AR251" i="28"/>
  <c r="AR268" i="28"/>
  <c r="AR256" i="28"/>
  <c r="AR273" i="28"/>
  <c r="AR261" i="28"/>
  <c r="AR249" i="28"/>
  <c r="AR266" i="28"/>
  <c r="AR254" i="28"/>
  <c r="AR271" i="28"/>
  <c r="AR259" i="28"/>
  <c r="AR247" i="28"/>
  <c r="AR276" i="28"/>
  <c r="AR264" i="28"/>
  <c r="AR252" i="28"/>
  <c r="AR269" i="28"/>
  <c r="AR257" i="28"/>
  <c r="AR274" i="28"/>
  <c r="AR262" i="28"/>
  <c r="AR250" i="28"/>
  <c r="AR267" i="28"/>
  <c r="AR255" i="28"/>
  <c r="AR272" i="28"/>
  <c r="AR260" i="28"/>
  <c r="AR248" i="28"/>
  <c r="AS21" i="28"/>
  <c r="BF83" i="28"/>
  <c r="BF71" i="28"/>
  <c r="BF88" i="28"/>
  <c r="BF76" i="28"/>
  <c r="BF81" i="28"/>
  <c r="BF69" i="28"/>
  <c r="BF86" i="28"/>
  <c r="BF74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80" i="28"/>
  <c r="BF68" i="28"/>
  <c r="BF85" i="28"/>
  <c r="BF73" i="28"/>
  <c r="BF90" i="28"/>
  <c r="BF78" i="28"/>
  <c r="BF66" i="28"/>
  <c r="BF63" i="28"/>
  <c r="BG22" i="28"/>
  <c r="BF62" i="28"/>
  <c r="BF64" i="28"/>
  <c r="BF61" i="28"/>
  <c r="AX184" i="28"/>
  <c r="AX172" i="28"/>
  <c r="AX160" i="28"/>
  <c r="AX177" i="28"/>
  <c r="AX165" i="28"/>
  <c r="AX182" i="28"/>
  <c r="AX170" i="28"/>
  <c r="AX158" i="28"/>
  <c r="AX175" i="28"/>
  <c r="AX163" i="28"/>
  <c r="AX180" i="28"/>
  <c r="AX168" i="28"/>
  <c r="AX156" i="28"/>
  <c r="AX173" i="28"/>
  <c r="AX161" i="28"/>
  <c r="AX178" i="28"/>
  <c r="AX166" i="28"/>
  <c r="AX154" i="28"/>
  <c r="AX183" i="28"/>
  <c r="AX171" i="28"/>
  <c r="AX159" i="28"/>
  <c r="AX176" i="28"/>
  <c r="AX164" i="28"/>
  <c r="AX181" i="28"/>
  <c r="AX169" i="28"/>
  <c r="AX157" i="28"/>
  <c r="AX174" i="28"/>
  <c r="AX162" i="28"/>
  <c r="AX179" i="28"/>
  <c r="AX167" i="28"/>
  <c r="AX155" i="28"/>
  <c r="AY18" i="28"/>
  <c r="AJ210" i="28"/>
  <c r="AJ198" i="28"/>
  <c r="AJ186" i="28"/>
  <c r="AJ215" i="28"/>
  <c r="AJ203" i="28"/>
  <c r="AJ191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192" i="28"/>
  <c r="AJ209" i="28"/>
  <c r="AJ197" i="28"/>
  <c r="AJ185" i="28"/>
  <c r="AJ214" i="28"/>
  <c r="AJ202" i="28"/>
  <c r="AJ190" i="28"/>
  <c r="AJ207" i="28"/>
  <c r="AJ195" i="28"/>
  <c r="AJ212" i="28"/>
  <c r="AJ200" i="28"/>
  <c r="AJ188" i="28"/>
  <c r="AJ205" i="28"/>
  <c r="AJ193" i="28"/>
  <c r="AK19" i="28"/>
  <c r="AK394" i="28"/>
  <c r="AK382" i="28"/>
  <c r="AK399" i="28"/>
  <c r="AK387" i="28"/>
  <c r="AK375" i="28"/>
  <c r="AK400" i="28"/>
  <c r="AK388" i="28"/>
  <c r="AK376" i="28"/>
  <c r="AK393" i="28"/>
  <c r="AK381" i="28"/>
  <c r="AK396" i="28"/>
  <c r="AK401" i="28"/>
  <c r="AK389" i="28"/>
  <c r="AK377" i="28"/>
  <c r="AK383" i="28"/>
  <c r="AK397" i="28"/>
  <c r="AK395" i="28"/>
  <c r="AK380" i="28"/>
  <c r="AK391" i="28"/>
  <c r="AK384" i="28"/>
  <c r="AK385" i="28"/>
  <c r="AK373" i="28"/>
  <c r="AK386" i="28"/>
  <c r="AK374" i="28"/>
  <c r="AK392" i="28"/>
  <c r="AK372" i="28"/>
  <c r="AK398" i="28"/>
  <c r="AK378" i="28"/>
  <c r="AK390" i="28"/>
  <c r="AK371" i="28"/>
  <c r="AK379" i="28"/>
  <c r="AL13" i="28"/>
  <c r="AY392" i="28"/>
  <c r="AY380" i="28"/>
  <c r="AY397" i="28"/>
  <c r="AY385" i="28"/>
  <c r="AY373" i="28"/>
  <c r="AY400" i="28"/>
  <c r="AY398" i="28"/>
  <c r="AY386" i="28"/>
  <c r="AY374" i="28"/>
  <c r="AY391" i="28"/>
  <c r="AY379" i="28"/>
  <c r="AY394" i="28"/>
  <c r="AY399" i="28"/>
  <c r="AY387" i="28"/>
  <c r="AY375" i="28"/>
  <c r="AY396" i="28"/>
  <c r="AY390" i="28"/>
  <c r="AY382" i="28"/>
  <c r="AY383" i="28"/>
  <c r="AY388" i="28"/>
  <c r="AY384" i="28"/>
  <c r="AY376" i="28"/>
  <c r="AY393" i="28"/>
  <c r="AY395" i="28"/>
  <c r="AY372" i="28"/>
  <c r="AY377" i="28"/>
  <c r="AY389" i="28"/>
  <c r="AY371" i="28"/>
  <c r="AY381" i="28"/>
  <c r="AY378" i="28"/>
  <c r="AY401" i="28"/>
  <c r="AZ13" i="28"/>
  <c r="AR306" i="28"/>
  <c r="AR307" i="28"/>
  <c r="AR301" i="28"/>
  <c r="AR289" i="28"/>
  <c r="AR303" i="28"/>
  <c r="AR294" i="28"/>
  <c r="AR282" i="28"/>
  <c r="AR299" i="28"/>
  <c r="AR287" i="28"/>
  <c r="AR292" i="28"/>
  <c r="AR280" i="28"/>
  <c r="AR297" i="28"/>
  <c r="AR285" i="28"/>
  <c r="AR305" i="28"/>
  <c r="AR290" i="28"/>
  <c r="AR278" i="28"/>
  <c r="AR302" i="28"/>
  <c r="AR295" i="28"/>
  <c r="AR283" i="28"/>
  <c r="AR300" i="28"/>
  <c r="AR288" i="28"/>
  <c r="AR304" i="28"/>
  <c r="AR293" i="28"/>
  <c r="AR281" i="28"/>
  <c r="AR298" i="28"/>
  <c r="AR286" i="28"/>
  <c r="AR308" i="28"/>
  <c r="AR291" i="28"/>
  <c r="AR279" i="28"/>
  <c r="AR296" i="28"/>
  <c r="AR284" i="28"/>
  <c r="AS23" i="28"/>
  <c r="AX208" i="28"/>
  <c r="AX196" i="28"/>
  <c r="AX213" i="28"/>
  <c r="AX201" i="28"/>
  <c r="AX189" i="28"/>
  <c r="AX206" i="28"/>
  <c r="AX194" i="28"/>
  <c r="AX211" i="28"/>
  <c r="AX199" i="28"/>
  <c r="AX187" i="28"/>
  <c r="AX204" i="28"/>
  <c r="AX192" i="28"/>
  <c r="AX209" i="28"/>
  <c r="AX197" i="28"/>
  <c r="AX185" i="28"/>
  <c r="AX214" i="28"/>
  <c r="AX202" i="28"/>
  <c r="AX190" i="28"/>
  <c r="AX207" i="28"/>
  <c r="AX195" i="28"/>
  <c r="AX212" i="28"/>
  <c r="AX200" i="28"/>
  <c r="AX188" i="28"/>
  <c r="AX205" i="28"/>
  <c r="AX193" i="28"/>
  <c r="AX210" i="28"/>
  <c r="AX198" i="28"/>
  <c r="AX186" i="28"/>
  <c r="AX215" i="28"/>
  <c r="AX203" i="28"/>
  <c r="AX191" i="28"/>
  <c r="AY19" i="28"/>
  <c r="AK337" i="28"/>
  <c r="AK325" i="28"/>
  <c r="AK330" i="28"/>
  <c r="AK318" i="28"/>
  <c r="AK335" i="28"/>
  <c r="AK323" i="28"/>
  <c r="AK328" i="28"/>
  <c r="AK316" i="28"/>
  <c r="AK333" i="28"/>
  <c r="AK321" i="28"/>
  <c r="AK338" i="28"/>
  <c r="AK326" i="28"/>
  <c r="AK331" i="28"/>
  <c r="AK319" i="28"/>
  <c r="AK336" i="28"/>
  <c r="AK324" i="28"/>
  <c r="AK329" i="28"/>
  <c r="AK317" i="28"/>
  <c r="AK334" i="28"/>
  <c r="AK322" i="28"/>
  <c r="AK339" i="28"/>
  <c r="AK327" i="28"/>
  <c r="AK315" i="28"/>
  <c r="AK332" i="28"/>
  <c r="AK320" i="28"/>
  <c r="AK310" i="28"/>
  <c r="AK309" i="28"/>
  <c r="AK313" i="28"/>
  <c r="AK312" i="28"/>
  <c r="AK314" i="28"/>
  <c r="AK311" i="28"/>
  <c r="AL12" i="28"/>
  <c r="AX3" i="28"/>
  <c r="AQ331" i="28"/>
  <c r="AQ319" i="28"/>
  <c r="AQ336" i="28"/>
  <c r="AQ324" i="28"/>
  <c r="AQ312" i="28"/>
  <c r="AQ329" i="28"/>
  <c r="AQ317" i="28"/>
  <c r="AQ334" i="28"/>
  <c r="AQ322" i="28"/>
  <c r="AQ339" i="28"/>
  <c r="AQ327" i="28"/>
  <c r="AQ332" i="28"/>
  <c r="AQ337" i="28"/>
  <c r="AQ325" i="28"/>
  <c r="AQ313" i="28"/>
  <c r="AQ330" i="28"/>
  <c r="AQ318" i="28"/>
  <c r="AQ335" i="28"/>
  <c r="AQ323" i="28"/>
  <c r="AQ328" i="28"/>
  <c r="AQ316" i="28"/>
  <c r="AQ333" i="28"/>
  <c r="AQ321" i="28"/>
  <c r="AQ338" i="28"/>
  <c r="AQ326" i="28"/>
  <c r="AQ314" i="28"/>
  <c r="AQ311" i="28"/>
  <c r="AQ310" i="28"/>
  <c r="AQ320" i="28"/>
  <c r="AQ309" i="28"/>
  <c r="AQ315" i="28"/>
  <c r="AR12" i="28"/>
  <c r="BF176" i="28"/>
  <c r="BF164" i="28"/>
  <c r="BF181" i="28"/>
  <c r="BF169" i="28"/>
  <c r="BF157" i="28"/>
  <c r="BF174" i="28"/>
  <c r="BF162" i="28"/>
  <c r="BF179" i="28"/>
  <c r="BF167" i="28"/>
  <c r="BF155" i="28"/>
  <c r="BF184" i="28"/>
  <c r="BF172" i="28"/>
  <c r="BF160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G18" i="28"/>
  <c r="AJ273" i="28"/>
  <c r="AJ261" i="28"/>
  <c r="AJ249" i="28"/>
  <c r="AJ266" i="28"/>
  <c r="AJ254" i="28"/>
  <c r="AJ271" i="28"/>
  <c r="AJ259" i="28"/>
  <c r="AJ247" i="28"/>
  <c r="AJ276" i="28"/>
  <c r="AJ264" i="28"/>
  <c r="AJ252" i="28"/>
  <c r="AJ269" i="28"/>
  <c r="AJ257" i="28"/>
  <c r="AJ274" i="28"/>
  <c r="AJ262" i="28"/>
  <c r="AJ250" i="28"/>
  <c r="AJ267" i="28"/>
  <c r="AJ255" i="28"/>
  <c r="AJ272" i="28"/>
  <c r="AJ260" i="28"/>
  <c r="AJ248" i="28"/>
  <c r="AJ277" i="28"/>
  <c r="AJ265" i="28"/>
  <c r="AJ253" i="28"/>
  <c r="AJ270" i="28"/>
  <c r="AJ258" i="28"/>
  <c r="AJ275" i="28"/>
  <c r="AJ263" i="28"/>
  <c r="AJ251" i="28"/>
  <c r="AJ268" i="28"/>
  <c r="AJ256" i="28"/>
  <c r="AK21" i="28"/>
  <c r="BE398" i="28"/>
  <c r="BE386" i="28"/>
  <c r="BE374" i="28"/>
  <c r="BE391" i="28"/>
  <c r="BE379" i="28"/>
  <c r="BE394" i="28"/>
  <c r="BE392" i="28"/>
  <c r="BE380" i="28"/>
  <c r="BE397" i="28"/>
  <c r="BE385" i="28"/>
  <c r="BE373" i="28"/>
  <c r="BE400" i="28"/>
  <c r="BE393" i="28"/>
  <c r="BE381" i="28"/>
  <c r="BE388" i="28"/>
  <c r="BE384" i="28"/>
  <c r="BE376" i="28"/>
  <c r="BE372" i="28"/>
  <c r="BE395" i="28"/>
  <c r="BE377" i="28"/>
  <c r="BE371" i="28"/>
  <c r="BE389" i="28"/>
  <c r="BE399" i="28"/>
  <c r="BE378" i="28"/>
  <c r="BE401" i="28"/>
  <c r="BE396" i="28"/>
  <c r="BE382" i="28"/>
  <c r="BE390" i="28"/>
  <c r="BE387" i="28"/>
  <c r="BE383" i="28"/>
  <c r="BE375" i="28"/>
  <c r="BF13" i="28"/>
  <c r="AX4" i="28"/>
  <c r="AN7" i="28"/>
  <c r="AJ2" i="28"/>
  <c r="AX235" i="28"/>
  <c r="AX240" i="28"/>
  <c r="AX245" i="28"/>
  <c r="AX238" i="28"/>
  <c r="AX243" i="28"/>
  <c r="AX241" i="28"/>
  <c r="AX229" i="28"/>
  <c r="AX246" i="28"/>
  <c r="AX234" i="28"/>
  <c r="AX239" i="28"/>
  <c r="AX244" i="28"/>
  <c r="AX232" i="28"/>
  <c r="AX237" i="28"/>
  <c r="AX242" i="28"/>
  <c r="AX230" i="28"/>
  <c r="AX220" i="28"/>
  <c r="AX233" i="28"/>
  <c r="AX231" i="28"/>
  <c r="AX227" i="28"/>
  <c r="AX225" i="28"/>
  <c r="AX218" i="28"/>
  <c r="AX223" i="28"/>
  <c r="AX216" i="28"/>
  <c r="AX221" i="28"/>
  <c r="AX236" i="28"/>
  <c r="AX226" i="28"/>
  <c r="AX219" i="28"/>
  <c r="AX224" i="28"/>
  <c r="AX217" i="28"/>
  <c r="AX228" i="28"/>
  <c r="AX222" i="28"/>
  <c r="AY20" i="28"/>
  <c r="BF275" i="28"/>
  <c r="BF263" i="28"/>
  <c r="BF251" i="28"/>
  <c r="BF268" i="28"/>
  <c r="BF256" i="28"/>
  <c r="BF273" i="28"/>
  <c r="BF261" i="28"/>
  <c r="BF249" i="28"/>
  <c r="BF266" i="28"/>
  <c r="BF254" i="28"/>
  <c r="BF271" i="28"/>
  <c r="BF259" i="28"/>
  <c r="BF247" i="28"/>
  <c r="BF276" i="28"/>
  <c r="BF264" i="28"/>
  <c r="BF252" i="28"/>
  <c r="BF269" i="28"/>
  <c r="BF257" i="28"/>
  <c r="BF274" i="28"/>
  <c r="BF262" i="28"/>
  <c r="BF250" i="28"/>
  <c r="BF267" i="28"/>
  <c r="BF255" i="28"/>
  <c r="BF272" i="28"/>
  <c r="BF260" i="28"/>
  <c r="BF248" i="28"/>
  <c r="BF277" i="28"/>
  <c r="BF265" i="28"/>
  <c r="BF253" i="28"/>
  <c r="BF270" i="28"/>
  <c r="BF258" i="28"/>
  <c r="BG21" i="28"/>
  <c r="AR85" i="28"/>
  <c r="AR73" i="28"/>
  <c r="AR90" i="28"/>
  <c r="AR78" i="28"/>
  <c r="AR66" i="28"/>
  <c r="AR83" i="28"/>
  <c r="AR71" i="28"/>
  <c r="AR88" i="28"/>
  <c r="AR76" i="28"/>
  <c r="AR81" i="28"/>
  <c r="AR69" i="28"/>
  <c r="AR86" i="28"/>
  <c r="AR74" i="28"/>
  <c r="AR91" i="28"/>
  <c r="AR79" i="28"/>
  <c r="AR67" i="28"/>
  <c r="AR84" i="28"/>
  <c r="AR72" i="28"/>
  <c r="AR89" i="28"/>
  <c r="AR77" i="28"/>
  <c r="AR82" i="28"/>
  <c r="AR70" i="28"/>
  <c r="AR87" i="28"/>
  <c r="AR75" i="28"/>
  <c r="AR80" i="28"/>
  <c r="AR68" i="28"/>
  <c r="AR63" i="28"/>
  <c r="AS22" i="28"/>
  <c r="AR65" i="28"/>
  <c r="AR62" i="28"/>
  <c r="AR61" i="28"/>
  <c r="AR64" i="28"/>
  <c r="BF304" i="28"/>
  <c r="BF305" i="28"/>
  <c r="BF307" i="28"/>
  <c r="BF303" i="28"/>
  <c r="BF299" i="28"/>
  <c r="BF287" i="28"/>
  <c r="BF292" i="28"/>
  <c r="BF280" i="28"/>
  <c r="BF297" i="28"/>
  <c r="BF285" i="28"/>
  <c r="BF306" i="28"/>
  <c r="BF290" i="28"/>
  <c r="BF278" i="28"/>
  <c r="BF302" i="28"/>
  <c r="BF295" i="28"/>
  <c r="BF283" i="28"/>
  <c r="BF300" i="28"/>
  <c r="BF288" i="28"/>
  <c r="BF293" i="28"/>
  <c r="BF281" i="28"/>
  <c r="BF298" i="28"/>
  <c r="BF286" i="28"/>
  <c r="BF291" i="28"/>
  <c r="BF279" i="28"/>
  <c r="BF296" i="28"/>
  <c r="BF284" i="28"/>
  <c r="BF308" i="28"/>
  <c r="BF301" i="28"/>
  <c r="BF289" i="28"/>
  <c r="BF294" i="28"/>
  <c r="BF282" i="28"/>
  <c r="BG23" i="28"/>
  <c r="AK122" i="28"/>
  <c r="AK110" i="28"/>
  <c r="AK98" i="28"/>
  <c r="AK115" i="28"/>
  <c r="AK103" i="28"/>
  <c r="AK120" i="28"/>
  <c r="AK108" i="28"/>
  <c r="AK96" i="28"/>
  <c r="AK113" i="28"/>
  <c r="AK101" i="28"/>
  <c r="AK118" i="28"/>
  <c r="AK106" i="28"/>
  <c r="AK94" i="28"/>
  <c r="AK111" i="28"/>
  <c r="AK99" i="28"/>
  <c r="AK116" i="28"/>
  <c r="AK104" i="28"/>
  <c r="AK92" i="28"/>
  <c r="AK121" i="28"/>
  <c r="AK109" i="28"/>
  <c r="AK97" i="28"/>
  <c r="AK114" i="28"/>
  <c r="AK102" i="28"/>
  <c r="AK119" i="28"/>
  <c r="AK107" i="28"/>
  <c r="AK95" i="28"/>
  <c r="AK112" i="28"/>
  <c r="AK100" i="28"/>
  <c r="AK117" i="28"/>
  <c r="AK105" i="28"/>
  <c r="AK93" i="28"/>
  <c r="AL11" i="28"/>
  <c r="AQ116" i="28"/>
  <c r="AQ104" i="28"/>
  <c r="AQ92" i="28"/>
  <c r="AQ121" i="28"/>
  <c r="AQ109" i="28"/>
  <c r="AQ97" i="28"/>
  <c r="AQ114" i="28"/>
  <c r="AQ102" i="28"/>
  <c r="AQ119" i="28"/>
  <c r="AQ107" i="28"/>
  <c r="AQ95" i="28"/>
  <c r="AQ112" i="28"/>
  <c r="AQ100" i="28"/>
  <c r="AQ117" i="28"/>
  <c r="AQ105" i="28"/>
  <c r="AQ93" i="28"/>
  <c r="AQ122" i="28"/>
  <c r="AQ110" i="28"/>
  <c r="AQ98" i="28"/>
  <c r="AQ115" i="28"/>
  <c r="AQ103" i="28"/>
  <c r="AQ120" i="28"/>
  <c r="AQ108" i="28"/>
  <c r="AQ96" i="28"/>
  <c r="AQ113" i="28"/>
  <c r="AQ101" i="28"/>
  <c r="AQ118" i="28"/>
  <c r="AQ106" i="28"/>
  <c r="AQ94" i="28"/>
  <c r="AQ111" i="28"/>
  <c r="AQ99" i="28"/>
  <c r="AR11" i="28"/>
  <c r="BB5" i="28"/>
  <c r="AJ3" i="28"/>
  <c r="BE114" i="28"/>
  <c r="BE102" i="28"/>
  <c r="BE119" i="28"/>
  <c r="BE107" i="28"/>
  <c r="BE95" i="28"/>
  <c r="BE112" i="28"/>
  <c r="BE100" i="28"/>
  <c r="BE117" i="28"/>
  <c r="BE105" i="28"/>
  <c r="BE93" i="28"/>
  <c r="BE122" i="28"/>
  <c r="BE110" i="28"/>
  <c r="BE98" i="28"/>
  <c r="BE115" i="28"/>
  <c r="BE103" i="28"/>
  <c r="BE120" i="28"/>
  <c r="BE108" i="28"/>
  <c r="BE96" i="28"/>
  <c r="BE113" i="28"/>
  <c r="BE101" i="28"/>
  <c r="BE118" i="28"/>
  <c r="BE106" i="28"/>
  <c r="BE94" i="28"/>
  <c r="BE111" i="28"/>
  <c r="BE99" i="28"/>
  <c r="BE116" i="28"/>
  <c r="BE104" i="28"/>
  <c r="BE92" i="28"/>
  <c r="BE121" i="28"/>
  <c r="BE109" i="28"/>
  <c r="BE97" i="28"/>
  <c r="BF11" i="28"/>
  <c r="AJ237" i="28"/>
  <c r="AJ242" i="28"/>
  <c r="AJ235" i="28"/>
  <c r="AJ240" i="28"/>
  <c r="AJ245" i="28"/>
  <c r="AJ238" i="28"/>
  <c r="AJ243" i="28"/>
  <c r="AJ231" i="28"/>
  <c r="AJ236" i="28"/>
  <c r="AJ241" i="28"/>
  <c r="AJ246" i="28"/>
  <c r="AJ234" i="28"/>
  <c r="AJ239" i="28"/>
  <c r="AJ244" i="28"/>
  <c r="AJ232" i="28"/>
  <c r="AJ233" i="28"/>
  <c r="AJ222" i="28"/>
  <c r="AJ227" i="28"/>
  <c r="AJ220" i="28"/>
  <c r="AJ225" i="28"/>
  <c r="AJ218" i="28"/>
  <c r="AJ223" i="28"/>
  <c r="AJ216" i="28"/>
  <c r="AJ221" i="28"/>
  <c r="AJ226" i="28"/>
  <c r="AJ229" i="28"/>
  <c r="AJ228" i="28"/>
  <c r="AJ219" i="28"/>
  <c r="AJ230" i="28"/>
  <c r="AJ224" i="28"/>
  <c r="AJ217" i="28"/>
  <c r="AK20" i="28"/>
  <c r="BI8" i="28"/>
  <c r="BI7" i="28"/>
  <c r="BI6" i="28"/>
  <c r="AJ432" i="28"/>
  <c r="AJ425" i="28"/>
  <c r="AJ413" i="28"/>
  <c r="AJ430" i="28"/>
  <c r="AJ418" i="28"/>
  <c r="AJ406" i="28"/>
  <c r="AJ423" i="28"/>
  <c r="AJ411" i="28"/>
  <c r="AJ428" i="28"/>
  <c r="AJ416" i="28"/>
  <c r="AJ421" i="28"/>
  <c r="AJ409" i="28"/>
  <c r="AJ431" i="28"/>
  <c r="AJ419" i="28"/>
  <c r="AJ407" i="28"/>
  <c r="AJ424" i="28"/>
  <c r="AJ412" i="28"/>
  <c r="AJ429" i="28"/>
  <c r="AJ417" i="28"/>
  <c r="AJ427" i="28"/>
  <c r="AJ415" i="28"/>
  <c r="AJ403" i="28"/>
  <c r="AJ420" i="28"/>
  <c r="AJ408" i="28"/>
  <c r="AJ402" i="28"/>
  <c r="AJ422" i="28"/>
  <c r="AJ404" i="28"/>
  <c r="AJ410" i="28"/>
  <c r="AJ426" i="28"/>
  <c r="AJ414" i="28"/>
  <c r="AJ405" i="28"/>
  <c r="AK24" i="28"/>
  <c r="AR178" i="28"/>
  <c r="AR175" i="28"/>
  <c r="BD2" i="28"/>
  <c r="AY120" i="28"/>
  <c r="AY108" i="28"/>
  <c r="AY96" i="28"/>
  <c r="AY113" i="28"/>
  <c r="AY101" i="28"/>
  <c r="AY118" i="28"/>
  <c r="AY106" i="28"/>
  <c r="AY94" i="28"/>
  <c r="AY111" i="28"/>
  <c r="AY99" i="28"/>
  <c r="AY116" i="28"/>
  <c r="AY104" i="28"/>
  <c r="AY92" i="28"/>
  <c r="AY121" i="28"/>
  <c r="AY109" i="28"/>
  <c r="AY97" i="28"/>
  <c r="AY114" i="28"/>
  <c r="AY102" i="28"/>
  <c r="AY119" i="28"/>
  <c r="AY107" i="28"/>
  <c r="AY95" i="28"/>
  <c r="AY112" i="28"/>
  <c r="AY100" i="28"/>
  <c r="AY117" i="28"/>
  <c r="AY105" i="28"/>
  <c r="AY93" i="28"/>
  <c r="AY122" i="28"/>
  <c r="AY110" i="28"/>
  <c r="AY98" i="28"/>
  <c r="AY115" i="28"/>
  <c r="AY103" i="28"/>
  <c r="AZ11" i="28"/>
  <c r="AQ400" i="28"/>
  <c r="AQ388" i="28"/>
  <c r="AQ376" i="28"/>
  <c r="AQ393" i="28"/>
  <c r="AQ381" i="28"/>
  <c r="AQ396" i="28"/>
  <c r="AQ394" i="28"/>
  <c r="AQ382" i="28"/>
  <c r="AQ399" i="28"/>
  <c r="AQ387" i="28"/>
  <c r="AQ375" i="28"/>
  <c r="AQ390" i="28"/>
  <c r="AQ395" i="28"/>
  <c r="AQ383" i="28"/>
  <c r="AQ385" i="28"/>
  <c r="AQ373" i="28"/>
  <c r="AQ377" i="28"/>
  <c r="AQ372" i="28"/>
  <c r="AQ389" i="28"/>
  <c r="AQ386" i="28"/>
  <c r="AQ374" i="28"/>
  <c r="AQ401" i="28"/>
  <c r="AQ398" i="28"/>
  <c r="AQ392" i="28"/>
  <c r="AQ378" i="28"/>
  <c r="AQ371" i="28"/>
  <c r="AQ379" i="28"/>
  <c r="AQ384" i="28"/>
  <c r="AQ397" i="28"/>
  <c r="AQ391" i="28"/>
  <c r="AQ380" i="28"/>
  <c r="AR13" i="28"/>
  <c r="BF212" i="28"/>
  <c r="BF200" i="28"/>
  <c r="BF188" i="28"/>
  <c r="BF205" i="28"/>
  <c r="BF193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194" i="28"/>
  <c r="BF211" i="28"/>
  <c r="BF199" i="28"/>
  <c r="BF187" i="28"/>
  <c r="BF204" i="28"/>
  <c r="BF192" i="28"/>
  <c r="BF209" i="28"/>
  <c r="BF197" i="28"/>
  <c r="BF185" i="28"/>
  <c r="BF214" i="28"/>
  <c r="BF202" i="28"/>
  <c r="BF190" i="28"/>
  <c r="BF207" i="28"/>
  <c r="BF195" i="28"/>
  <c r="BG19" i="28"/>
  <c r="AR429" i="28"/>
  <c r="AR417" i="28"/>
  <c r="AR405" i="28"/>
  <c r="AR422" i="28"/>
  <c r="AR410" i="28"/>
  <c r="AR427" i="28"/>
  <c r="AR415" i="28"/>
  <c r="AR420" i="28"/>
  <c r="AR408" i="28"/>
  <c r="AR425" i="28"/>
  <c r="AR413" i="28"/>
  <c r="AR432" i="28"/>
  <c r="AR423" i="28"/>
  <c r="AR411" i="28"/>
  <c r="AR428" i="28"/>
  <c r="AR416" i="28"/>
  <c r="AR404" i="28"/>
  <c r="AR421" i="28"/>
  <c r="AR431" i="28"/>
  <c r="AR419" i="28"/>
  <c r="AR407" i="28"/>
  <c r="AR424" i="28"/>
  <c r="AR412" i="28"/>
  <c r="AR406" i="28"/>
  <c r="AR403" i="28"/>
  <c r="AR409" i="28"/>
  <c r="AR426" i="28"/>
  <c r="AR414" i="28"/>
  <c r="AR402" i="28"/>
  <c r="AR430" i="28"/>
  <c r="AR418" i="28"/>
  <c r="AS24" i="28"/>
  <c r="BE329" i="28"/>
  <c r="BE317" i="28"/>
  <c r="BE334" i="28"/>
  <c r="BE322" i="28"/>
  <c r="BE339" i="28"/>
  <c r="BE327" i="28"/>
  <c r="BE315" i="28"/>
  <c r="BE332" i="28"/>
  <c r="BE320" i="28"/>
  <c r="BE337" i="28"/>
  <c r="BE325" i="28"/>
  <c r="BE330" i="28"/>
  <c r="BE335" i="28"/>
  <c r="BE323" i="28"/>
  <c r="BE311" i="28"/>
  <c r="BE328" i="28"/>
  <c r="BE316" i="28"/>
  <c r="BE333" i="28"/>
  <c r="BE321" i="28"/>
  <c r="BE338" i="28"/>
  <c r="BE326" i="28"/>
  <c r="BE314" i="28"/>
  <c r="BE331" i="28"/>
  <c r="BE319" i="28"/>
  <c r="BE336" i="28"/>
  <c r="BE324" i="28"/>
  <c r="BE312" i="28"/>
  <c r="BE313" i="28"/>
  <c r="BE310" i="28"/>
  <c r="BE309" i="28"/>
  <c r="BE318" i="28"/>
  <c r="BF12" i="28"/>
  <c r="J53" i="2"/>
  <c r="E53" i="22"/>
  <c r="AJ303" i="28"/>
  <c r="AJ305" i="28"/>
  <c r="AJ297" i="28"/>
  <c r="AJ285" i="28"/>
  <c r="AJ302" i="28"/>
  <c r="AJ290" i="28"/>
  <c r="AJ278" i="28"/>
  <c r="AJ295" i="28"/>
  <c r="AJ283" i="28"/>
  <c r="AJ300" i="28"/>
  <c r="AJ288" i="28"/>
  <c r="AJ308" i="28"/>
  <c r="AJ304" i="28"/>
  <c r="AJ293" i="28"/>
  <c r="AJ281" i="28"/>
  <c r="AJ298" i="28"/>
  <c r="AJ286" i="28"/>
  <c r="AJ307" i="28"/>
  <c r="AJ291" i="28"/>
  <c r="AJ279" i="28"/>
  <c r="AJ296" i="28"/>
  <c r="AJ284" i="28"/>
  <c r="AJ301" i="28"/>
  <c r="AJ289" i="28"/>
  <c r="AJ306" i="28"/>
  <c r="AJ294" i="28"/>
  <c r="AJ282" i="28"/>
  <c r="AJ299" i="28"/>
  <c r="AJ287" i="28"/>
  <c r="AJ292" i="28"/>
  <c r="AJ280" i="28"/>
  <c r="AK23" i="28"/>
  <c r="AR241" i="28"/>
  <c r="AR229" i="28"/>
  <c r="AR246" i="28"/>
  <c r="AR234" i="28"/>
  <c r="AR239" i="28"/>
  <c r="AR244" i="28"/>
  <c r="AR237" i="28"/>
  <c r="AR242" i="28"/>
  <c r="AR235" i="28"/>
  <c r="AR240" i="28"/>
  <c r="AR245" i="28"/>
  <c r="AR238" i="28"/>
  <c r="AR243" i="28"/>
  <c r="AR236" i="28"/>
  <c r="AR226" i="28"/>
  <c r="AR219" i="28"/>
  <c r="AR224" i="28"/>
  <c r="AR228" i="28"/>
  <c r="AR217" i="28"/>
  <c r="AR222" i="28"/>
  <c r="AR233" i="28"/>
  <c r="AR232" i="28"/>
  <c r="AR231" i="28"/>
  <c r="AR230" i="28"/>
  <c r="AR220" i="28"/>
  <c r="AR227" i="28"/>
  <c r="AR225" i="28"/>
  <c r="AR218" i="28"/>
  <c r="AR223" i="28"/>
  <c r="AR216" i="28"/>
  <c r="AR221" i="28"/>
  <c r="AS20" i="28"/>
  <c r="BF239" i="28"/>
  <c r="BF244" i="28"/>
  <c r="BF237" i="28"/>
  <c r="BF242" i="28"/>
  <c r="BF240" i="28"/>
  <c r="BF245" i="28"/>
  <c r="BF233" i="28"/>
  <c r="BF238" i="28"/>
  <c r="BF243" i="28"/>
  <c r="BF236" i="28"/>
  <c r="BF241" i="28"/>
  <c r="BF246" i="28"/>
  <c r="BF234" i="28"/>
  <c r="BF224" i="28"/>
  <c r="BF217" i="28"/>
  <c r="BF222" i="28"/>
  <c r="BF220" i="28"/>
  <c r="BF228" i="28"/>
  <c r="BF225" i="28"/>
  <c r="BF235" i="28"/>
  <c r="BF229" i="28"/>
  <c r="BF227" i="28"/>
  <c r="BF218" i="28"/>
  <c r="BF232" i="28"/>
  <c r="BF231" i="28"/>
  <c r="BF230" i="28"/>
  <c r="BF223" i="28"/>
  <c r="BF216" i="28"/>
  <c r="BF221" i="28"/>
  <c r="BF226" i="28"/>
  <c r="BF219" i="28"/>
  <c r="BG20" i="28"/>
  <c r="AR214" i="28"/>
  <c r="AR202" i="28"/>
  <c r="AR190" i="28"/>
  <c r="AR207" i="28"/>
  <c r="AR195" i="28"/>
  <c r="AR212" i="28"/>
  <c r="AR200" i="28"/>
  <c r="AR188" i="28"/>
  <c r="AR205" i="28"/>
  <c r="AR193" i="28"/>
  <c r="AR210" i="28"/>
  <c r="AR198" i="28"/>
  <c r="AR186" i="28"/>
  <c r="AR215" i="28"/>
  <c r="AR203" i="28"/>
  <c r="AR191" i="28"/>
  <c r="AR208" i="28"/>
  <c r="AR196" i="28"/>
  <c r="AR213" i="28"/>
  <c r="AR201" i="28"/>
  <c r="AR189" i="28"/>
  <c r="AR206" i="28"/>
  <c r="AR194" i="28"/>
  <c r="AR211" i="28"/>
  <c r="AR199" i="28"/>
  <c r="AR187" i="28"/>
  <c r="AR204" i="28"/>
  <c r="AR192" i="28"/>
  <c r="AR209" i="28"/>
  <c r="AR197" i="28"/>
  <c r="AR185" i="28"/>
  <c r="AS19" i="28"/>
  <c r="AX305" i="28"/>
  <c r="AX302" i="28"/>
  <c r="AX295" i="28"/>
  <c r="AX283" i="28"/>
  <c r="AX300" i="28"/>
  <c r="AX288" i="28"/>
  <c r="AX293" i="28"/>
  <c r="AX281" i="28"/>
  <c r="AX304" i="28"/>
  <c r="AX298" i="28"/>
  <c r="AX286" i="28"/>
  <c r="AX291" i="28"/>
  <c r="AX279" i="28"/>
  <c r="AX308" i="28"/>
  <c r="AX296" i="28"/>
  <c r="AX284" i="28"/>
  <c r="AX301" i="28"/>
  <c r="AX289" i="28"/>
  <c r="AX307" i="28"/>
  <c r="AX303" i="28"/>
  <c r="AX294" i="28"/>
  <c r="AX282" i="28"/>
  <c r="AX299" i="28"/>
  <c r="AX287" i="28"/>
  <c r="AX306" i="28"/>
  <c r="AX292" i="28"/>
  <c r="AX280" i="28"/>
  <c r="AX297" i="28"/>
  <c r="AX285" i="28"/>
  <c r="AX290" i="28"/>
  <c r="AX278" i="28"/>
  <c r="AY23" i="28"/>
  <c r="AJ174" i="28"/>
  <c r="AJ162" i="28"/>
  <c r="AJ179" i="28"/>
  <c r="AJ167" i="28"/>
  <c r="AJ155" i="28"/>
  <c r="AJ184" i="28"/>
  <c r="AJ172" i="28"/>
  <c r="AJ160" i="28"/>
  <c r="AJ177" i="28"/>
  <c r="AJ165" i="28"/>
  <c r="AJ182" i="28"/>
  <c r="AJ170" i="28"/>
  <c r="AJ158" i="28"/>
  <c r="AJ175" i="28"/>
  <c r="AJ163" i="28"/>
  <c r="AJ180" i="28"/>
  <c r="AJ168" i="28"/>
  <c r="AJ156" i="28"/>
  <c r="AJ173" i="28"/>
  <c r="AJ161" i="28"/>
  <c r="AJ178" i="28"/>
  <c r="AJ166" i="28"/>
  <c r="AJ154" i="28"/>
  <c r="AJ183" i="28"/>
  <c r="AJ171" i="28"/>
  <c r="AJ159" i="28"/>
  <c r="AJ176" i="28"/>
  <c r="AJ164" i="28"/>
  <c r="AJ181" i="28"/>
  <c r="AJ169" i="28"/>
  <c r="AJ157" i="28"/>
  <c r="AK18" i="28"/>
  <c r="AX431" i="28"/>
  <c r="AX432" i="28"/>
  <c r="AX423" i="28"/>
  <c r="AX411" i="28"/>
  <c r="AX428" i="28"/>
  <c r="AX416" i="28"/>
  <c r="AX404" i="28"/>
  <c r="AX421" i="28"/>
  <c r="AX409" i="28"/>
  <c r="AX426" i="28"/>
  <c r="AX414" i="28"/>
  <c r="AX419" i="28"/>
  <c r="AX407" i="28"/>
  <c r="AX429" i="28"/>
  <c r="AX417" i="28"/>
  <c r="AX405" i="28"/>
  <c r="AX422" i="28"/>
  <c r="AX410" i="28"/>
  <c r="AX427" i="28"/>
  <c r="AX415" i="28"/>
  <c r="AX425" i="28"/>
  <c r="AX413" i="28"/>
  <c r="AX430" i="28"/>
  <c r="AX418" i="28"/>
  <c r="AX406" i="28"/>
  <c r="AX403" i="28"/>
  <c r="AX424" i="28"/>
  <c r="AX412" i="28"/>
  <c r="AX408" i="28"/>
  <c r="AX402" i="28"/>
  <c r="AX420" i="28"/>
  <c r="AY24" i="28"/>
  <c r="BF427" i="28"/>
  <c r="BF415" i="28"/>
  <c r="BF403" i="28"/>
  <c r="BF420" i="28"/>
  <c r="BF408" i="28"/>
  <c r="BF425" i="28"/>
  <c r="BF413" i="28"/>
  <c r="BF430" i="28"/>
  <c r="BF418" i="28"/>
  <c r="BF406" i="28"/>
  <c r="BF423" i="28"/>
  <c r="BF411" i="28"/>
  <c r="BF421" i="28"/>
  <c r="BF409" i="28"/>
  <c r="BF426" i="28"/>
  <c r="BF414" i="28"/>
  <c r="BF402" i="28"/>
  <c r="BF419" i="28"/>
  <c r="BF429" i="28"/>
  <c r="BF417" i="28"/>
  <c r="BF405" i="28"/>
  <c r="BF422" i="28"/>
  <c r="BF410" i="28"/>
  <c r="BF424" i="28"/>
  <c r="BF412" i="28"/>
  <c r="BF407" i="28"/>
  <c r="BF428" i="28"/>
  <c r="BF416" i="28"/>
  <c r="BF404" i="28"/>
  <c r="BF431" i="28"/>
  <c r="BF432" i="28"/>
  <c r="BG24" i="28"/>
  <c r="AY335" i="28"/>
  <c r="AY323" i="28"/>
  <c r="AY328" i="28"/>
  <c r="AY316" i="28"/>
  <c r="AY333" i="28"/>
  <c r="AY321" i="28"/>
  <c r="AY338" i="28"/>
  <c r="AY326" i="28"/>
  <c r="AY314" i="28"/>
  <c r="AY331" i="28"/>
  <c r="AY319" i="28"/>
  <c r="AY336" i="28"/>
  <c r="AY324" i="28"/>
  <c r="AY329" i="28"/>
  <c r="AY317" i="28"/>
  <c r="AY334" i="28"/>
  <c r="AY322" i="28"/>
  <c r="AY339" i="28"/>
  <c r="AY327" i="28"/>
  <c r="AY332" i="28"/>
  <c r="AY320" i="28"/>
  <c r="AY337" i="28"/>
  <c r="AY325" i="28"/>
  <c r="AY330" i="28"/>
  <c r="AY318" i="28"/>
  <c r="AY310" i="28"/>
  <c r="AY309" i="28"/>
  <c r="AY313" i="28"/>
  <c r="AY312" i="28"/>
  <c r="AY315" i="28"/>
  <c r="AY311" i="28"/>
  <c r="AZ12" i="28"/>
  <c r="AX271" i="28"/>
  <c r="AX259" i="28"/>
  <c r="AX247" i="28"/>
  <c r="AX276" i="28"/>
  <c r="AX264" i="28"/>
  <c r="AX252" i="28"/>
  <c r="AX269" i="28"/>
  <c r="AX257" i="28"/>
  <c r="AX274" i="28"/>
  <c r="AX262" i="28"/>
  <c r="AX250" i="28"/>
  <c r="AX267" i="28"/>
  <c r="AX255" i="28"/>
  <c r="AX272" i="28"/>
  <c r="AX260" i="28"/>
  <c r="AX248" i="28"/>
  <c r="AX277" i="28"/>
  <c r="AX265" i="28"/>
  <c r="AX253" i="28"/>
  <c r="AX270" i="28"/>
  <c r="AX258" i="28"/>
  <c r="AX275" i="28"/>
  <c r="AX263" i="28"/>
  <c r="AX251" i="28"/>
  <c r="AX268" i="28"/>
  <c r="AX256" i="28"/>
  <c r="AX273" i="28"/>
  <c r="AX261" i="28"/>
  <c r="AX249" i="28"/>
  <c r="AX266" i="28"/>
  <c r="AX254" i="28"/>
  <c r="AY21" i="28"/>
  <c r="AI5" i="28"/>
  <c r="AJ81" i="28"/>
  <c r="AJ86" i="28"/>
  <c r="AJ74" i="28"/>
  <c r="AJ91" i="28"/>
  <c r="AJ79" i="28"/>
  <c r="AJ67" i="28"/>
  <c r="AJ84" i="28"/>
  <c r="AJ72" i="28"/>
  <c r="AJ89" i="28"/>
  <c r="AJ77" i="28"/>
  <c r="AJ82" i="28"/>
  <c r="AJ70" i="28"/>
  <c r="AJ87" i="28"/>
  <c r="AJ75" i="28"/>
  <c r="AJ63" i="28"/>
  <c r="AJ80" i="28"/>
  <c r="AJ68" i="28"/>
  <c r="AJ85" i="28"/>
  <c r="AJ73" i="28"/>
  <c r="AJ90" i="28"/>
  <c r="AJ78" i="28"/>
  <c r="AJ66" i="28"/>
  <c r="AJ83" i="28"/>
  <c r="AJ71" i="28"/>
  <c r="AJ88" i="28"/>
  <c r="AJ76" i="28"/>
  <c r="AJ64" i="28"/>
  <c r="AK22" i="28"/>
  <c r="AJ62" i="28"/>
  <c r="AJ65" i="28"/>
  <c r="AJ61" i="28"/>
  <c r="AJ69" i="28"/>
  <c r="AX91" i="28"/>
  <c r="AX79" i="28"/>
  <c r="AX84" i="28"/>
  <c r="AX72" i="28"/>
  <c r="AX89" i="28"/>
  <c r="AX77" i="28"/>
  <c r="AX65" i="28"/>
  <c r="AX82" i="28"/>
  <c r="AX70" i="28"/>
  <c r="AX87" i="28"/>
  <c r="AX75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81" i="28"/>
  <c r="AX69" i="28"/>
  <c r="AX86" i="28"/>
  <c r="AX74" i="28"/>
  <c r="AX62" i="28"/>
  <c r="AY22" i="28"/>
  <c r="AX64" i="28"/>
  <c r="AX67" i="28"/>
  <c r="AX63" i="28"/>
  <c r="L223" i="16" a="1"/>
  <c r="L166" i="16" a="1"/>
  <c r="O241" i="16" a="1"/>
  <c r="H256" i="16" a="1"/>
  <c r="M187" i="16" a="1"/>
  <c r="O232" i="16" a="1"/>
  <c r="M171" i="16" a="1"/>
  <c r="F189" i="16" a="1"/>
  <c r="K206" i="16" a="1"/>
  <c r="N209" i="16" a="1"/>
  <c r="M202" i="16" a="1"/>
  <c r="K225" i="16" a="1"/>
  <c r="G160" i="16" a="1"/>
  <c r="K152" i="16" a="1"/>
  <c r="G232" i="16" a="1"/>
  <c r="J157" i="16" a="1"/>
  <c r="M262" i="16" a="1"/>
  <c r="M157" i="16" a="1"/>
  <c r="J217" i="16" a="1"/>
  <c r="N170" i="16" a="1"/>
  <c r="L170" i="16" a="1"/>
  <c r="G180" i="16" a="1"/>
  <c r="M156" i="16" a="1"/>
  <c r="N212" i="16" a="1"/>
  <c r="M218" i="16" a="1"/>
  <c r="L169" i="16" a="1"/>
  <c r="F240" i="16" a="1"/>
  <c r="F175" i="16" a="1"/>
  <c r="N248" i="16" a="1"/>
  <c r="J156" i="16" a="1"/>
  <c r="J262" i="16" a="1"/>
  <c r="G202" i="16" a="1"/>
  <c r="L160" i="16" a="1"/>
  <c r="L185" i="16" a="1"/>
  <c r="M173" i="16" a="1"/>
  <c r="O231" i="16" a="1"/>
  <c r="N173" i="16" a="1"/>
  <c r="H172" i="16" a="1"/>
  <c r="K187" i="16" a="1"/>
  <c r="M258" i="16" a="1"/>
  <c r="F186" i="16" a="1"/>
  <c r="I197" i="16" a="1"/>
  <c r="M204" i="16" a="1"/>
  <c r="K222" i="16" a="1"/>
  <c r="O167" i="16" a="1"/>
  <c r="L188" i="16" a="1"/>
  <c r="L208" i="16" a="1"/>
  <c r="F190" i="16" a="1"/>
  <c r="L171" i="16" a="1"/>
  <c r="L228" i="16" a="1"/>
  <c r="I255" i="16" a="1"/>
  <c r="L163" i="16" a="1"/>
  <c r="L156" i="16" a="1"/>
  <c r="F221" i="16" a="1"/>
  <c r="O244" i="16" a="1"/>
  <c r="H179" i="16" a="1"/>
  <c r="F249" i="16" a="1"/>
  <c r="N175" i="16" a="1"/>
  <c r="F216" i="16" a="1"/>
  <c r="G236" i="16" a="1"/>
  <c r="I250" i="16" a="1"/>
  <c r="H258" i="16" a="1"/>
  <c r="F194" i="16" a="1"/>
  <c r="M175" i="16" a="1"/>
  <c r="L157" i="16" a="1"/>
  <c r="M166" i="16" a="1"/>
  <c r="I237" i="16" a="1"/>
  <c r="L175" i="16" a="1"/>
  <c r="H218" i="16" a="1"/>
  <c r="I213" i="16" a="1"/>
  <c r="O172" i="16" a="1"/>
  <c r="H178" i="16" a="1"/>
  <c r="I189" i="16" a="1"/>
  <c r="N254" i="16" a="1"/>
  <c r="H214" i="16" a="1"/>
  <c r="K220" i="16" a="1"/>
  <c r="N172" i="16" a="1"/>
  <c r="F233" i="16" a="1"/>
  <c r="M220" i="16" a="1"/>
  <c r="K189" i="16" a="1"/>
  <c r="I262" i="16" a="1"/>
  <c r="M185" i="16" a="1"/>
  <c r="K183" i="16" a="1"/>
  <c r="L202" i="16" a="1"/>
  <c r="F212" i="16" a="1"/>
  <c r="G150" i="16" a="1"/>
  <c r="I158" i="16" a="1"/>
  <c r="J255" i="16" a="1"/>
  <c r="J221" i="16" a="1"/>
  <c r="I156" i="16" a="1"/>
  <c r="G184" i="16" a="1"/>
  <c r="F215" i="16" a="1"/>
  <c r="O159" i="16" a="1"/>
  <c r="L248" i="16" a="1"/>
  <c r="N244" i="16" a="1"/>
  <c r="K259" i="16" a="1"/>
  <c r="K243" i="16" a="1"/>
  <c r="F211" i="16" a="1"/>
  <c r="K156" i="16" a="1"/>
  <c r="J187" i="16" a="1"/>
  <c r="O170" i="16" a="1"/>
  <c r="L258" i="16" a="1"/>
  <c r="G163" i="16" a="1"/>
  <c r="K236" i="16" a="1"/>
  <c r="H208" i="16" a="1"/>
  <c r="I235" i="16" a="1"/>
  <c r="G254" i="16" a="1"/>
  <c r="K158" i="16" a="1"/>
  <c r="H222" i="16" a="1"/>
  <c r="I171" i="16" a="1"/>
  <c r="O247" i="16" a="1"/>
  <c r="N242" i="16" a="1"/>
  <c r="I185" i="16" a="1"/>
  <c r="N156" i="16" a="1"/>
  <c r="L257" i="16" a="1"/>
  <c r="L247" i="16" a="1"/>
  <c r="N192" i="16" a="1"/>
  <c r="G223" i="16" a="1"/>
  <c r="J245" i="16" a="1"/>
  <c r="O217" i="16" a="1"/>
  <c r="F198" i="16" a="1"/>
  <c r="F195" i="16" a="1"/>
  <c r="F155" i="16" a="1"/>
  <c r="I193" i="16" a="1"/>
  <c r="O197" i="16" a="1"/>
  <c r="J184" i="16" a="1"/>
  <c r="K221" i="16" a="1"/>
  <c r="G249" i="16" a="1"/>
  <c r="L204" i="16" a="1"/>
  <c r="G256" i="16" a="1"/>
  <c r="I227" i="16" a="1"/>
  <c r="N243" i="16" a="1"/>
  <c r="I181" i="16" a="1"/>
  <c r="F217" i="16" a="1"/>
  <c r="K240" i="16" a="1"/>
  <c r="L218" i="16" a="1"/>
  <c r="L243" i="16" a="1"/>
  <c r="K173" i="16" a="1"/>
  <c r="K153" i="16" a="1"/>
  <c r="L187" i="16" a="1"/>
  <c r="J226" i="16" a="1"/>
  <c r="I194" i="16" a="1"/>
  <c r="G159" i="16" a="1"/>
  <c r="N246" i="16" a="1"/>
  <c r="I196" i="16" a="1"/>
  <c r="I172" i="16" a="1"/>
  <c r="M246" i="16" a="1"/>
  <c r="O242" i="16" a="1"/>
  <c r="O152" i="16" a="1"/>
  <c r="M229" i="16" a="1"/>
  <c r="N210" i="16" a="1"/>
  <c r="F181" i="16" a="1"/>
  <c r="K207" i="16" a="1"/>
  <c r="F239" i="16" a="1"/>
  <c r="L194" i="16" a="1"/>
  <c r="L236" i="16" a="1"/>
  <c r="K253" i="16" a="1"/>
  <c r="L230" i="16" a="1"/>
  <c r="O174" i="16" a="1"/>
  <c r="K223" i="16" a="1"/>
  <c r="O256" i="16" a="1"/>
  <c r="H215" i="16" a="1"/>
  <c r="N241" i="16" a="1"/>
  <c r="I217" i="16" a="1"/>
  <c r="H249" i="16" a="1"/>
  <c r="H194" i="16" a="1"/>
  <c r="L211" i="16" a="1"/>
  <c r="M155" i="16" a="1"/>
  <c r="K251" i="16" a="1"/>
  <c r="H260" i="16" a="1"/>
  <c r="N188" i="16" a="1"/>
  <c r="N177" i="16" a="1"/>
  <c r="L183" i="16" a="1"/>
  <c r="G239" i="16" a="1"/>
  <c r="N193" i="16" a="1"/>
  <c r="M224" i="16" a="1"/>
  <c r="I159" i="16" a="1"/>
  <c r="O251" i="16" a="1"/>
  <c r="H149" i="16" a="1"/>
  <c r="G260" i="16" a="1"/>
  <c r="F235" i="16" a="1"/>
  <c r="H192" i="16" a="1"/>
  <c r="G155" i="16" a="1"/>
  <c r="O228" i="16" a="1"/>
  <c r="O229" i="16" a="1"/>
  <c r="H152" i="16" a="1"/>
  <c r="N218" i="16" a="1"/>
  <c r="M195" i="16" a="1"/>
  <c r="M241" i="16" a="1"/>
  <c r="I256" i="16" a="1"/>
  <c r="N215" i="16" a="1"/>
  <c r="I218" i="16" a="1"/>
  <c r="H163" i="16" a="1"/>
  <c r="M178" i="16" a="1"/>
  <c r="O155" i="16" a="1"/>
  <c r="O212" i="16" a="1"/>
  <c r="N250" i="16" a="1"/>
  <c r="N189" i="16" a="1"/>
  <c r="G250" i="16" a="1"/>
  <c r="M193" i="16" a="1"/>
  <c r="H189" i="16" a="1"/>
  <c r="J261" i="16" a="1"/>
  <c r="O252" i="16" a="1"/>
  <c r="G217" i="16" a="1"/>
  <c r="K199" i="16" a="1"/>
  <c r="M235" i="16" a="1"/>
  <c r="G243" i="16" a="1"/>
  <c r="J249" i="16" a="1"/>
  <c r="H250" i="16" a="1"/>
  <c r="H168" i="16" a="1"/>
  <c r="O235" i="16" a="1"/>
  <c r="J254" i="16" a="1"/>
  <c r="L233" i="16" a="1"/>
  <c r="O188" i="16" a="1"/>
  <c r="K210" i="16" a="1"/>
  <c r="H211" i="16" a="1"/>
  <c r="J244" i="16" a="1"/>
  <c r="K181" i="16" a="1"/>
  <c r="I152" i="16" a="1"/>
  <c r="F197" i="16" a="1"/>
  <c r="L224" i="16" a="1"/>
  <c r="H186" i="16" a="1"/>
  <c r="J186" i="16" a="1"/>
  <c r="G255" i="16" a="1"/>
  <c r="M163" i="16" a="1"/>
  <c r="L212" i="16" a="1"/>
  <c r="M201" i="16" a="1"/>
  <c r="N231" i="16" a="1"/>
  <c r="N240" i="16" a="1"/>
  <c r="O216" i="16" a="1"/>
  <c r="M217" i="16" a="1"/>
  <c r="N225" i="16" a="1"/>
  <c r="M227" i="16" a="1"/>
  <c r="K237" i="16" a="1"/>
  <c r="M207" i="16" a="1"/>
  <c r="G157" i="16" a="1"/>
  <c r="F247" i="16" a="1"/>
  <c r="K213" i="16" a="1"/>
  <c r="J233" i="16" a="1"/>
  <c r="D199" i="16" a="1"/>
  <c r="M259" i="16" a="1"/>
  <c r="F262" i="16" a="1"/>
  <c r="M167" i="16" a="1"/>
  <c r="H182" i="16" a="1"/>
  <c r="O218" i="16" a="1"/>
  <c r="K185" i="16" a="1"/>
  <c r="I153" i="16" a="1"/>
  <c r="M174" i="16" a="1"/>
  <c r="I258" i="16" a="1"/>
  <c r="M189" i="16" a="1"/>
  <c r="I174" i="16" a="1"/>
  <c r="L227" i="16" a="1"/>
  <c r="I183" i="16" a="1"/>
  <c r="H231" i="16" a="1"/>
  <c r="G242" i="16" a="1"/>
  <c r="F210" i="16" a="1"/>
  <c r="O237" i="16" a="1"/>
  <c r="M168" i="16" a="1"/>
  <c r="F256" i="16" a="1"/>
  <c r="O162" i="16" a="1"/>
  <c r="N180" i="16" a="1"/>
  <c r="N255" i="16" a="1"/>
  <c r="J212" i="16" a="1"/>
  <c r="N163" i="16" a="1"/>
  <c r="F169" i="16" a="1"/>
  <c r="N171" i="16" a="1"/>
  <c r="L159" i="16" a="1"/>
  <c r="N199" i="16" a="1"/>
  <c r="H209" i="16" a="1"/>
  <c r="J150" i="16" a="1"/>
  <c r="H148" i="16" a="1"/>
  <c r="I200" i="16" a="1"/>
  <c r="H259" i="16" a="1"/>
  <c r="O223" i="16" a="1"/>
  <c r="J197" i="16" a="1"/>
  <c r="H236" i="16" a="1"/>
  <c r="J180" i="16" a="1"/>
  <c r="J252" i="16" a="1"/>
  <c r="F241" i="16" a="1"/>
  <c r="H254" i="16" a="1"/>
  <c r="I244" i="16" a="1"/>
  <c r="L256" i="16" a="1"/>
  <c r="K209" i="16" a="1"/>
  <c r="N205" i="16" a="1"/>
  <c r="F208" i="16" a="1"/>
  <c r="M184" i="16" a="1"/>
  <c r="F245" i="16" a="1"/>
  <c r="G237" i="16" a="1"/>
  <c r="O154" i="16" a="1"/>
  <c r="O199" i="16" a="1"/>
  <c r="I180" i="16" a="1"/>
  <c r="J216" i="16" a="1"/>
  <c r="N186" i="16" a="1"/>
  <c r="G195" i="16" a="1"/>
  <c r="N228" i="16" a="1"/>
  <c r="H160" i="16" a="1"/>
  <c r="D257" i="16" a="1"/>
  <c r="O153" i="16" a="1"/>
  <c r="J168" i="16" a="1"/>
  <c r="N207" i="16" a="1"/>
  <c r="O243" i="16" a="1"/>
  <c r="G222" i="16" a="1"/>
  <c r="J165" i="16" a="1"/>
  <c r="I221" i="16" a="1"/>
  <c r="G216" i="16" a="1"/>
  <c r="O185" i="16" a="1"/>
  <c r="M215" i="16" a="1"/>
  <c r="G210" i="16" a="1"/>
  <c r="G214" i="16" a="1"/>
  <c r="J228" i="16" a="1"/>
  <c r="J204" i="16" a="1"/>
  <c r="M256" i="16" a="1"/>
  <c r="F255" i="16" a="1"/>
  <c r="N157" i="16" a="1"/>
  <c r="G179" i="16" a="1"/>
  <c r="L182" i="16" a="1"/>
  <c r="G173" i="16" a="1"/>
  <c r="K218" i="16" a="1"/>
  <c r="O225" i="16" a="1"/>
  <c r="M198" i="16" a="1"/>
  <c r="F207" i="16" a="1"/>
  <c r="N151" i="16" a="1"/>
  <c r="I175" i="16" a="1"/>
  <c r="J209" i="16" a="1"/>
  <c r="G219" i="16" a="1"/>
  <c r="K203" i="16" a="1"/>
  <c r="F252" i="16" a="1"/>
  <c r="M206" i="16" a="1"/>
  <c r="G247" i="16" a="1"/>
  <c r="H207" i="16" a="1"/>
  <c r="O171" i="16" a="1"/>
  <c r="J170" i="16" a="1"/>
  <c r="J248" i="16" a="1"/>
  <c r="M197" i="16" a="1"/>
  <c r="O219" i="16" a="1"/>
  <c r="G230" i="16" a="1"/>
  <c r="M183" i="16" a="1"/>
  <c r="G152" i="16" a="1"/>
  <c r="K170" i="16" a="1"/>
  <c r="I243" i="16" a="1"/>
  <c r="M159" i="16" a="1"/>
  <c r="N182" i="16" a="1"/>
  <c r="L232" i="16" a="1"/>
  <c r="N201" i="16" a="1"/>
  <c r="O156" i="16" a="1"/>
  <c r="F153" i="16" a="1"/>
  <c r="J194" i="16" a="1"/>
  <c r="F15" i="16"/>
  <c r="L198" i="16" a="1"/>
  <c r="K198" i="16" a="1"/>
  <c r="H203" i="16" a="1"/>
  <c r="O253" i="16" a="1"/>
  <c r="G156" i="16" a="1"/>
  <c r="H255" i="16" a="1"/>
  <c r="N149" i="16" a="1"/>
  <c r="I251" i="16" a="1"/>
  <c r="H227" i="16" a="1"/>
  <c r="H247" i="16" a="1"/>
  <c r="M154" i="16" a="1"/>
  <c r="N213" i="16" a="1"/>
  <c r="G215" i="16" a="1"/>
  <c r="L184" i="16" a="1"/>
  <c r="M253" i="16" a="1"/>
  <c r="F187" i="16" a="1"/>
  <c r="O166" i="16" a="1"/>
  <c r="L195" i="16" a="1"/>
  <c r="J153" i="16" a="1"/>
  <c r="F204" i="16" a="1"/>
  <c r="L154" i="16" a="1"/>
  <c r="G149" i="16" a="1"/>
  <c r="M230" i="16" a="1"/>
  <c r="L190" i="16" a="1"/>
  <c r="F152" i="16" a="1"/>
  <c r="K254" i="16" a="1"/>
  <c r="O210" i="16" a="1"/>
  <c r="N152" i="16" a="1"/>
  <c r="J229" i="16" a="1"/>
  <c r="G178" i="16" a="1"/>
  <c r="O158" i="16" a="1"/>
  <c r="L151" i="16" a="1"/>
  <c r="J195" i="16" a="1"/>
  <c r="O249" i="16" a="1"/>
  <c r="H164" i="16" a="1"/>
  <c r="O230" i="16" a="1"/>
  <c r="G182" i="16" a="1"/>
  <c r="K182" i="16" a="1"/>
  <c r="K238" i="16" a="1"/>
  <c r="J241" i="16" a="1"/>
  <c r="J239" i="16" a="1"/>
  <c r="F225" i="16" a="1"/>
  <c r="H184" i="16" a="1"/>
  <c r="O208" i="16" a="1"/>
  <c r="I206" i="16" a="1"/>
  <c r="G172" i="16" a="1"/>
  <c r="M188" i="16" a="1"/>
  <c r="F199" i="16" a="1"/>
  <c r="F259" i="16" a="1"/>
  <c r="I169" i="16" a="1"/>
  <c r="H206" i="16" a="1"/>
  <c r="O220" i="16" a="1"/>
  <c r="J161" i="16" a="1"/>
  <c r="G253" i="16" a="1"/>
  <c r="K227" i="16" a="1"/>
  <c r="I165" i="16" a="1"/>
  <c r="F168" i="16" a="1"/>
  <c r="G212" i="16" a="1"/>
  <c r="I229" i="16" a="1"/>
  <c r="F161" i="16" a="1"/>
  <c r="H226" i="16" a="1"/>
  <c r="L207" i="16" a="1"/>
  <c r="K178" i="16" a="1"/>
  <c r="L254" i="16" a="1"/>
  <c r="F260" i="16" a="1"/>
  <c r="O207" i="16" a="1"/>
  <c r="I239" i="16" a="1"/>
  <c r="F165" i="16" a="1"/>
  <c r="G168" i="16" a="1"/>
  <c r="J152" i="16" a="1"/>
  <c r="F167" i="16" a="1"/>
  <c r="L149" i="16" a="1"/>
  <c r="F191" i="16" a="1"/>
  <c r="F250" i="16" a="1"/>
  <c r="I233" i="16" a="1"/>
  <c r="F224" i="16" a="1"/>
  <c r="M238" i="16" a="1"/>
  <c r="L249" i="16" a="1"/>
  <c r="H175" i="16" a="1"/>
  <c r="N239" i="16" a="1"/>
  <c r="F151" i="16" a="1"/>
  <c r="L216" i="16" a="1"/>
  <c r="K224" i="16" a="1"/>
  <c r="M161" i="16" a="1"/>
  <c r="F170" i="16" a="1"/>
  <c r="M213" i="16" a="1"/>
  <c r="G200" i="16" a="1"/>
  <c r="F243" i="16" a="1"/>
  <c r="M170" i="16" a="1"/>
  <c r="M160" i="16" a="1"/>
  <c r="J169" i="16" a="1"/>
  <c r="H210" i="16" a="1"/>
  <c r="N223" i="16" a="1"/>
  <c r="N259" i="16" a="1"/>
  <c r="O150" i="16" a="1"/>
  <c r="G193" i="16" a="1"/>
  <c r="O261" i="16" a="1"/>
  <c r="K190" i="16" a="1"/>
  <c r="M222" i="16" a="1"/>
  <c r="J188" i="16" a="1"/>
  <c r="H185" i="16" a="1"/>
  <c r="K180" i="16" a="1"/>
  <c r="K260" i="16" a="1"/>
  <c r="K247" i="16" a="1"/>
  <c r="M196" i="16" a="1"/>
  <c r="N251" i="16" a="1"/>
  <c r="O236" i="16" a="1"/>
  <c r="O255" i="16" a="1"/>
  <c r="I203" i="16" a="1"/>
  <c r="O178" i="16" a="1"/>
  <c r="N222" i="16" a="1"/>
  <c r="G251" i="16" a="1"/>
  <c r="G153" i="16" a="1"/>
  <c r="O190" i="16" a="1"/>
  <c r="M148" i="16" a="1"/>
  <c r="I222" i="16" a="1"/>
  <c r="G174" i="16" a="1"/>
  <c r="J164" i="16" a="1"/>
  <c r="K242" i="16" a="1"/>
  <c r="L213" i="16" a="1"/>
  <c r="G240" i="16" a="1"/>
  <c r="M251" i="16" a="1"/>
  <c r="H156" i="16" a="1"/>
  <c r="F160" i="16" a="1"/>
  <c r="H244" i="16" a="1"/>
  <c r="K175" i="16" a="1"/>
  <c r="O201" i="16" a="1"/>
  <c r="G191" i="16" a="1"/>
  <c r="F148" i="16" a="1"/>
  <c r="K244" i="16" a="1"/>
  <c r="N153" i="16" a="1"/>
  <c r="N161" i="16" a="1"/>
  <c r="O149" i="16" a="1"/>
  <c r="G166" i="16" a="1"/>
  <c r="O260" i="16" a="1"/>
  <c r="F174" i="16" a="1"/>
  <c r="N262" i="16" a="1"/>
  <c r="N226" i="16" a="1"/>
  <c r="H193" i="16" a="1"/>
  <c r="I186" i="16" a="1"/>
  <c r="L177" i="16" a="1"/>
  <c r="D228" i="16" a="1"/>
  <c r="M247" i="16" a="1"/>
  <c r="N159" i="16" a="1"/>
  <c r="H213" i="16" a="1"/>
  <c r="K162" i="16" a="1"/>
  <c r="L165" i="16" a="1"/>
  <c r="G171" i="16" a="1"/>
  <c r="G221" i="16" a="1"/>
  <c r="L238" i="16" a="1"/>
  <c r="G201" i="16" a="1"/>
  <c r="P166" i="16" a="1"/>
  <c r="N252" i="16" a="1"/>
  <c r="I166" i="16" a="1"/>
  <c r="L221" i="16" a="1"/>
  <c r="H240" i="16" a="1"/>
  <c r="J240" i="16" a="1"/>
  <c r="G190" i="16" a="1"/>
  <c r="N234" i="16" a="1"/>
  <c r="J210" i="16" a="1"/>
  <c r="N258" i="16" a="1"/>
  <c r="N221" i="16" a="1"/>
  <c r="L172" i="16" a="1"/>
  <c r="O259" i="16" a="1"/>
  <c r="F227" i="16" a="1"/>
  <c r="G183" i="16" a="1"/>
  <c r="M261" i="16" a="1"/>
  <c r="G177" i="16" a="1"/>
  <c r="M249" i="16" a="1"/>
  <c r="J166" i="16" a="1"/>
  <c r="J222" i="16" a="1"/>
  <c r="M236" i="16" a="1"/>
  <c r="H238" i="16" a="1"/>
  <c r="N197" i="16" a="1"/>
  <c r="G235" i="16" a="1"/>
  <c r="I226" i="16" a="1"/>
  <c r="G187" i="16" a="1"/>
  <c r="I182" i="16" a="1"/>
  <c r="G158" i="16" a="1"/>
  <c r="H181" i="16" a="1"/>
  <c r="O258" i="16" a="1"/>
  <c r="H225" i="16" a="1"/>
  <c r="L237" i="16" a="1"/>
  <c r="J246" i="16" a="1"/>
  <c r="I238" i="16" a="1"/>
  <c r="L217" i="16" a="1"/>
  <c r="G261" i="16" a="1"/>
  <c r="N181" i="16" a="1"/>
  <c r="K172" i="16" a="1"/>
  <c r="M208" i="16" a="1"/>
  <c r="H162" i="16" a="1"/>
  <c r="N202" i="16" a="1"/>
  <c r="L200" i="16" a="1"/>
  <c r="K149" i="16" a="1"/>
  <c r="N184" i="16" a="1"/>
  <c r="M248" i="16" a="1"/>
  <c r="F157" i="16" a="1"/>
  <c r="L168" i="16" a="1"/>
  <c r="G211" i="16" a="1"/>
  <c r="L191" i="16" a="1"/>
  <c r="M255" i="16" a="1"/>
  <c r="L203" i="16" a="1"/>
  <c r="L155" i="16" a="1"/>
  <c r="H153" i="16" a="1"/>
  <c r="J203" i="16" a="1"/>
  <c r="K155" i="16" a="1"/>
  <c r="G208" i="16" a="1"/>
  <c r="K261" i="16" a="1"/>
  <c r="K256" i="16" a="1"/>
  <c r="K255" i="16" a="1"/>
  <c r="G227" i="16" a="1"/>
  <c r="H239" i="16" a="1"/>
  <c r="K168" i="16" a="1"/>
  <c r="F201" i="16" a="1"/>
  <c r="I216" i="16" a="1"/>
  <c r="I195" i="16" a="1"/>
  <c r="L153" i="16" a="1"/>
  <c r="J190" i="16" a="1"/>
  <c r="H196" i="16" a="1"/>
  <c r="N166" i="16" a="1"/>
  <c r="F193" i="16" a="1"/>
  <c r="O213" i="16" a="1"/>
  <c r="G241" i="16" a="1"/>
  <c r="K211" i="16" a="1"/>
  <c r="O186" i="16" a="1"/>
  <c r="I151" i="16" a="1"/>
  <c r="O196" i="16" a="1"/>
  <c r="H237" i="16" a="1"/>
  <c r="F237" i="16" a="1"/>
  <c r="K197" i="16" a="1"/>
  <c r="L148" i="16" a="1"/>
  <c r="J253" i="16" a="1"/>
  <c r="K262" i="16" a="1"/>
  <c r="I168" i="16" a="1"/>
  <c r="H167" i="16" a="1"/>
  <c r="J219" i="16" a="1"/>
  <c r="J236" i="16" a="1"/>
  <c r="H233" i="16" a="1"/>
  <c r="G186" i="16" a="1"/>
  <c r="G206" i="16" a="1"/>
  <c r="G224" i="16" a="1"/>
  <c r="N200" i="16" a="1"/>
  <c r="H155" i="16" a="1"/>
  <c r="K161" i="16" a="1"/>
  <c r="K233" i="16" a="1"/>
  <c r="I167" i="16" a="1"/>
  <c r="F226" i="16" a="1"/>
  <c r="L189" i="16" a="1"/>
  <c r="F202" i="16" a="1"/>
  <c r="I210" i="16" a="1"/>
  <c r="J211" i="16" a="1"/>
  <c r="I254" i="16" a="1"/>
  <c r="J242" i="16" a="1"/>
  <c r="F248" i="16" a="1"/>
  <c r="N204" i="16" a="1"/>
  <c r="O164" i="16" a="1"/>
  <c r="H188" i="16" a="1"/>
  <c r="J227" i="16" a="1"/>
  <c r="M199" i="16" a="1"/>
  <c r="G259" i="16" a="1"/>
  <c r="G199" i="16" a="1"/>
  <c r="M214" i="16" a="1"/>
  <c r="H204" i="16" a="1"/>
  <c r="I164" i="16" a="1"/>
  <c r="K154" i="16" a="1"/>
  <c r="K195" i="16" a="1"/>
  <c r="L235" i="16" a="1"/>
  <c r="K147" i="16" a="1"/>
  <c r="G151" i="16" a="1"/>
  <c r="K193" i="16" a="1"/>
  <c r="O173" i="16" a="1"/>
  <c r="G218" i="16" a="1"/>
  <c r="O169" i="16" a="1"/>
  <c r="K219" i="16" a="1"/>
  <c r="J223" i="16" a="1"/>
  <c r="N253" i="16" a="1"/>
  <c r="O224" i="16" a="1"/>
  <c r="J232" i="16" a="1"/>
  <c r="L180" i="16" a="1"/>
  <c r="J193" i="16" a="1"/>
  <c r="M237" i="16" a="1"/>
  <c r="F183" i="16" a="1"/>
  <c r="G161" i="16" a="1"/>
  <c r="G189" i="16" a="1"/>
  <c r="K165" i="16" a="1"/>
  <c r="H197" i="16" a="1"/>
  <c r="I199" i="16" a="1"/>
  <c r="K232" i="16" a="1"/>
  <c r="F236" i="16" a="1"/>
  <c r="F238" i="16" a="1"/>
  <c r="O206" i="16" a="1"/>
  <c r="J174" i="16" a="1"/>
  <c r="H169" i="16" a="1"/>
  <c r="F196" i="16" a="1"/>
  <c r="O191" i="16" a="1"/>
  <c r="L150" i="16" a="1"/>
  <c r="I232" i="16" a="1"/>
  <c r="H200" i="16" a="1"/>
  <c r="M245" i="16" a="1"/>
  <c r="K177" i="16" a="1"/>
  <c r="G197" i="16" a="1"/>
  <c r="O161" i="16" a="1"/>
  <c r="H157" i="16" a="1"/>
  <c r="K179" i="16" a="1"/>
  <c r="G185" i="16" a="1"/>
  <c r="L158" i="16" a="1"/>
  <c r="G175" i="16" a="1"/>
  <c r="F162" i="16" a="1"/>
  <c r="I245" i="16" a="1"/>
  <c r="M250" i="16" a="1"/>
  <c r="M191" i="16" a="1"/>
  <c r="F200" i="16" a="1"/>
  <c r="L231" i="16" a="1"/>
  <c r="I259" i="16" a="1"/>
  <c r="L220" i="16" a="1"/>
  <c r="I241" i="16" a="1"/>
  <c r="F214" i="16" a="1"/>
  <c r="L196" i="16" a="1"/>
  <c r="M219" i="16" a="1"/>
  <c r="K194" i="16" a="1"/>
  <c r="O189" i="16" a="1"/>
  <c r="J159" i="16" a="1"/>
  <c r="F163" i="16" a="1"/>
  <c r="L161" i="16" a="1"/>
  <c r="M169" i="16" a="1"/>
  <c r="L260" i="16" a="1"/>
  <c r="J173" i="16" a="1"/>
  <c r="F150" i="16" a="1"/>
  <c r="K241" i="16" a="1"/>
  <c r="J224" i="16" a="1"/>
  <c r="H217" i="16" a="1"/>
  <c r="L215" i="16" a="1"/>
  <c r="J158" i="16" a="1"/>
  <c r="J183" i="16" a="1"/>
  <c r="N206" i="16" a="1"/>
  <c r="M260" i="16" a="1"/>
  <c r="F188" i="16" a="1"/>
  <c r="M242" i="16" a="1"/>
  <c r="N219" i="16" a="1"/>
  <c r="E12" i="16"/>
  <c r="N247" i="16" a="1"/>
  <c r="G258" i="16" a="1"/>
  <c r="K192" i="16" a="1"/>
  <c r="I201" i="16" a="1"/>
  <c r="J215" i="16" a="1"/>
  <c r="O183" i="16" a="1"/>
  <c r="J260" i="16" a="1"/>
  <c r="H198" i="16" a="1"/>
  <c r="G246" i="16" a="1"/>
  <c r="G228" i="16" a="1"/>
  <c r="F257" i="16" a="1"/>
  <c r="I170" i="16" a="1"/>
  <c r="K166" i="16" a="1"/>
  <c r="N198" i="16" a="1"/>
  <c r="N160" i="16" a="1"/>
  <c r="L179" i="16" a="1"/>
  <c r="H261" i="16" a="1"/>
  <c r="F209" i="16" a="1"/>
  <c r="H151" i="16" a="1"/>
  <c r="G238" i="16" a="1"/>
  <c r="F154" i="16" a="1"/>
  <c r="K167" i="16" a="1"/>
  <c r="G181" i="16" a="1"/>
  <c r="O215" i="16" a="1"/>
  <c r="J178" i="16" a="1"/>
  <c r="N194" i="16" a="1"/>
  <c r="H246" i="16" a="1"/>
  <c r="O257" i="16" a="1"/>
  <c r="F220" i="16" a="1"/>
  <c r="J256" i="16" a="1"/>
  <c r="N217" i="16" a="1"/>
  <c r="K184" i="16" a="1"/>
  <c r="J182" i="16" a="1"/>
  <c r="N235" i="16" a="1"/>
  <c r="N178" i="16" a="1"/>
  <c r="I224" i="16" a="1"/>
  <c r="J208" i="16" a="1"/>
  <c r="J163" i="16" a="1"/>
  <c r="N185" i="16" a="1"/>
  <c r="K157" i="16" a="1"/>
  <c r="G164" i="16" a="1"/>
  <c r="L214" i="16" a="1"/>
  <c r="F231" i="16" a="1"/>
  <c r="M254" i="16" a="1"/>
  <c r="F230" i="16" a="1"/>
  <c r="F184" i="16" a="1"/>
  <c r="F192" i="16" a="1"/>
  <c r="F232" i="16" a="1"/>
  <c r="H230" i="16" a="1"/>
  <c r="J257" i="16" a="1"/>
  <c r="J192" i="16" a="1"/>
  <c r="F180" i="16" a="1"/>
  <c r="I214" i="16" a="1"/>
  <c r="L199" i="16" a="1"/>
  <c r="H235" i="16" a="1"/>
  <c r="O193" i="16" a="1"/>
  <c r="K208" i="16" a="1"/>
  <c r="K248" i="16" a="1"/>
  <c r="J258" i="16" a="1"/>
  <c r="F182" i="16" a="1"/>
  <c r="M152" i="16" a="1"/>
  <c r="F258" i="16" a="1"/>
  <c r="I246" i="16" a="1"/>
  <c r="J171" i="16" a="1"/>
  <c r="M233" i="16" a="1"/>
  <c r="M177" i="16" a="1"/>
  <c r="J237" i="16" a="1"/>
  <c r="M231" i="16" a="1"/>
  <c r="G229" i="16" a="1"/>
  <c r="H248" i="16" a="1"/>
  <c r="F242" i="16" a="1"/>
  <c r="G15" i="16"/>
  <c r="M257" i="16" a="1"/>
  <c r="M151" i="16" a="1"/>
  <c r="G192" i="16" a="1"/>
  <c r="J155" i="16" a="1"/>
  <c r="J198" i="16" a="1"/>
  <c r="K231" i="16" a="1"/>
  <c r="D170" i="16" a="1"/>
  <c r="M216" i="16" a="1"/>
  <c r="L253" i="16" a="1"/>
  <c r="J167" i="16" a="1"/>
  <c r="F244" i="16" a="1"/>
  <c r="J220" i="16" a="1"/>
  <c r="I191" i="16" a="1"/>
  <c r="N154" i="16" a="1"/>
  <c r="J200" i="16" a="1"/>
  <c r="L219" i="16" a="1"/>
  <c r="I225" i="16" a="1"/>
  <c r="M221" i="16" a="1"/>
  <c r="N236" i="16" a="1"/>
  <c r="H251" i="16" a="1"/>
  <c r="O160" i="16" a="1"/>
  <c r="J191" i="16" a="1"/>
  <c r="O254" i="16" a="1"/>
  <c r="H171" i="16" a="1"/>
  <c r="O226" i="16" a="1"/>
  <c r="F213" i="16" a="1"/>
  <c r="F254" i="16" a="1"/>
  <c r="J225" i="16" a="1"/>
  <c r="I252" i="16" a="1"/>
  <c r="I184" i="16" a="1"/>
  <c r="F253" i="16" a="1"/>
  <c r="G198" i="16" a="1"/>
  <c r="K148" i="16" a="1"/>
  <c r="G257" i="16" a="1"/>
  <c r="K245" i="16" a="1"/>
  <c r="N148" i="16" a="1"/>
  <c r="K204" i="16" a="1"/>
  <c r="I230" i="16" a="1"/>
  <c r="G213" i="16" a="1"/>
  <c r="O187" i="16" a="1"/>
  <c r="G209" i="16" a="1"/>
  <c r="K230" i="16" a="1"/>
  <c r="L206" i="16" a="1"/>
  <c r="N164" i="16" a="1"/>
  <c r="F203" i="16" a="1"/>
  <c r="L226" i="16" a="1"/>
  <c r="I208" i="16" a="1"/>
  <c r="H223" i="16" a="1"/>
  <c r="O168" i="16" a="1"/>
  <c r="M228" i="16" a="1"/>
  <c r="I209" i="16" a="1"/>
  <c r="L192" i="16" a="1"/>
  <c r="I228" i="16" a="1"/>
  <c r="J196" i="16" a="1"/>
  <c r="O245" i="16" a="1"/>
  <c r="J199" i="16" a="1"/>
  <c r="F223" i="16" a="1"/>
  <c r="H161" i="16" a="1"/>
  <c r="G194" i="16" a="1"/>
  <c r="F219" i="16" a="1"/>
  <c r="N260" i="16" a="1"/>
  <c r="F218" i="16" a="1"/>
  <c r="N245" i="16" a="1"/>
  <c r="M226" i="16" a="1"/>
  <c r="L245" i="16" a="1"/>
  <c r="N183" i="16" a="1"/>
  <c r="G188" i="16" a="1"/>
  <c r="J185" i="16" a="1"/>
  <c r="I204" i="16" a="1"/>
  <c r="N227" i="16" a="1"/>
  <c r="H232" i="16" a="1"/>
  <c r="K164" i="16" a="1"/>
  <c r="I211" i="16" a="1"/>
  <c r="K226" i="16" a="1"/>
  <c r="G12" i="16"/>
  <c r="O184" i="16" a="1"/>
  <c r="G167" i="16" a="1"/>
  <c r="M203" i="16" a="1"/>
  <c r="K191" i="16" a="1"/>
  <c r="O211" i="16" a="1"/>
  <c r="N214" i="16" a="1"/>
  <c r="G220" i="16" a="1"/>
  <c r="F178" i="16" a="1"/>
  <c r="K235" i="16" a="1"/>
  <c r="H190" i="16" a="1"/>
  <c r="N155" i="16" a="1"/>
  <c r="M192" i="16" a="1"/>
  <c r="K215" i="16" a="1"/>
  <c r="F166" i="16" a="1"/>
  <c r="J251" i="16" a="1"/>
  <c r="I188" i="16" a="1"/>
  <c r="H173" i="16" a="1"/>
  <c r="O182" i="16" a="1"/>
  <c r="K252" i="16" a="1"/>
  <c r="I179" i="16" a="1"/>
  <c r="N196" i="16" a="1"/>
  <c r="F185" i="16" a="1"/>
  <c r="O148" i="16" a="1"/>
  <c r="O157" i="16" a="1"/>
  <c r="M158" i="16" a="1"/>
  <c r="L241" i="16" a="1"/>
  <c r="G244" i="16" a="1"/>
  <c r="J214" i="16" a="1"/>
  <c r="M239" i="16" a="1"/>
  <c r="H165" i="16" a="1"/>
  <c r="I162" i="16" a="1"/>
  <c r="J231" i="16" a="1"/>
  <c r="K228" i="16" a="1"/>
  <c r="N211" i="16" a="1"/>
  <c r="G225" i="16" a="1"/>
  <c r="L255" i="16" a="1"/>
  <c r="N165" i="16" a="1"/>
  <c r="G262" i="16" a="1"/>
  <c r="L244" i="16" a="1"/>
  <c r="O246" i="16" a="1"/>
  <c r="F158" i="16" a="1"/>
  <c r="J243" i="16" a="1"/>
  <c r="O198" i="16" a="1"/>
  <c r="G252" i="16" a="1"/>
  <c r="L186" i="16" a="1"/>
  <c r="I257" i="16" a="1"/>
  <c r="M179" i="16" a="1"/>
  <c r="K239" i="16" a="1"/>
  <c r="I223" i="16" a="1"/>
  <c r="K196" i="16" a="1"/>
  <c r="K151" i="16" a="1"/>
  <c r="K201" i="16" a="1"/>
  <c r="K214" i="16" a="1"/>
  <c r="K186" i="16" a="1"/>
  <c r="K160" i="16" a="1"/>
  <c r="K150" i="16" a="1"/>
  <c r="O177" i="16" a="1"/>
  <c r="L162" i="16" a="1"/>
  <c r="I160" i="16" a="1"/>
  <c r="J151" i="16" a="1"/>
  <c r="L262" i="16" a="1"/>
  <c r="J238" i="16" a="1"/>
  <c r="F177" i="16" a="1"/>
  <c r="F149" i="16" a="1"/>
  <c r="H191" i="16" a="1"/>
  <c r="M190" i="16" a="1"/>
  <c r="K174" i="16" a="1"/>
  <c r="I150" i="16" a="1"/>
  <c r="M162" i="16" a="1"/>
  <c r="L259" i="16" a="1"/>
  <c r="L197" i="16" a="1"/>
  <c r="N257" i="16" a="1"/>
  <c r="G165" i="16" a="1"/>
  <c r="F251" i="16" a="1"/>
  <c r="K169" i="16" a="1"/>
  <c r="H219" i="16" a="1"/>
  <c r="F156" i="16" a="1"/>
  <c r="N230" i="16" a="1"/>
  <c r="N169" i="16" a="1"/>
  <c r="H252" i="16" a="1"/>
  <c r="I192" i="16" a="1"/>
  <c r="G231" i="16" a="1"/>
  <c r="L246" i="16" a="1"/>
  <c r="J179" i="16" a="1"/>
  <c r="G196" i="16" a="1"/>
  <c r="K257" i="16" a="1"/>
  <c r="I187" i="16" a="1"/>
  <c r="H262" i="16" a="1"/>
  <c r="K202" i="16" a="1"/>
  <c r="J250" i="16" a="1"/>
  <c r="L209" i="16" a="1"/>
  <c r="N195" i="16" a="1"/>
  <c r="I148" i="16" a="1"/>
  <c r="F229" i="16" a="1"/>
  <c r="N233" i="16" a="1"/>
  <c r="M210" i="16" a="1"/>
  <c r="O195" i="16" a="1"/>
  <c r="L252" i="16" a="1"/>
  <c r="J202" i="16" a="1"/>
  <c r="O240" i="16" a="1"/>
  <c r="G170" i="16" a="1"/>
  <c r="H174" i="16" a="1"/>
  <c r="F179" i="16" a="1"/>
  <c r="L240" i="16" a="1"/>
  <c r="M149" i="16" a="1"/>
  <c r="L178" i="16" a="1"/>
  <c r="K176" i="16" a="1"/>
  <c r="I157" i="16" a="1"/>
  <c r="F261" i="16" a="1"/>
  <c r="K250" i="16" a="1"/>
  <c r="O202" i="16" a="1"/>
  <c r="G245" i="16" a="1"/>
  <c r="N238" i="16" a="1"/>
  <c r="O181" i="16" a="1"/>
  <c r="N216" i="16" a="1"/>
  <c r="L173" i="16" a="1"/>
  <c r="M186" i="16" a="1"/>
  <c r="F173" i="16" a="1"/>
  <c r="I215" i="16" a="1"/>
  <c r="H150" i="16" a="1"/>
  <c r="N168" i="16" a="1"/>
  <c r="F171" i="16" a="1"/>
  <c r="J181" i="16" a="1"/>
  <c r="H220" i="16" a="1"/>
  <c r="O200" i="16" a="1"/>
  <c r="N224" i="16" a="1"/>
  <c r="J213" i="16" a="1"/>
  <c r="G162" i="16" a="1"/>
  <c r="I240" i="16" a="1"/>
  <c r="L229" i="16" a="1"/>
  <c r="I220" i="16" a="1"/>
  <c r="M225" i="16" a="1"/>
  <c r="K249" i="16" a="1"/>
  <c r="H242" i="16" a="1"/>
  <c r="N167" i="16" a="1"/>
  <c r="M232" i="16" a="1"/>
  <c r="H229" i="16" a="1"/>
  <c r="L174" i="16" a="1"/>
  <c r="J154" i="16" a="1"/>
  <c r="M209" i="16" a="1"/>
  <c r="I154" i="16" a="1"/>
  <c r="H221" i="16" a="1"/>
  <c r="O239" i="16" a="1"/>
  <c r="H201" i="16" a="1"/>
  <c r="M181" i="16" a="1"/>
  <c r="J207" i="16" a="1"/>
  <c r="G233" i="16" a="1"/>
  <c r="M172" i="16" a="1"/>
  <c r="L167" i="16" a="1"/>
  <c r="O248" i="16" a="1"/>
  <c r="F228" i="16" a="1"/>
  <c r="F159" i="16" a="1"/>
  <c r="L261" i="16" a="1"/>
  <c r="G207" i="16" a="1"/>
  <c r="G226" i="16" a="1"/>
  <c r="O179" i="16" a="1"/>
  <c r="K163" i="16" a="1"/>
  <c r="M180" i="16" a="1"/>
  <c r="L250" i="16" a="1"/>
  <c r="I163" i="16" a="1"/>
  <c r="F246" i="16" a="1"/>
  <c r="I253" i="16" a="1"/>
  <c r="I261" i="16" a="1"/>
  <c r="H177" i="16" a="1"/>
  <c r="I212" i="16" a="1"/>
  <c r="G169" i="16" a="1"/>
  <c r="I247" i="16" a="1"/>
  <c r="O227" i="16" a="1"/>
  <c r="N158" i="16" a="1"/>
  <c r="I198" i="16" a="1"/>
  <c r="M164" i="16" a="1"/>
  <c r="I242" i="16" a="1"/>
  <c r="G154" i="16" a="1"/>
  <c r="F172" i="16" a="1"/>
  <c r="M243" i="16" a="1"/>
  <c r="N190" i="16" a="1"/>
  <c r="I177" i="16" a="1"/>
  <c r="J149" i="16" a="1"/>
  <c r="G248" i="16" a="1"/>
  <c r="M244" i="16" a="1"/>
  <c r="L201" i="16" a="1"/>
  <c r="K216" i="16" a="1"/>
  <c r="G203" i="16" a="1"/>
  <c r="I155" i="16" a="1"/>
  <c r="H159" i="16" a="1"/>
  <c r="D12" i="16"/>
  <c r="J162" i="16" a="1"/>
  <c r="L225" i="16" a="1"/>
  <c r="K212" i="16" a="1"/>
  <c r="O203" i="16" a="1"/>
  <c r="N229" i="16" a="1"/>
  <c r="O222" i="16" a="1"/>
  <c r="H243" i="16" a="1"/>
  <c r="G204" i="16" a="1"/>
  <c r="M150" i="16" a="1"/>
  <c r="F164" i="16" a="1"/>
  <c r="H180" i="16" a="1"/>
  <c r="J175" i="16" a="1"/>
  <c r="M200" i="16" a="1"/>
  <c r="L242" i="16" a="1"/>
  <c r="F12" i="16"/>
  <c r="G148" i="16" a="1"/>
  <c r="N256" i="16" a="1"/>
  <c r="O214" i="16" a="1"/>
  <c r="O165" i="16" a="1"/>
  <c r="I249" i="16" a="1"/>
  <c r="H202" i="16" a="1"/>
  <c r="M212" i="16" a="1"/>
  <c r="O194" i="16" a="1"/>
  <c r="F206" i="16" a="1"/>
  <c r="F222" i="16" a="1"/>
  <c r="N187" i="16" a="1"/>
  <c r="AR165" i="28" l="1"/>
  <c r="AR162" i="28"/>
  <c r="AR166" i="28"/>
  <c r="AR179" i="28"/>
  <c r="AR163" i="28"/>
  <c r="AR154" i="28"/>
  <c r="AR167" i="28"/>
  <c r="AR180" i="28"/>
  <c r="AR183" i="28"/>
  <c r="AR155" i="28"/>
  <c r="AR168" i="28"/>
  <c r="AR171" i="28"/>
  <c r="AR184" i="28"/>
  <c r="AR156" i="28"/>
  <c r="AR159" i="28"/>
  <c r="AR172" i="28"/>
  <c r="AR173" i="28"/>
  <c r="AR176" i="28"/>
  <c r="AR160" i="28"/>
  <c r="AR161" i="28"/>
  <c r="AR164" i="28"/>
  <c r="AR177" i="28"/>
  <c r="AS18" i="28"/>
  <c r="AR169" i="28"/>
  <c r="AR182" i="28"/>
  <c r="AR157" i="28"/>
  <c r="AR170" i="28"/>
  <c r="AR174" i="28"/>
  <c r="AR158" i="28"/>
  <c r="H31" i="11"/>
  <c r="I31" i="11" s="1"/>
  <c r="AW5" i="28"/>
  <c r="H2" i="11"/>
  <c r="I2" i="11" s="1"/>
  <c r="G254" i="16"/>
  <c r="D199" i="16"/>
  <c r="G225" i="16"/>
  <c r="G196" i="16"/>
  <c r="F214" i="16"/>
  <c r="F185" i="16"/>
  <c r="G155" i="16"/>
  <c r="F156" i="16"/>
  <c r="G242" i="16"/>
  <c r="F243" i="16"/>
  <c r="G213" i="16"/>
  <c r="F226" i="16"/>
  <c r="D257" i="16"/>
  <c r="G184" i="16"/>
  <c r="F197" i="16"/>
  <c r="D170" i="16"/>
  <c r="F168" i="16"/>
  <c r="G167" i="16"/>
  <c r="D228" i="16"/>
  <c r="F255" i="16"/>
  <c r="AN6" i="28"/>
  <c r="J109" i="12"/>
  <c r="K109" i="12" s="1"/>
  <c r="L109" i="12" s="1"/>
  <c r="J80" i="12"/>
  <c r="K80" i="12" s="1"/>
  <c r="L80" i="12" s="1"/>
  <c r="C12" i="22"/>
  <c r="H12" i="2"/>
  <c r="J51" i="12"/>
  <c r="K51" i="12" s="1"/>
  <c r="L51" i="12" s="1"/>
  <c r="C99" i="22"/>
  <c r="H99" i="2"/>
  <c r="C70" i="22"/>
  <c r="H70" i="2"/>
  <c r="BE23" i="29"/>
  <c r="P66" i="16"/>
  <c r="M42" i="33" s="1" a="1"/>
  <c r="M42" i="33" s="1"/>
  <c r="H42" i="33" s="1"/>
  <c r="I42" i="33" s="1"/>
  <c r="C41" i="22"/>
  <c r="H41" i="2"/>
  <c r="J69" i="8"/>
  <c r="K69" i="8" s="1"/>
  <c r="L69" i="8" s="1"/>
  <c r="J40" i="8"/>
  <c r="K40" i="8" s="1"/>
  <c r="L40" i="8" s="1"/>
  <c r="H25" i="33"/>
  <c r="I25" i="33" s="1"/>
  <c r="J10" i="12"/>
  <c r="K10" i="12" s="1"/>
  <c r="L10" i="12" s="1"/>
  <c r="J11" i="8"/>
  <c r="K11" i="8" s="1"/>
  <c r="L11" i="8" s="1"/>
  <c r="J97" i="12"/>
  <c r="K97" i="12" s="1"/>
  <c r="L97" i="12" s="1"/>
  <c r="J98" i="8"/>
  <c r="K98" i="8" s="1"/>
  <c r="L98" i="8" s="1"/>
  <c r="BE35" i="29"/>
  <c r="P78" i="16"/>
  <c r="M54" i="33" s="1" a="1"/>
  <c r="M54" i="33" s="1"/>
  <c r="H54" i="33" s="1"/>
  <c r="I54" i="33" s="1"/>
  <c r="J68" i="12"/>
  <c r="K68" i="12" s="1"/>
  <c r="L68" i="12" s="1"/>
  <c r="J81" i="8"/>
  <c r="K81" i="8" s="1"/>
  <c r="L81" i="8" s="1"/>
  <c r="J39" i="12"/>
  <c r="K39" i="12" s="1"/>
  <c r="L39" i="12" s="1"/>
  <c r="J52" i="8"/>
  <c r="K52" i="8" s="1"/>
  <c r="L52" i="8" s="1"/>
  <c r="H13" i="33"/>
  <c r="I13" i="33" s="1"/>
  <c r="J23" i="8"/>
  <c r="K23" i="8" s="1"/>
  <c r="L23" i="8" s="1"/>
  <c r="J22" i="12"/>
  <c r="K22" i="12" s="1"/>
  <c r="L22" i="12" s="1"/>
  <c r="J110" i="8"/>
  <c r="K110" i="8" s="1"/>
  <c r="L110" i="8" s="1"/>
  <c r="BD5" i="28"/>
  <c r="AU6" i="28"/>
  <c r="AU8" i="28"/>
  <c r="H60" i="13"/>
  <c r="I60" i="13" s="1"/>
  <c r="J60" i="13" s="1"/>
  <c r="K60" i="13" s="1"/>
  <c r="L60" i="13" s="1"/>
  <c r="H20" i="33"/>
  <c r="I20" i="33" s="1"/>
  <c r="H2" i="33"/>
  <c r="I2" i="33" s="1"/>
  <c r="H8" i="33"/>
  <c r="I8" i="33" s="1"/>
  <c r="J8" i="33" s="1"/>
  <c r="K8" i="33" s="1"/>
  <c r="L8" i="33" s="1"/>
  <c r="N200" i="16"/>
  <c r="N195" i="16"/>
  <c r="L246" i="16"/>
  <c r="L230" i="16"/>
  <c r="J198" i="16"/>
  <c r="J200" i="16"/>
  <c r="F155" i="16"/>
  <c r="L217" i="16"/>
  <c r="J224" i="16"/>
  <c r="L224" i="16"/>
  <c r="I186" i="16"/>
  <c r="K208" i="16"/>
  <c r="H182" i="16"/>
  <c r="O173" i="16"/>
  <c r="G229" i="16"/>
  <c r="K222" i="16"/>
  <c r="I235" i="16"/>
  <c r="N236" i="16"/>
  <c r="L235" i="16"/>
  <c r="F248" i="16"/>
  <c r="O248" i="16"/>
  <c r="G217" i="16"/>
  <c r="L174" i="16"/>
  <c r="O223" i="16"/>
  <c r="J156" i="16"/>
  <c r="M261" i="16"/>
  <c r="H233" i="16"/>
  <c r="F216" i="16"/>
  <c r="M228" i="16"/>
  <c r="M151" i="16"/>
  <c r="L258" i="16"/>
  <c r="I250" i="16"/>
  <c r="K160" i="16"/>
  <c r="M162" i="16"/>
  <c r="H255" i="16"/>
  <c r="L218" i="16"/>
  <c r="F215" i="16"/>
  <c r="G250" i="16"/>
  <c r="O253" i="16"/>
  <c r="M259" i="16"/>
  <c r="K172" i="16"/>
  <c r="F192" i="16"/>
  <c r="O181" i="16"/>
  <c r="G210" i="16"/>
  <c r="G253" i="16"/>
  <c r="M159" i="16"/>
  <c r="N204" i="16"/>
  <c r="M241" i="16"/>
  <c r="N256" i="16"/>
  <c r="K231" i="16"/>
  <c r="G237" i="16"/>
  <c r="M226" i="16"/>
  <c r="I150" i="16"/>
  <c r="N158" i="16"/>
  <c r="O188" i="16"/>
  <c r="M186" i="16"/>
  <c r="F193" i="16"/>
  <c r="M204" i="16"/>
  <c r="K225" i="16"/>
  <c r="H214" i="16"/>
  <c r="N254" i="16"/>
  <c r="K157" i="16"/>
  <c r="G260" i="16"/>
  <c r="J199" i="16"/>
  <c r="L249" i="16"/>
  <c r="J261" i="16"/>
  <c r="N156" i="16"/>
  <c r="J240" i="16"/>
  <c r="L260" i="16"/>
  <c r="G161" i="16"/>
  <c r="O258" i="16"/>
  <c r="G255" i="16"/>
  <c r="H203" i="16"/>
  <c r="J208" i="16"/>
  <c r="J183" i="16"/>
  <c r="O189" i="16"/>
  <c r="G174" i="16"/>
  <c r="J225" i="16"/>
  <c r="O211" i="16"/>
  <c r="O201" i="16"/>
  <c r="M200" i="16"/>
  <c r="M207" i="16"/>
  <c r="J180" i="16"/>
  <c r="K261" i="16"/>
  <c r="M173" i="16"/>
  <c r="G243" i="16"/>
  <c r="N157" i="16"/>
  <c r="H167" i="16"/>
  <c r="F203" i="16"/>
  <c r="F149" i="16"/>
  <c r="N160" i="16"/>
  <c r="I226" i="16"/>
  <c r="H165" i="16"/>
  <c r="H248" i="16"/>
  <c r="J171" i="16"/>
  <c r="F242" i="16"/>
  <c r="G262" i="16"/>
  <c r="J195" i="16"/>
  <c r="K238" i="16"/>
  <c r="K179" i="16"/>
  <c r="H153" i="16"/>
  <c r="O202" i="16"/>
  <c r="G200" i="16"/>
  <c r="K164" i="16"/>
  <c r="F219" i="16"/>
  <c r="O190" i="16"/>
  <c r="G188" i="16"/>
  <c r="O252" i="16"/>
  <c r="J243" i="16"/>
  <c r="J152" i="16"/>
  <c r="M232" i="16"/>
  <c r="H262" i="16"/>
  <c r="F187" i="16"/>
  <c r="M199" i="16"/>
  <c r="L229" i="16"/>
  <c r="K218" i="16"/>
  <c r="H226" i="16"/>
  <c r="L189" i="16"/>
  <c r="F186" i="16"/>
  <c r="G221" i="16"/>
  <c r="O195" i="16"/>
  <c r="M230" i="16"/>
  <c r="K230" i="16"/>
  <c r="F163" i="16"/>
  <c r="O152" i="16"/>
  <c r="G152" i="16"/>
  <c r="F240" i="16"/>
  <c r="G224" i="16"/>
  <c r="O218" i="16"/>
  <c r="M246" i="16"/>
  <c r="N175" i="16"/>
  <c r="M212" i="16"/>
  <c r="O232" i="16"/>
  <c r="N227" i="16"/>
  <c r="K202" i="16"/>
  <c r="G208" i="16"/>
  <c r="M197" i="16"/>
  <c r="I208" i="16"/>
  <c r="N216" i="16"/>
  <c r="O217" i="16"/>
  <c r="G259" i="16"/>
  <c r="M169" i="16"/>
  <c r="M175" i="16"/>
  <c r="K254" i="16"/>
  <c r="I224" i="16"/>
  <c r="O162" i="16"/>
  <c r="G231" i="16"/>
  <c r="M219" i="16"/>
  <c r="I181" i="16"/>
  <c r="L220" i="16"/>
  <c r="J232" i="16"/>
  <c r="N185" i="16"/>
  <c r="J153" i="16"/>
  <c r="L231" i="16"/>
  <c r="G248" i="16"/>
  <c r="H174" i="16"/>
  <c r="J179" i="16"/>
  <c r="L183" i="16"/>
  <c r="I220" i="16"/>
  <c r="N192" i="16"/>
  <c r="H221" i="16"/>
  <c r="J196" i="16"/>
  <c r="O153" i="16"/>
  <c r="L199" i="16"/>
  <c r="O168" i="16"/>
  <c r="M178" i="16"/>
  <c r="J151" i="16"/>
  <c r="K232" i="16"/>
  <c r="M260" i="16"/>
  <c r="N215" i="16"/>
  <c r="F174" i="16"/>
  <c r="N189" i="16"/>
  <c r="H223" i="16"/>
  <c r="L155" i="16"/>
  <c r="H219" i="16"/>
  <c r="K245" i="16"/>
  <c r="J258" i="16"/>
  <c r="F213" i="16"/>
  <c r="G233" i="16"/>
  <c r="G194" i="16"/>
  <c r="K209" i="16"/>
  <c r="K233" i="16"/>
  <c r="K150" i="16"/>
  <c r="L163" i="16"/>
  <c r="H240" i="16"/>
  <c r="O260" i="16"/>
  <c r="N234" i="16"/>
  <c r="K193" i="16"/>
  <c r="G245" i="16"/>
  <c r="F190" i="16"/>
  <c r="O161" i="16"/>
  <c r="O194" i="16"/>
  <c r="J214" i="16"/>
  <c r="J181" i="16"/>
  <c r="M203" i="16"/>
  <c r="H204" i="16"/>
  <c r="F158" i="16"/>
  <c r="M170" i="16"/>
  <c r="L200" i="16"/>
  <c r="K189" i="16"/>
  <c r="F237" i="16"/>
  <c r="L160" i="16"/>
  <c r="G192" i="16"/>
  <c r="M201" i="16"/>
  <c r="H260" i="16"/>
  <c r="K201" i="16"/>
  <c r="N238" i="16"/>
  <c r="O239" i="16"/>
  <c r="G181" i="16"/>
  <c r="F153" i="16"/>
  <c r="G195" i="16"/>
  <c r="M217" i="16"/>
  <c r="O174" i="16"/>
  <c r="K173" i="16"/>
  <c r="G150" i="16"/>
  <c r="M168" i="16"/>
  <c r="I237" i="16"/>
  <c r="I218" i="16"/>
  <c r="N187" i="16"/>
  <c r="O246" i="16"/>
  <c r="G230" i="16"/>
  <c r="M256" i="16"/>
  <c r="F212" i="16"/>
  <c r="M155" i="16"/>
  <c r="I166" i="16"/>
  <c r="O220" i="16"/>
  <c r="I194" i="16"/>
  <c r="M239" i="16"/>
  <c r="M190" i="16"/>
  <c r="I239" i="16"/>
  <c r="L162" i="16"/>
  <c r="J203" i="16"/>
  <c r="N243" i="16"/>
  <c r="J211" i="16"/>
  <c r="L202" i="16"/>
  <c r="G219" i="16"/>
  <c r="H261" i="16"/>
  <c r="O212" i="16"/>
  <c r="M250" i="16"/>
  <c r="L154" i="16"/>
  <c r="I162" i="16"/>
  <c r="N250" i="16"/>
  <c r="H250" i="16"/>
  <c r="H188" i="16"/>
  <c r="N148" i="16"/>
  <c r="M247" i="16"/>
  <c r="O240" i="16"/>
  <c r="L170" i="16"/>
  <c r="O226" i="16"/>
  <c r="M149" i="16"/>
  <c r="O155" i="16"/>
  <c r="M251" i="16"/>
  <c r="I200" i="16"/>
  <c r="L175" i="16"/>
  <c r="N247" i="16"/>
  <c r="F239" i="16"/>
  <c r="L213" i="16"/>
  <c r="H190" i="16"/>
  <c r="K158" i="16"/>
  <c r="F184" i="16"/>
  <c r="G204" i="16"/>
  <c r="G252" i="16"/>
  <c r="K180" i="16"/>
  <c r="K204" i="16"/>
  <c r="K237" i="16"/>
  <c r="L250" i="16"/>
  <c r="H211" i="16"/>
  <c r="O231" i="16"/>
  <c r="K251" i="16"/>
  <c r="G216" i="16"/>
  <c r="F161" i="16"/>
  <c r="O219" i="16"/>
  <c r="J185" i="16"/>
  <c r="J239" i="16"/>
  <c r="M174" i="16"/>
  <c r="H175" i="16"/>
  <c r="F249" i="16"/>
  <c r="H150" i="16"/>
  <c r="K247" i="16"/>
  <c r="F208" i="16"/>
  <c r="L247" i="16"/>
  <c r="G163" i="16"/>
  <c r="M172" i="16"/>
  <c r="H231" i="16"/>
  <c r="K259" i="16"/>
  <c r="N209" i="16"/>
  <c r="O210" i="16"/>
  <c r="F211" i="16"/>
  <c r="G206" i="16"/>
  <c r="O170" i="16"/>
  <c r="M188" i="16"/>
  <c r="H160" i="16"/>
  <c r="O261" i="16"/>
  <c r="L167" i="16"/>
  <c r="F238" i="16"/>
  <c r="H227" i="16"/>
  <c r="I160" i="16"/>
  <c r="N245" i="16"/>
  <c r="G201" i="16"/>
  <c r="M227" i="16"/>
  <c r="F183" i="16"/>
  <c r="M242" i="16"/>
  <c r="I195" i="16"/>
  <c r="J164" i="16"/>
  <c r="O249" i="16"/>
  <c r="I165" i="16"/>
  <c r="M210" i="16"/>
  <c r="M161" i="16"/>
  <c r="I152" i="16"/>
  <c r="F247" i="16"/>
  <c r="J182" i="16"/>
  <c r="H232" i="16"/>
  <c r="O241" i="16"/>
  <c r="M221" i="16"/>
  <c r="L241" i="16"/>
  <c r="I191" i="16"/>
  <c r="N163" i="16"/>
  <c r="H192" i="16"/>
  <c r="H246" i="16"/>
  <c r="N235" i="16"/>
  <c r="M218" i="16"/>
  <c r="O182" i="16"/>
  <c r="L257" i="16"/>
  <c r="O255" i="16"/>
  <c r="M236" i="16"/>
  <c r="O184" i="16"/>
  <c r="J250" i="16"/>
  <c r="M222" i="16"/>
  <c r="G247" i="16"/>
  <c r="I171" i="16"/>
  <c r="L262" i="16"/>
  <c r="O236" i="16"/>
  <c r="G154" i="16"/>
  <c r="N218" i="16"/>
  <c r="F210" i="16"/>
  <c r="L184" i="16"/>
  <c r="H161" i="16"/>
  <c r="K216" i="16"/>
  <c r="K170" i="16"/>
  <c r="L168" i="16"/>
  <c r="G175" i="16"/>
  <c r="G165" i="16"/>
  <c r="K151" i="16"/>
  <c r="M167" i="16"/>
  <c r="K175" i="16"/>
  <c r="L169" i="16"/>
  <c r="L221" i="16"/>
  <c r="H157" i="16"/>
  <c r="N168" i="16"/>
  <c r="G187" i="16"/>
  <c r="K236" i="16"/>
  <c r="K219" i="16"/>
  <c r="J260" i="16"/>
  <c r="N213" i="16"/>
  <c r="J210" i="16"/>
  <c r="I201" i="16"/>
  <c r="L180" i="16"/>
  <c r="F220" i="16"/>
  <c r="H179" i="16"/>
  <c r="N164" i="16"/>
  <c r="F179" i="16"/>
  <c r="I170" i="16"/>
  <c r="H202" i="16"/>
  <c r="N180" i="16"/>
  <c r="F182" i="16"/>
  <c r="G235" i="16"/>
  <c r="O199" i="16"/>
  <c r="I154" i="16"/>
  <c r="H218" i="16"/>
  <c r="O203" i="16"/>
  <c r="L225" i="16"/>
  <c r="F209" i="16"/>
  <c r="H256" i="16"/>
  <c r="I189" i="16"/>
  <c r="G172" i="16"/>
  <c r="M198" i="16"/>
  <c r="F154" i="16"/>
  <c r="M213" i="16"/>
  <c r="I253" i="16"/>
  <c r="J193" i="16"/>
  <c r="O191" i="16"/>
  <c r="I223" i="16"/>
  <c r="M152" i="16"/>
  <c r="M248" i="16"/>
  <c r="I210" i="16"/>
  <c r="F218" i="16"/>
  <c r="O157" i="16"/>
  <c r="F224" i="16"/>
  <c r="I164" i="16"/>
  <c r="L179" i="16"/>
  <c r="O154" i="16"/>
  <c r="M192" i="16"/>
  <c r="L212" i="16"/>
  <c r="I249" i="16"/>
  <c r="N221" i="16"/>
  <c r="H163" i="16"/>
  <c r="H217" i="16"/>
  <c r="N206" i="16"/>
  <c r="M189" i="16"/>
  <c r="N152" i="16"/>
  <c r="L228" i="16"/>
  <c r="O197" i="16"/>
  <c r="F252" i="16"/>
  <c r="O242" i="16"/>
  <c r="J221" i="16"/>
  <c r="M164" i="16"/>
  <c r="K220" i="16"/>
  <c r="G218" i="16"/>
  <c r="I258" i="16"/>
  <c r="O167" i="16"/>
  <c r="L233" i="16"/>
  <c r="O149" i="16"/>
  <c r="G241" i="16"/>
  <c r="F152" i="16"/>
  <c r="L242" i="16"/>
  <c r="K187" i="16"/>
  <c r="K257" i="16"/>
  <c r="L255" i="16"/>
  <c r="G223" i="16"/>
  <c r="M237" i="16"/>
  <c r="H148" i="16"/>
  <c r="M254" i="16"/>
  <c r="K262" i="16"/>
  <c r="L256" i="16"/>
  <c r="L192" i="16"/>
  <c r="I254" i="16"/>
  <c r="H215" i="16"/>
  <c r="N255" i="16"/>
  <c r="G158" i="16"/>
  <c r="H172" i="16"/>
  <c r="K207" i="16"/>
  <c r="K190" i="16"/>
  <c r="J231" i="16"/>
  <c r="N155" i="16"/>
  <c r="O214" i="16"/>
  <c r="I172" i="16"/>
  <c r="L151" i="16"/>
  <c r="F191" i="16"/>
  <c r="H237" i="16"/>
  <c r="N193" i="16"/>
  <c r="F150" i="16"/>
  <c r="H152" i="16"/>
  <c r="I257" i="16"/>
  <c r="H173" i="16"/>
  <c r="N151" i="16"/>
  <c r="G177" i="16"/>
  <c r="O257" i="16"/>
  <c r="I183" i="16"/>
  <c r="H189" i="16"/>
  <c r="K166" i="16"/>
  <c r="L196" i="16"/>
  <c r="F180" i="16"/>
  <c r="H198" i="16"/>
  <c r="I247" i="16"/>
  <c r="N172" i="16"/>
  <c r="M235" i="16"/>
  <c r="F241" i="16"/>
  <c r="M184" i="16"/>
  <c r="F262" i="16"/>
  <c r="K221" i="16"/>
  <c r="J251" i="16"/>
  <c r="K147" i="16"/>
  <c r="I252" i="16"/>
  <c r="M181" i="16"/>
  <c r="F189" i="16"/>
  <c r="O244" i="16"/>
  <c r="F195" i="16"/>
  <c r="I193" i="16"/>
  <c r="L237" i="16"/>
  <c r="O183" i="16"/>
  <c r="F235" i="16"/>
  <c r="M163" i="16"/>
  <c r="K184" i="16"/>
  <c r="L187" i="16"/>
  <c r="F200" i="16"/>
  <c r="H159" i="16"/>
  <c r="N177" i="16"/>
  <c r="M160" i="16"/>
  <c r="N181" i="16"/>
  <c r="J252" i="16"/>
  <c r="H151" i="16"/>
  <c r="L194" i="16"/>
  <c r="F165" i="16"/>
  <c r="O213" i="16"/>
  <c r="J192" i="16"/>
  <c r="M193" i="16"/>
  <c r="K191" i="16"/>
  <c r="G189" i="16"/>
  <c r="I229" i="16"/>
  <c r="O196" i="16"/>
  <c r="L204" i="16"/>
  <c r="O178" i="16"/>
  <c r="G212" i="16"/>
  <c r="H191" i="16"/>
  <c r="L185" i="16"/>
  <c r="F181" i="16"/>
  <c r="G249" i="16"/>
  <c r="J248" i="16"/>
  <c r="K228" i="16"/>
  <c r="N170" i="16"/>
  <c r="L226" i="16"/>
  <c r="M208" i="16"/>
  <c r="H206" i="16"/>
  <c r="M225" i="16"/>
  <c r="O164" i="16"/>
  <c r="N231" i="16"/>
  <c r="L227" i="16"/>
  <c r="O187" i="16"/>
  <c r="J162" i="16"/>
  <c r="M243" i="16"/>
  <c r="I196" i="16"/>
  <c r="H244" i="16"/>
  <c r="N197" i="16"/>
  <c r="H230" i="16"/>
  <c r="K178" i="16"/>
  <c r="K248" i="16"/>
  <c r="N229" i="16"/>
  <c r="J202" i="16"/>
  <c r="N184" i="16"/>
  <c r="I174" i="16"/>
  <c r="O156" i="16"/>
  <c r="I230" i="16"/>
  <c r="L238" i="16"/>
  <c r="F162" i="16"/>
  <c r="H208" i="16"/>
  <c r="N222" i="16"/>
  <c r="M195" i="16"/>
  <c r="N240" i="16"/>
  <c r="F260" i="16"/>
  <c r="H239" i="16"/>
  <c r="I199" i="16"/>
  <c r="L207" i="16"/>
  <c r="G148" i="16"/>
  <c r="O228" i="16"/>
  <c r="I212" i="16"/>
  <c r="H247" i="16"/>
  <c r="L157" i="16"/>
  <c r="K224" i="16"/>
  <c r="L254" i="16"/>
  <c r="F151" i="16"/>
  <c r="H169" i="16"/>
  <c r="N259" i="16"/>
  <c r="M206" i="16"/>
  <c r="I213" i="16"/>
  <c r="G257" i="16"/>
  <c r="F233" i="16"/>
  <c r="K192" i="16"/>
  <c r="J222" i="16"/>
  <c r="M245" i="16"/>
  <c r="I180" i="16"/>
  <c r="F160" i="16"/>
  <c r="O215" i="16"/>
  <c r="F166" i="16"/>
  <c r="I251" i="16"/>
  <c r="L208" i="16"/>
  <c r="F206" i="16"/>
  <c r="G182" i="16"/>
  <c r="K242" i="16"/>
  <c r="L158" i="16"/>
  <c r="F171" i="16"/>
  <c r="J158" i="16"/>
  <c r="K168" i="16"/>
  <c r="N210" i="16"/>
  <c r="J165" i="16"/>
  <c r="H209" i="16"/>
  <c r="G157" i="16"/>
  <c r="L165" i="16"/>
  <c r="F223" i="16"/>
  <c r="J163" i="16"/>
  <c r="K249" i="16"/>
  <c r="G160" i="16"/>
  <c r="O254" i="16"/>
  <c r="O207" i="16"/>
  <c r="G183" i="16"/>
  <c r="H162" i="16"/>
  <c r="L156" i="16"/>
  <c r="G220" i="16"/>
  <c r="J219" i="16"/>
  <c r="K199" i="16"/>
  <c r="I227" i="16"/>
  <c r="N257" i="16"/>
  <c r="L197" i="16"/>
  <c r="M179" i="16"/>
  <c r="H177" i="16"/>
  <c r="M196" i="16"/>
  <c r="O193" i="16"/>
  <c r="N202" i="16"/>
  <c r="L198" i="16"/>
  <c r="O158" i="16"/>
  <c r="J249" i="16"/>
  <c r="M214" i="16"/>
  <c r="I167" i="16"/>
  <c r="H186" i="16"/>
  <c r="N226" i="16"/>
  <c r="H201" i="16"/>
  <c r="K149" i="16"/>
  <c r="K161" i="16"/>
  <c r="N171" i="16"/>
  <c r="J173" i="16"/>
  <c r="N242" i="16"/>
  <c r="I203" i="16"/>
  <c r="O243" i="16"/>
  <c r="I259" i="16"/>
  <c r="L209" i="16"/>
  <c r="N154" i="16"/>
  <c r="K227" i="16"/>
  <c r="I159" i="16"/>
  <c r="N251" i="16"/>
  <c r="M166" i="16"/>
  <c r="N211" i="16"/>
  <c r="F231" i="16"/>
  <c r="H210" i="16"/>
  <c r="I228" i="16"/>
  <c r="L149" i="16"/>
  <c r="O208" i="16"/>
  <c r="I214" i="16"/>
  <c r="J157" i="16"/>
  <c r="I241" i="16"/>
  <c r="L244" i="16"/>
  <c r="K195" i="16"/>
  <c r="K210" i="16"/>
  <c r="O177" i="16"/>
  <c r="J217" i="16"/>
  <c r="K154" i="16"/>
  <c r="N201" i="16"/>
  <c r="M177" i="16"/>
  <c r="I242" i="16"/>
  <c r="G228" i="16"/>
  <c r="F204" i="16"/>
  <c r="K163" i="16"/>
  <c r="G169" i="16"/>
  <c r="M216" i="16"/>
  <c r="I209" i="16"/>
  <c r="K148" i="16"/>
  <c r="O186" i="16"/>
  <c r="F253" i="16"/>
  <c r="I222" i="16"/>
  <c r="L150" i="16"/>
  <c r="F177" i="16"/>
  <c r="G240" i="16"/>
  <c r="K155" i="16"/>
  <c r="L245" i="16"/>
  <c r="F258" i="16"/>
  <c r="G251" i="16"/>
  <c r="J245" i="16"/>
  <c r="K226" i="16"/>
  <c r="N239" i="16"/>
  <c r="J223" i="16"/>
  <c r="H238" i="16"/>
  <c r="G244" i="16"/>
  <c r="L252" i="16"/>
  <c r="F194" i="16"/>
  <c r="K162" i="16"/>
  <c r="O225" i="16"/>
  <c r="G238" i="16"/>
  <c r="H249" i="16"/>
  <c r="L243" i="16"/>
  <c r="F167" i="16"/>
  <c r="N188" i="16"/>
  <c r="G191" i="16"/>
  <c r="J190" i="16"/>
  <c r="I169" i="16"/>
  <c r="N199" i="16"/>
  <c r="K240" i="16"/>
  <c r="M150" i="16"/>
  <c r="H235" i="16"/>
  <c r="G178" i="16"/>
  <c r="O251" i="16"/>
  <c r="N173" i="16"/>
  <c r="J155" i="16"/>
  <c r="L201" i="16"/>
  <c r="O245" i="16"/>
  <c r="J220" i="16"/>
  <c r="M185" i="16"/>
  <c r="I225" i="16"/>
  <c r="H259" i="16"/>
  <c r="F257" i="16"/>
  <c r="J262" i="16"/>
  <c r="K156" i="16"/>
  <c r="N165" i="16"/>
  <c r="K223" i="16"/>
  <c r="H164" i="16"/>
  <c r="N258" i="16"/>
  <c r="O169" i="16"/>
  <c r="F188" i="16"/>
  <c r="I261" i="16"/>
  <c r="O185" i="16"/>
  <c r="I182" i="16"/>
  <c r="N183" i="16"/>
  <c r="K198" i="16"/>
  <c r="I188" i="16"/>
  <c r="F259" i="16"/>
  <c r="M253" i="16"/>
  <c r="N153" i="16"/>
  <c r="F169" i="16"/>
  <c r="F202" i="16"/>
  <c r="H181" i="16"/>
  <c r="L236" i="16"/>
  <c r="O150" i="16"/>
  <c r="I156" i="16"/>
  <c r="J244" i="16"/>
  <c r="H149" i="16"/>
  <c r="L161" i="16"/>
  <c r="J168" i="16"/>
  <c r="L215" i="16"/>
  <c r="K253" i="16"/>
  <c r="I158" i="16"/>
  <c r="K152" i="16"/>
  <c r="O235" i="16"/>
  <c r="J188" i="16"/>
  <c r="K212" i="16"/>
  <c r="N230" i="16"/>
  <c r="M148" i="16"/>
  <c r="I155" i="16"/>
  <c r="G199" i="16"/>
  <c r="F175" i="16"/>
  <c r="K250" i="16"/>
  <c r="L182" i="16"/>
  <c r="G256" i="16"/>
  <c r="M187" i="16"/>
  <c r="I151" i="16"/>
  <c r="K206" i="16"/>
  <c r="I233" i="16"/>
  <c r="F148" i="16"/>
  <c r="G153" i="16"/>
  <c r="K213" i="16"/>
  <c r="L216" i="16"/>
  <c r="F229" i="16"/>
  <c r="N190" i="16"/>
  <c r="G222" i="16"/>
  <c r="J216" i="16"/>
  <c r="K255" i="16"/>
  <c r="J236" i="16"/>
  <c r="J194" i="16"/>
  <c r="H180" i="16"/>
  <c r="G215" i="16"/>
  <c r="L223" i="16"/>
  <c r="H155" i="16"/>
  <c r="N166" i="16"/>
  <c r="G209" i="16"/>
  <c r="H200" i="16"/>
  <c r="H220" i="16"/>
  <c r="L214" i="16"/>
  <c r="F254" i="16"/>
  <c r="J169" i="16"/>
  <c r="N246" i="16"/>
  <c r="G162" i="16"/>
  <c r="J161" i="16"/>
  <c r="I256" i="16"/>
  <c r="N228" i="16"/>
  <c r="K153" i="16"/>
  <c r="L159" i="16"/>
  <c r="L195" i="16"/>
  <c r="I215" i="16"/>
  <c r="G149" i="16"/>
  <c r="O222" i="16"/>
  <c r="N260" i="16"/>
  <c r="J242" i="16"/>
  <c r="L172" i="16"/>
  <c r="O216" i="16"/>
  <c r="J191" i="16"/>
  <c r="M156" i="16"/>
  <c r="I148" i="16"/>
  <c r="N207" i="16"/>
  <c r="L177" i="16"/>
  <c r="F228" i="16"/>
  <c r="J233" i="16"/>
  <c r="K214" i="16"/>
  <c r="N252" i="16"/>
  <c r="K165" i="16"/>
  <c r="L261" i="16"/>
  <c r="H251" i="16"/>
  <c r="O256" i="16"/>
  <c r="F159" i="16"/>
  <c r="I232" i="16"/>
  <c r="I153" i="16"/>
  <c r="N241" i="16"/>
  <c r="K169" i="16"/>
  <c r="I246" i="16"/>
  <c r="M238" i="16"/>
  <c r="I192" i="16"/>
  <c r="F230" i="16"/>
  <c r="M249" i="16"/>
  <c r="M224" i="16"/>
  <c r="N182" i="16"/>
  <c r="F256" i="16"/>
  <c r="F173" i="16"/>
  <c r="L178" i="16"/>
  <c r="O237" i="16"/>
  <c r="I185" i="16"/>
  <c r="J215" i="16"/>
  <c r="H236" i="16"/>
  <c r="L248" i="16"/>
  <c r="J255" i="16"/>
  <c r="L186" i="16"/>
  <c r="I245" i="16"/>
  <c r="K181" i="16"/>
  <c r="O148" i="16"/>
  <c r="J159" i="16"/>
  <c r="K183" i="16"/>
  <c r="M157" i="16"/>
  <c r="F251" i="16"/>
  <c r="I184" i="16"/>
  <c r="G170" i="16"/>
  <c r="H185" i="16"/>
  <c r="N167" i="16"/>
  <c r="L153" i="16"/>
  <c r="K215" i="16"/>
  <c r="G227" i="16"/>
  <c r="M158" i="16"/>
  <c r="J170" i="16"/>
  <c r="I238" i="16"/>
  <c r="K177" i="16"/>
  <c r="I175" i="16"/>
  <c r="O171" i="16"/>
  <c r="G197" i="16"/>
  <c r="J154" i="16"/>
  <c r="G211" i="16"/>
  <c r="O160" i="16"/>
  <c r="G261" i="16"/>
  <c r="N161" i="16"/>
  <c r="G164" i="16"/>
  <c r="J187" i="16"/>
  <c r="K197" i="16"/>
  <c r="J207" i="16"/>
  <c r="O172" i="16"/>
  <c r="M171" i="16"/>
  <c r="G186" i="16"/>
  <c r="H242" i="16"/>
  <c r="N253" i="16"/>
  <c r="G185" i="16"/>
  <c r="H254" i="16"/>
  <c r="G180" i="16"/>
  <c r="H258" i="16"/>
  <c r="F236" i="16"/>
  <c r="I197" i="16"/>
  <c r="F225" i="16"/>
  <c r="J256" i="16"/>
  <c r="N159" i="16"/>
  <c r="P166" i="16"/>
  <c r="I198" i="16"/>
  <c r="N212" i="16"/>
  <c r="K211" i="16"/>
  <c r="L188" i="16"/>
  <c r="J166" i="16"/>
  <c r="L166" i="16"/>
  <c r="I157" i="16"/>
  <c r="G236" i="16"/>
  <c r="K176" i="16"/>
  <c r="J213" i="16"/>
  <c r="L259" i="16"/>
  <c r="G171" i="16"/>
  <c r="I177" i="16"/>
  <c r="N178" i="16"/>
  <c r="L206" i="16"/>
  <c r="F199" i="16"/>
  <c r="J204" i="16"/>
  <c r="K185" i="16"/>
  <c r="N194" i="16"/>
  <c r="K194" i="16"/>
  <c r="G159" i="16"/>
  <c r="L232" i="16"/>
  <c r="H222" i="16"/>
  <c r="O227" i="16"/>
  <c r="F246" i="16"/>
  <c r="I211" i="16"/>
  <c r="K256" i="16"/>
  <c r="I217" i="16"/>
  <c r="M209" i="16"/>
  <c r="I221" i="16"/>
  <c r="F201" i="16"/>
  <c r="M220" i="16"/>
  <c r="H168" i="16"/>
  <c r="F157" i="16"/>
  <c r="F227" i="16"/>
  <c r="O166" i="16"/>
  <c r="F250" i="16"/>
  <c r="O179" i="16"/>
  <c r="I243" i="16"/>
  <c r="J186" i="16"/>
  <c r="H207" i="16"/>
  <c r="L219" i="16"/>
  <c r="J226" i="16"/>
  <c r="N262" i="16"/>
  <c r="M183" i="16"/>
  <c r="N198" i="16"/>
  <c r="I187" i="16"/>
  <c r="K239" i="16"/>
  <c r="O206" i="16"/>
  <c r="J246" i="16"/>
  <c r="K241" i="16"/>
  <c r="M244" i="16"/>
  <c r="F222" i="16"/>
  <c r="M262" i="16"/>
  <c r="K196" i="16"/>
  <c r="H156" i="16"/>
  <c r="N196" i="16"/>
  <c r="L240" i="16"/>
  <c r="K186" i="16"/>
  <c r="G198" i="16"/>
  <c r="G202" i="16"/>
  <c r="J257" i="16"/>
  <c r="K235" i="16"/>
  <c r="I204" i="16"/>
  <c r="O200" i="16"/>
  <c r="G226" i="16"/>
  <c r="J150" i="16"/>
  <c r="J241" i="16"/>
  <c r="O247" i="16"/>
  <c r="G232" i="16"/>
  <c r="N219" i="16"/>
  <c r="G193" i="16"/>
  <c r="J167" i="16"/>
  <c r="J178" i="16"/>
  <c r="O259" i="16"/>
  <c r="M258" i="16"/>
  <c r="H213" i="16"/>
  <c r="J238" i="16"/>
  <c r="K203" i="16"/>
  <c r="M231" i="16"/>
  <c r="G214" i="16"/>
  <c r="N186" i="16"/>
  <c r="H225" i="16"/>
  <c r="F261" i="16"/>
  <c r="G151" i="16"/>
  <c r="H229" i="16"/>
  <c r="F207" i="16"/>
  <c r="I168" i="16"/>
  <c r="H194" i="16"/>
  <c r="F196" i="16"/>
  <c r="J227" i="16"/>
  <c r="N217" i="16"/>
  <c r="J229" i="16"/>
  <c r="K182" i="16"/>
  <c r="J253" i="16"/>
  <c r="L253" i="16"/>
  <c r="I244" i="16"/>
  <c r="G207" i="16"/>
  <c r="J184" i="16"/>
  <c r="N205" i="16"/>
  <c r="G258" i="16"/>
  <c r="I206" i="16"/>
  <c r="N149" i="16"/>
  <c r="L148" i="16"/>
  <c r="F170" i="16"/>
  <c r="J175" i="16"/>
  <c r="K243" i="16"/>
  <c r="N223" i="16"/>
  <c r="K252" i="16"/>
  <c r="G246" i="16"/>
  <c r="L203" i="16"/>
  <c r="H193" i="16"/>
  <c r="O165" i="16"/>
  <c r="O198" i="16"/>
  <c r="F217" i="16"/>
  <c r="I240" i="16"/>
  <c r="F245" i="16"/>
  <c r="M257" i="16"/>
  <c r="M180" i="16"/>
  <c r="L171" i="16"/>
  <c r="I163" i="16"/>
  <c r="F172" i="16"/>
  <c r="M191" i="16"/>
  <c r="H197" i="16"/>
  <c r="F244" i="16"/>
  <c r="F198" i="16"/>
  <c r="O224" i="16"/>
  <c r="F221" i="16"/>
  <c r="G239" i="16"/>
  <c r="G166" i="16"/>
  <c r="H178" i="16"/>
  <c r="L190" i="16"/>
  <c r="J197" i="16"/>
  <c r="N233" i="16"/>
  <c r="M154" i="16"/>
  <c r="N169" i="16"/>
  <c r="K260" i="16"/>
  <c r="I216" i="16"/>
  <c r="G179" i="16"/>
  <c r="M255" i="16"/>
  <c r="I179" i="16"/>
  <c r="O159" i="16"/>
  <c r="M215" i="16"/>
  <c r="F164" i="16"/>
  <c r="M233" i="16"/>
  <c r="K167" i="16"/>
  <c r="H243" i="16"/>
  <c r="N225" i="16"/>
  <c r="L211" i="16"/>
  <c r="K244" i="16"/>
  <c r="G173" i="16"/>
  <c r="J228" i="16"/>
  <c r="L191" i="16"/>
  <c r="J174" i="16"/>
  <c r="N214" i="16"/>
  <c r="I262" i="16"/>
  <c r="L173" i="16"/>
  <c r="G190" i="16"/>
  <c r="O229" i="16"/>
  <c r="G168" i="16"/>
  <c r="J237" i="16"/>
  <c r="J212" i="16"/>
  <c r="G203" i="16"/>
  <c r="N248" i="16"/>
  <c r="J254" i="16"/>
  <c r="J149" i="16"/>
  <c r="O230" i="16"/>
  <c r="M229" i="16"/>
  <c r="H184" i="16"/>
  <c r="J209" i="16"/>
  <c r="K174" i="16"/>
  <c r="N224" i="16"/>
  <c r="M202" i="16"/>
  <c r="G156" i="16"/>
  <c r="N244" i="16"/>
  <c r="H196" i="16"/>
  <c r="F232" i="16"/>
  <c r="H171" i="16"/>
  <c r="F178" i="16"/>
  <c r="I255" i="16"/>
  <c r="H252" i="16"/>
  <c r="J55" i="11"/>
  <c r="K55" i="11" s="1"/>
  <c r="L55" i="11" s="1"/>
  <c r="J50" i="11"/>
  <c r="K50" i="11" s="1"/>
  <c r="L50" i="11" s="1"/>
  <c r="C85" i="23"/>
  <c r="J101" i="30"/>
  <c r="K101" i="30" s="1"/>
  <c r="L101" i="30" s="1"/>
  <c r="C28" i="22"/>
  <c r="H28" i="2"/>
  <c r="J85" i="30"/>
  <c r="K85" i="30" s="1"/>
  <c r="L85" i="30" s="1"/>
  <c r="C56" i="23"/>
  <c r="J53" i="32"/>
  <c r="K53" i="32" s="1"/>
  <c r="L53" i="32" s="1"/>
  <c r="M111" i="6" a="1"/>
  <c r="M111" i="6" s="1"/>
  <c r="I111" i="23" s="1"/>
  <c r="C94" i="22"/>
  <c r="H94" i="2"/>
  <c r="J55" i="32"/>
  <c r="K55" i="32" s="1"/>
  <c r="L55" i="32" s="1"/>
  <c r="C81" i="23"/>
  <c r="M2" i="34" a="1"/>
  <c r="M2" i="34" s="1"/>
  <c r="I2" i="23" s="1"/>
  <c r="R5" i="16"/>
  <c r="J10" i="8"/>
  <c r="K10" i="8" s="1"/>
  <c r="L10" i="8" s="1"/>
  <c r="J72" i="30"/>
  <c r="K72" i="30" s="1"/>
  <c r="L72" i="30" s="1"/>
  <c r="J79" i="32"/>
  <c r="K79" i="32" s="1"/>
  <c r="L79" i="32" s="1"/>
  <c r="C115" i="22"/>
  <c r="H115" i="2"/>
  <c r="J79" i="30"/>
  <c r="K79" i="30" s="1"/>
  <c r="L79" i="30" s="1"/>
  <c r="J41" i="31"/>
  <c r="K41" i="31" s="1"/>
  <c r="L41" i="31" s="1"/>
  <c r="C16" i="23"/>
  <c r="J63" i="36"/>
  <c r="K63" i="36" s="1"/>
  <c r="L63" i="36" s="1"/>
  <c r="J37" i="34"/>
  <c r="K37" i="34" s="1"/>
  <c r="L37" i="34" s="1"/>
  <c r="J28" i="13"/>
  <c r="K28" i="13" s="1"/>
  <c r="L28" i="13" s="1"/>
  <c r="J31" i="11"/>
  <c r="K31" i="11" s="1"/>
  <c r="L31" i="11" s="1"/>
  <c r="J84" i="12"/>
  <c r="K84" i="12" s="1"/>
  <c r="L84" i="12" s="1"/>
  <c r="C79" i="23"/>
  <c r="J77" i="36"/>
  <c r="K77" i="36" s="1"/>
  <c r="L77" i="36" s="1"/>
  <c r="H24" i="33"/>
  <c r="I24" i="33" s="1"/>
  <c r="J90" i="31"/>
  <c r="K90" i="31" s="1"/>
  <c r="L90" i="31" s="1"/>
  <c r="J91" i="11"/>
  <c r="K91" i="11" s="1"/>
  <c r="L91" i="11" s="1"/>
  <c r="J90" i="30"/>
  <c r="K90" i="30" s="1"/>
  <c r="L90" i="30" s="1"/>
  <c r="J103" i="8"/>
  <c r="K103" i="8" s="1"/>
  <c r="L103" i="8" s="1"/>
  <c r="J103" i="13"/>
  <c r="K103" i="13" s="1"/>
  <c r="L103" i="13" s="1"/>
  <c r="C13" i="23"/>
  <c r="H13" i="34"/>
  <c r="C95" i="22"/>
  <c r="H95" i="2"/>
  <c r="J72" i="12"/>
  <c r="K72" i="12" s="1"/>
  <c r="L72" i="12" s="1"/>
  <c r="J29" i="30"/>
  <c r="K29" i="30" s="1"/>
  <c r="L29" i="30" s="1"/>
  <c r="M82" i="6" a="1"/>
  <c r="M82" i="6" s="1"/>
  <c r="I82" i="23" s="1"/>
  <c r="J78" i="13"/>
  <c r="K78" i="13" s="1"/>
  <c r="L78" i="13" s="1"/>
  <c r="J11" i="32"/>
  <c r="K11" i="32" s="1"/>
  <c r="L11" i="32" s="1"/>
  <c r="C77" i="22"/>
  <c r="H77" i="2"/>
  <c r="J116" i="9"/>
  <c r="K116" i="9" s="1"/>
  <c r="L116" i="9" s="1"/>
  <c r="J88" i="34"/>
  <c r="K88" i="34" s="1"/>
  <c r="L88" i="34" s="1"/>
  <c r="J71" i="8"/>
  <c r="K71" i="8" s="1"/>
  <c r="L71" i="8" s="1"/>
  <c r="C2" i="23"/>
  <c r="J83" i="9"/>
  <c r="K83" i="9" s="1"/>
  <c r="L83" i="9" s="1"/>
  <c r="BE25" i="29"/>
  <c r="P68" i="16"/>
  <c r="M44" i="33" s="1" a="1"/>
  <c r="M44" i="33" s="1"/>
  <c r="J6" i="9"/>
  <c r="K6" i="9" s="1"/>
  <c r="L6" i="9" s="1"/>
  <c r="J113" i="30"/>
  <c r="K113" i="30" s="1"/>
  <c r="L113" i="30" s="1"/>
  <c r="J105" i="31"/>
  <c r="K105" i="31" s="1"/>
  <c r="L105" i="31" s="1"/>
  <c r="J15" i="36"/>
  <c r="K15" i="36" s="1"/>
  <c r="L15" i="36" s="1"/>
  <c r="M2" i="9" a="1"/>
  <c r="M2" i="9" s="1"/>
  <c r="U5" i="16"/>
  <c r="J17" i="9"/>
  <c r="K17" i="9" s="1"/>
  <c r="L17" i="9" s="1"/>
  <c r="J110" i="34"/>
  <c r="K110" i="34" s="1"/>
  <c r="L110" i="34" s="1"/>
  <c r="J73" i="30"/>
  <c r="K73" i="30" s="1"/>
  <c r="L73" i="30" s="1"/>
  <c r="J70" i="8"/>
  <c r="K70" i="8" s="1"/>
  <c r="L70" i="8" s="1"/>
  <c r="J105" i="12"/>
  <c r="K105" i="12" s="1"/>
  <c r="L105" i="12" s="1"/>
  <c r="H27" i="33"/>
  <c r="I27" i="33" s="1"/>
  <c r="J108" i="13"/>
  <c r="K108" i="13" s="1"/>
  <c r="L108" i="13" s="1"/>
  <c r="J114" i="9"/>
  <c r="K114" i="9" s="1"/>
  <c r="L114" i="9" s="1"/>
  <c r="J27" i="36"/>
  <c r="K27" i="36" s="1"/>
  <c r="L27" i="36" s="1"/>
  <c r="J47" i="8"/>
  <c r="K47" i="8" s="1"/>
  <c r="L47" i="8" s="1"/>
  <c r="J36" i="13"/>
  <c r="K36" i="13" s="1"/>
  <c r="L36" i="13" s="1"/>
  <c r="J65" i="12"/>
  <c r="K65" i="12" s="1"/>
  <c r="L65" i="12" s="1"/>
  <c r="BE14" i="29"/>
  <c r="P57" i="16"/>
  <c r="M33" i="33" s="1" a="1"/>
  <c r="M33" i="33" s="1"/>
  <c r="H60" i="31"/>
  <c r="I60" i="31" s="1"/>
  <c r="J108" i="12"/>
  <c r="K108" i="12" s="1"/>
  <c r="L108" i="12" s="1"/>
  <c r="M96" i="6" a="1"/>
  <c r="M96" i="6" s="1"/>
  <c r="I96" i="23" s="1"/>
  <c r="H26" i="33"/>
  <c r="I26" i="33" s="1"/>
  <c r="J14" i="9"/>
  <c r="K14" i="9" s="1"/>
  <c r="L14" i="9" s="1"/>
  <c r="M4" i="6" a="1"/>
  <c r="M4" i="6" s="1"/>
  <c r="I4" i="23" s="1"/>
  <c r="R28" i="16"/>
  <c r="J59" i="11"/>
  <c r="K59" i="11" s="1"/>
  <c r="L59" i="11" s="1"/>
  <c r="J96" i="9"/>
  <c r="K96" i="9" s="1"/>
  <c r="L96" i="9" s="1"/>
  <c r="C38" i="22"/>
  <c r="H38" i="2"/>
  <c r="J111" i="11"/>
  <c r="K111" i="11" s="1"/>
  <c r="L111" i="11" s="1"/>
  <c r="J86" i="36"/>
  <c r="K86" i="36" s="1"/>
  <c r="L86" i="36" s="1"/>
  <c r="M12" i="6" a="1"/>
  <c r="M12" i="6" s="1"/>
  <c r="I12" i="23" s="1"/>
  <c r="R36" i="16"/>
  <c r="J92" i="12"/>
  <c r="K92" i="12" s="1"/>
  <c r="L92" i="12" s="1"/>
  <c r="J81" i="9"/>
  <c r="K81" i="9" s="1"/>
  <c r="L81" i="9" s="1"/>
  <c r="J5" i="31"/>
  <c r="K5" i="31" s="1"/>
  <c r="L5" i="31" s="1"/>
  <c r="J13" i="11"/>
  <c r="K13" i="11" s="1"/>
  <c r="L13" i="11" s="1"/>
  <c r="J43" i="13"/>
  <c r="K43" i="13" s="1"/>
  <c r="L43" i="13" s="1"/>
  <c r="J41" i="9"/>
  <c r="K41" i="9" s="1"/>
  <c r="L41" i="9" s="1"/>
  <c r="J48" i="8"/>
  <c r="K48" i="8" s="1"/>
  <c r="L48" i="8" s="1"/>
  <c r="J59" i="9"/>
  <c r="K59" i="9" s="1"/>
  <c r="L59" i="9" s="1"/>
  <c r="J80" i="36"/>
  <c r="K80" i="36" s="1"/>
  <c r="L80" i="36" s="1"/>
  <c r="J69" i="34"/>
  <c r="K69" i="34" s="1"/>
  <c r="L69" i="34" s="1"/>
  <c r="J109" i="11"/>
  <c r="K109" i="11" s="1"/>
  <c r="L109" i="11" s="1"/>
  <c r="M45" i="6" a="1"/>
  <c r="M45" i="6" s="1"/>
  <c r="I45" i="23" s="1"/>
  <c r="J12" i="36"/>
  <c r="K12" i="36" s="1"/>
  <c r="L12" i="36" s="1"/>
  <c r="J115" i="12"/>
  <c r="K115" i="12" s="1"/>
  <c r="L115" i="12" s="1"/>
  <c r="J54" i="32"/>
  <c r="K54" i="32" s="1"/>
  <c r="L54" i="32" s="1"/>
  <c r="J104" i="30"/>
  <c r="K104" i="30" s="1"/>
  <c r="L104" i="30" s="1"/>
  <c r="H83" i="34"/>
  <c r="C83" i="23"/>
  <c r="J116" i="32"/>
  <c r="K116" i="32" s="1"/>
  <c r="L116" i="32" s="1"/>
  <c r="J11" i="11"/>
  <c r="K11" i="11" s="1"/>
  <c r="L11" i="11" s="1"/>
  <c r="J95" i="32"/>
  <c r="K95" i="32" s="1"/>
  <c r="L95" i="32" s="1"/>
  <c r="H5" i="33"/>
  <c r="I5" i="33" s="1"/>
  <c r="J115" i="30"/>
  <c r="K115" i="30" s="1"/>
  <c r="L115" i="30" s="1"/>
  <c r="J16" i="12"/>
  <c r="K16" i="12" s="1"/>
  <c r="L16" i="12" s="1"/>
  <c r="J113" i="13"/>
  <c r="K113" i="13" s="1"/>
  <c r="L113" i="13" s="1"/>
  <c r="J110" i="12"/>
  <c r="K110" i="12" s="1"/>
  <c r="L110" i="12" s="1"/>
  <c r="J58" i="34"/>
  <c r="K58" i="34" s="1"/>
  <c r="L58" i="34" s="1"/>
  <c r="J63" i="32"/>
  <c r="K63" i="32" s="1"/>
  <c r="L63" i="32" s="1"/>
  <c r="J38" i="32"/>
  <c r="K38" i="32" s="1"/>
  <c r="L38" i="32" s="1"/>
  <c r="M117" i="6" a="1"/>
  <c r="M117" i="6" s="1"/>
  <c r="I117" i="23" s="1"/>
  <c r="H12" i="33"/>
  <c r="I12" i="33" s="1"/>
  <c r="J44" i="13"/>
  <c r="K44" i="13" s="1"/>
  <c r="L44" i="13" s="1"/>
  <c r="J29" i="12"/>
  <c r="K29" i="12" s="1"/>
  <c r="L29" i="12" s="1"/>
  <c r="C116" i="23"/>
  <c r="M103" i="6" a="1"/>
  <c r="M103" i="6" s="1"/>
  <c r="I103" i="23" s="1"/>
  <c r="M60" i="34" a="1"/>
  <c r="M60" i="34" s="1"/>
  <c r="I60" i="23" s="1"/>
  <c r="R7" i="16"/>
  <c r="J80" i="32"/>
  <c r="K80" i="32" s="1"/>
  <c r="L80" i="32" s="1"/>
  <c r="M42" i="2" a="1"/>
  <c r="M42" i="2" s="1"/>
  <c r="I42" i="22" s="1"/>
  <c r="R66" i="16"/>
  <c r="J66" i="13"/>
  <c r="K66" i="13" s="1"/>
  <c r="L66" i="13" s="1"/>
  <c r="BE31" i="29"/>
  <c r="P74" i="16"/>
  <c r="M50" i="33" s="1" a="1"/>
  <c r="M50" i="33" s="1"/>
  <c r="H50" i="33" s="1"/>
  <c r="I50" i="33" s="1"/>
  <c r="J56" i="13"/>
  <c r="K56" i="13" s="1"/>
  <c r="L56" i="13" s="1"/>
  <c r="J55" i="9"/>
  <c r="K55" i="9" s="1"/>
  <c r="L55" i="9" s="1"/>
  <c r="J62" i="9"/>
  <c r="K62" i="9" s="1"/>
  <c r="L62" i="9" s="1"/>
  <c r="M97" i="6" a="1"/>
  <c r="M97" i="6" s="1"/>
  <c r="I97" i="23" s="1"/>
  <c r="J35" i="32"/>
  <c r="K35" i="32" s="1"/>
  <c r="L35" i="32" s="1"/>
  <c r="C105" i="22"/>
  <c r="H105" i="2"/>
  <c r="C30" i="22"/>
  <c r="H30" i="2"/>
  <c r="J116" i="36"/>
  <c r="K116" i="36" s="1"/>
  <c r="L116" i="36" s="1"/>
  <c r="C32" i="23"/>
  <c r="M73" i="6" a="1"/>
  <c r="M73" i="6" s="1"/>
  <c r="I73" i="23" s="1"/>
  <c r="J28" i="9"/>
  <c r="K28" i="9" s="1"/>
  <c r="L28" i="9" s="1"/>
  <c r="J98" i="12"/>
  <c r="K98" i="12" s="1"/>
  <c r="L98" i="12" s="1"/>
  <c r="J12" i="11"/>
  <c r="K12" i="11" s="1"/>
  <c r="L12" i="11" s="1"/>
  <c r="J22" i="34"/>
  <c r="K22" i="34" s="1"/>
  <c r="L22" i="34" s="1"/>
  <c r="J58" i="8"/>
  <c r="K58" i="8" s="1"/>
  <c r="L58" i="8" s="1"/>
  <c r="M51" i="6" a="1"/>
  <c r="M51" i="6" s="1"/>
  <c r="I51" i="23" s="1"/>
  <c r="J4" i="8"/>
  <c r="K4" i="8" s="1"/>
  <c r="L4" i="8" s="1"/>
  <c r="J15" i="11"/>
  <c r="K15" i="11" s="1"/>
  <c r="L15" i="11" s="1"/>
  <c r="J81" i="31"/>
  <c r="K81" i="31" s="1"/>
  <c r="L81" i="31" s="1"/>
  <c r="J20" i="34"/>
  <c r="K20" i="34" s="1"/>
  <c r="L20" i="34" s="1"/>
  <c r="C27" i="23"/>
  <c r="M64" i="6" a="1"/>
  <c r="M64" i="6" s="1"/>
  <c r="I64" i="23" s="1"/>
  <c r="M83" i="2" a="1"/>
  <c r="M83" i="2" s="1"/>
  <c r="I83" i="22" s="1"/>
  <c r="J103" i="34"/>
  <c r="K103" i="34" s="1"/>
  <c r="L103" i="34" s="1"/>
  <c r="C65" i="22"/>
  <c r="H65" i="2"/>
  <c r="J26" i="32"/>
  <c r="K26" i="32" s="1"/>
  <c r="L26" i="32" s="1"/>
  <c r="C52" i="23"/>
  <c r="J97" i="8"/>
  <c r="K97" i="8" s="1"/>
  <c r="L97" i="8" s="1"/>
  <c r="J117" i="12"/>
  <c r="K117" i="12" s="1"/>
  <c r="L117" i="12" s="1"/>
  <c r="J50" i="32"/>
  <c r="K50" i="32" s="1"/>
  <c r="L50" i="32" s="1"/>
  <c r="C86" i="22"/>
  <c r="H86" i="2"/>
  <c r="J93" i="36"/>
  <c r="K93" i="36" s="1"/>
  <c r="L93" i="36" s="1"/>
  <c r="M98" i="6" a="1"/>
  <c r="M98" i="6" s="1"/>
  <c r="I98" i="23" s="1"/>
  <c r="C103" i="23"/>
  <c r="J34" i="36"/>
  <c r="K34" i="36" s="1"/>
  <c r="L34" i="36" s="1"/>
  <c r="J8" i="34"/>
  <c r="K8" i="34" s="1"/>
  <c r="L8" i="34" s="1"/>
  <c r="J57" i="13"/>
  <c r="K57" i="13" s="1"/>
  <c r="L57" i="13" s="1"/>
  <c r="J2" i="11"/>
  <c r="K2" i="11" s="1"/>
  <c r="L2" i="11" s="1"/>
  <c r="J55" i="12"/>
  <c r="K55" i="12" s="1"/>
  <c r="L55" i="12" s="1"/>
  <c r="M53" i="6" a="1"/>
  <c r="M53" i="6" s="1"/>
  <c r="I53" i="23" s="1"/>
  <c r="J19" i="36"/>
  <c r="K19" i="36" s="1"/>
  <c r="L19" i="36" s="1"/>
  <c r="J74" i="8"/>
  <c r="K74" i="8" s="1"/>
  <c r="L74" i="8" s="1"/>
  <c r="J45" i="13"/>
  <c r="K45" i="13" s="1"/>
  <c r="L45" i="13" s="1"/>
  <c r="C100" i="23"/>
  <c r="H100" i="34"/>
  <c r="C8" i="22"/>
  <c r="H8" i="2"/>
  <c r="J43" i="12"/>
  <c r="K43" i="12" s="1"/>
  <c r="L43" i="12" s="1"/>
  <c r="C52" i="22"/>
  <c r="H52" i="2"/>
  <c r="J107" i="13"/>
  <c r="K107" i="13" s="1"/>
  <c r="L107" i="13" s="1"/>
  <c r="J98" i="32"/>
  <c r="K98" i="32" s="1"/>
  <c r="L98" i="32" s="1"/>
  <c r="H17" i="33"/>
  <c r="I17" i="33" s="1"/>
  <c r="C19" i="22"/>
  <c r="H19" i="2"/>
  <c r="J7" i="32"/>
  <c r="K7" i="32" s="1"/>
  <c r="L7" i="32" s="1"/>
  <c r="J87" i="9"/>
  <c r="K87" i="9" s="1"/>
  <c r="L87" i="9" s="1"/>
  <c r="J117" i="34"/>
  <c r="K117" i="34" s="1"/>
  <c r="L117" i="34" s="1"/>
  <c r="J42" i="8"/>
  <c r="K42" i="8" s="1"/>
  <c r="L42" i="8" s="1"/>
  <c r="C89" i="23"/>
  <c r="J54" i="9"/>
  <c r="K54" i="9" s="1"/>
  <c r="L54" i="9" s="1"/>
  <c r="J84" i="30"/>
  <c r="K84" i="30" s="1"/>
  <c r="L84" i="30" s="1"/>
  <c r="C4" i="22"/>
  <c r="H4" i="2"/>
  <c r="J73" i="36"/>
  <c r="K73" i="36" s="1"/>
  <c r="L73" i="36" s="1"/>
  <c r="C11" i="23"/>
  <c r="J81" i="34"/>
  <c r="K81" i="34" s="1"/>
  <c r="L81" i="34" s="1"/>
  <c r="J44" i="30"/>
  <c r="K44" i="30" s="1"/>
  <c r="L44" i="30" s="1"/>
  <c r="J41" i="8"/>
  <c r="K41" i="8" s="1"/>
  <c r="L41" i="8" s="1"/>
  <c r="J76" i="12"/>
  <c r="K76" i="12" s="1"/>
  <c r="L76" i="12" s="1"/>
  <c r="J50" i="13"/>
  <c r="K50" i="13" s="1"/>
  <c r="L50" i="13" s="1"/>
  <c r="J85" i="9"/>
  <c r="K85" i="9" s="1"/>
  <c r="L85" i="9" s="1"/>
  <c r="BE36" i="29"/>
  <c r="P79" i="16"/>
  <c r="M55" i="33" s="1" a="1"/>
  <c r="M55" i="33" s="1"/>
  <c r="H55" i="33" s="1"/>
  <c r="I55" i="33" s="1"/>
  <c r="J85" i="36"/>
  <c r="K85" i="36" s="1"/>
  <c r="L85" i="36" s="1"/>
  <c r="J18" i="8"/>
  <c r="K18" i="8" s="1"/>
  <c r="L18" i="8" s="1"/>
  <c r="J7" i="13"/>
  <c r="K7" i="13" s="1"/>
  <c r="L7" i="13" s="1"/>
  <c r="J7" i="12"/>
  <c r="K7" i="12" s="1"/>
  <c r="L7" i="12" s="1"/>
  <c r="J95" i="8"/>
  <c r="K95" i="8" s="1"/>
  <c r="L95" i="8" s="1"/>
  <c r="J79" i="12"/>
  <c r="K79" i="12" s="1"/>
  <c r="L79" i="12" s="1"/>
  <c r="J73" i="13"/>
  <c r="K73" i="13" s="1"/>
  <c r="L73" i="13" s="1"/>
  <c r="J101" i="9"/>
  <c r="K101" i="9" s="1"/>
  <c r="L101" i="9" s="1"/>
  <c r="J30" i="11"/>
  <c r="K30" i="11" s="1"/>
  <c r="L30" i="11" s="1"/>
  <c r="J67" i="9"/>
  <c r="K67" i="9" s="1"/>
  <c r="L67" i="9" s="1"/>
  <c r="J87" i="13"/>
  <c r="K87" i="13" s="1"/>
  <c r="L87" i="13" s="1"/>
  <c r="J82" i="11"/>
  <c r="K82" i="11" s="1"/>
  <c r="L82" i="11" s="1"/>
  <c r="J57" i="36"/>
  <c r="K57" i="36" s="1"/>
  <c r="L57" i="36" s="1"/>
  <c r="J63" i="12"/>
  <c r="K63" i="12" s="1"/>
  <c r="L63" i="12" s="1"/>
  <c r="J52" i="9"/>
  <c r="K52" i="9" s="1"/>
  <c r="L52" i="9" s="1"/>
  <c r="J63" i="31"/>
  <c r="K63" i="31" s="1"/>
  <c r="L63" i="31" s="1"/>
  <c r="J71" i="11"/>
  <c r="K71" i="11" s="1"/>
  <c r="L71" i="11" s="1"/>
  <c r="J72" i="13"/>
  <c r="K72" i="13" s="1"/>
  <c r="L72" i="13" s="1"/>
  <c r="J114" i="12"/>
  <c r="K114" i="12" s="1"/>
  <c r="L114" i="12" s="1"/>
  <c r="J24" i="9"/>
  <c r="K24" i="9" s="1"/>
  <c r="L24" i="9" s="1"/>
  <c r="M72" i="6" a="1"/>
  <c r="M72" i="6" s="1"/>
  <c r="I72" i="23" s="1"/>
  <c r="C107" i="22"/>
  <c r="H107" i="2"/>
  <c r="J30" i="9"/>
  <c r="K30" i="9" s="1"/>
  <c r="L30" i="9" s="1"/>
  <c r="J109" i="36"/>
  <c r="K109" i="36" s="1"/>
  <c r="L109" i="36" s="1"/>
  <c r="J79" i="31"/>
  <c r="K79" i="31" s="1"/>
  <c r="L79" i="31" s="1"/>
  <c r="C33" i="23"/>
  <c r="C49" i="23"/>
  <c r="J17" i="13"/>
  <c r="K17" i="13" s="1"/>
  <c r="L17" i="13" s="1"/>
  <c r="J86" i="12"/>
  <c r="K86" i="12" s="1"/>
  <c r="L86" i="12" s="1"/>
  <c r="J74" i="9"/>
  <c r="K74" i="9" s="1"/>
  <c r="L74" i="9" s="1"/>
  <c r="J36" i="31"/>
  <c r="K36" i="31" s="1"/>
  <c r="L36" i="31" s="1"/>
  <c r="J75" i="30"/>
  <c r="K75" i="30" s="1"/>
  <c r="L75" i="30" s="1"/>
  <c r="C54" i="23"/>
  <c r="H54" i="34"/>
  <c r="J87" i="32"/>
  <c r="K87" i="32" s="1"/>
  <c r="L87" i="32" s="1"/>
  <c r="J40" i="11"/>
  <c r="K40" i="11" s="1"/>
  <c r="L40" i="11" s="1"/>
  <c r="J8" i="32"/>
  <c r="K8" i="32" s="1"/>
  <c r="L8" i="32" s="1"/>
  <c r="J86" i="30"/>
  <c r="K86" i="30" s="1"/>
  <c r="L86" i="30" s="1"/>
  <c r="J103" i="12"/>
  <c r="K103" i="12" s="1"/>
  <c r="L103" i="12" s="1"/>
  <c r="M56" i="6" a="1"/>
  <c r="M56" i="6" s="1"/>
  <c r="I56" i="23" s="1"/>
  <c r="J29" i="34"/>
  <c r="K29" i="34" s="1"/>
  <c r="L29" i="34" s="1"/>
  <c r="J34" i="32"/>
  <c r="K34" i="32" s="1"/>
  <c r="L34" i="32" s="1"/>
  <c r="C72" i="23"/>
  <c r="J38" i="30"/>
  <c r="K38" i="30" s="1"/>
  <c r="L38" i="30" s="1"/>
  <c r="J75" i="31"/>
  <c r="K75" i="31" s="1"/>
  <c r="L75" i="31" s="1"/>
  <c r="J47" i="11"/>
  <c r="K47" i="11" s="1"/>
  <c r="L47" i="11" s="1"/>
  <c r="J76" i="34"/>
  <c r="K76" i="34" s="1"/>
  <c r="L76" i="34" s="1"/>
  <c r="J51" i="32"/>
  <c r="K51" i="32" s="1"/>
  <c r="L51" i="32" s="1"/>
  <c r="H6" i="33"/>
  <c r="I6" i="33" s="1"/>
  <c r="J8" i="13"/>
  <c r="K8" i="13" s="1"/>
  <c r="L8" i="13" s="1"/>
  <c r="J54" i="30"/>
  <c r="K54" i="30" s="1"/>
  <c r="L54" i="30" s="1"/>
  <c r="M31" i="13" a="1"/>
  <c r="M31" i="13" s="1"/>
  <c r="H31" i="13" s="1"/>
  <c r="I31" i="13" s="1"/>
  <c r="V6" i="16"/>
  <c r="J23" i="13"/>
  <c r="K23" i="13" s="1"/>
  <c r="L23" i="13" s="1"/>
  <c r="J33" i="9"/>
  <c r="K33" i="9" s="1"/>
  <c r="L33" i="9" s="1"/>
  <c r="J6" i="32"/>
  <c r="K6" i="32" s="1"/>
  <c r="L6" i="32" s="1"/>
  <c r="C117" i="22"/>
  <c r="H117" i="2"/>
  <c r="J87" i="36"/>
  <c r="K87" i="36" s="1"/>
  <c r="L87" i="36" s="1"/>
  <c r="C61" i="23"/>
  <c r="J115" i="9"/>
  <c r="K115" i="9" s="1"/>
  <c r="L115" i="9" s="1"/>
  <c r="M102" i="6" a="1"/>
  <c r="M102" i="6" s="1"/>
  <c r="I102" i="23" s="1"/>
  <c r="J70" i="11"/>
  <c r="K70" i="11" s="1"/>
  <c r="L70" i="11" s="1"/>
  <c r="J29" i="8"/>
  <c r="K29" i="8" s="1"/>
  <c r="L29" i="8" s="1"/>
  <c r="H7" i="33"/>
  <c r="I7" i="33" s="1"/>
  <c r="J44" i="11"/>
  <c r="K44" i="11" s="1"/>
  <c r="L44" i="11" s="1"/>
  <c r="C109" i="23"/>
  <c r="J78" i="34"/>
  <c r="K78" i="34" s="1"/>
  <c r="L78" i="34" s="1"/>
  <c r="C114" i="23"/>
  <c r="J10" i="30"/>
  <c r="K10" i="30" s="1"/>
  <c r="L10" i="30" s="1"/>
  <c r="J74" i="34"/>
  <c r="K74" i="34" s="1"/>
  <c r="L74" i="34" s="1"/>
  <c r="J100" i="36"/>
  <c r="K100" i="36" s="1"/>
  <c r="L100" i="36" s="1"/>
  <c r="C7" i="22"/>
  <c r="H7" i="2"/>
  <c r="J113" i="32"/>
  <c r="K113" i="32" s="1"/>
  <c r="L113" i="32" s="1"/>
  <c r="C110" i="23"/>
  <c r="J68" i="8"/>
  <c r="K68" i="8" s="1"/>
  <c r="L68" i="8" s="1"/>
  <c r="J88" i="12"/>
  <c r="K88" i="12" s="1"/>
  <c r="L88" i="12" s="1"/>
  <c r="M113" i="6" a="1"/>
  <c r="M113" i="6" s="1"/>
  <c r="I113" i="23" s="1"/>
  <c r="J49" i="12"/>
  <c r="K49" i="12" s="1"/>
  <c r="L49" i="12" s="1"/>
  <c r="C57" i="22"/>
  <c r="H57" i="2"/>
  <c r="J64" i="36"/>
  <c r="K64" i="36" s="1"/>
  <c r="L64" i="36" s="1"/>
  <c r="J88" i="36"/>
  <c r="K88" i="36" s="1"/>
  <c r="L88" i="36" s="1"/>
  <c r="J5" i="36"/>
  <c r="K5" i="36" s="1"/>
  <c r="L5" i="36" s="1"/>
  <c r="J18" i="30"/>
  <c r="K18" i="30" s="1"/>
  <c r="L18" i="30" s="1"/>
  <c r="J95" i="34"/>
  <c r="K95" i="34" s="1"/>
  <c r="L95" i="34" s="1"/>
  <c r="J115" i="13"/>
  <c r="K115" i="13" s="1"/>
  <c r="L115" i="13" s="1"/>
  <c r="J89" i="11"/>
  <c r="K89" i="11" s="1"/>
  <c r="L89" i="11" s="1"/>
  <c r="M88" i="6" a="1"/>
  <c r="M88" i="6" s="1"/>
  <c r="I88" i="23" s="1"/>
  <c r="J48" i="36"/>
  <c r="K48" i="36" s="1"/>
  <c r="L48" i="36" s="1"/>
  <c r="J100" i="12"/>
  <c r="K100" i="12" s="1"/>
  <c r="L100" i="12" s="1"/>
  <c r="BE27" i="29"/>
  <c r="P70" i="16"/>
  <c r="M46" i="33" s="1" a="1"/>
  <c r="M46" i="33" s="1"/>
  <c r="H46" i="33" s="1"/>
  <c r="I46" i="33" s="1"/>
  <c r="BE26" i="29"/>
  <c r="P69" i="16"/>
  <c r="M45" i="33" s="1" a="1"/>
  <c r="M45" i="33" s="1"/>
  <c r="J45" i="8"/>
  <c r="K45" i="8" s="1"/>
  <c r="L45" i="8" s="1"/>
  <c r="J16" i="13"/>
  <c r="K16" i="13" s="1"/>
  <c r="L16" i="13" s="1"/>
  <c r="C71" i="23"/>
  <c r="H71" i="34"/>
  <c r="C66" i="22"/>
  <c r="H66" i="2"/>
  <c r="M76" i="6" a="1"/>
  <c r="M76" i="6" s="1"/>
  <c r="I76" i="23" s="1"/>
  <c r="C23" i="22"/>
  <c r="H23" i="2"/>
  <c r="J49" i="13"/>
  <c r="K49" i="13" s="1"/>
  <c r="L49" i="13" s="1"/>
  <c r="J69" i="32"/>
  <c r="K69" i="32" s="1"/>
  <c r="L69" i="32" s="1"/>
  <c r="C48" i="22"/>
  <c r="H48" i="2"/>
  <c r="J36" i="32"/>
  <c r="K36" i="32" s="1"/>
  <c r="L36" i="32" s="1"/>
  <c r="J58" i="9"/>
  <c r="K58" i="9" s="1"/>
  <c r="L58" i="9" s="1"/>
  <c r="J59" i="34"/>
  <c r="K59" i="34" s="1"/>
  <c r="L59" i="34" s="1"/>
  <c r="J13" i="8"/>
  <c r="K13" i="8" s="1"/>
  <c r="L13" i="8" s="1"/>
  <c r="C60" i="23"/>
  <c r="J25" i="9"/>
  <c r="K25" i="9" s="1"/>
  <c r="L25" i="9" s="1"/>
  <c r="C26" i="22"/>
  <c r="H26" i="2"/>
  <c r="C112" i="22"/>
  <c r="J55" i="30"/>
  <c r="K55" i="30" s="1"/>
  <c r="L55" i="30" s="1"/>
  <c r="C91" i="22"/>
  <c r="H91" i="2"/>
  <c r="J44" i="36"/>
  <c r="K44" i="36" s="1"/>
  <c r="L44" i="36" s="1"/>
  <c r="C10" i="22"/>
  <c r="H10" i="2"/>
  <c r="C69" i="23"/>
  <c r="J92" i="8"/>
  <c r="K92" i="8" s="1"/>
  <c r="L92" i="8" s="1"/>
  <c r="J15" i="30"/>
  <c r="K15" i="30" s="1"/>
  <c r="L15" i="30" s="1"/>
  <c r="H15" i="33"/>
  <c r="I15" i="33" s="1"/>
  <c r="J47" i="12"/>
  <c r="K47" i="12" s="1"/>
  <c r="L47" i="12" s="1"/>
  <c r="M18" i="6" a="1"/>
  <c r="M18" i="6" s="1"/>
  <c r="I18" i="23" s="1"/>
  <c r="R42" i="16"/>
  <c r="J56" i="9"/>
  <c r="K56" i="9" s="1"/>
  <c r="L56" i="9" s="1"/>
  <c r="J115" i="34"/>
  <c r="K115" i="34" s="1"/>
  <c r="L115" i="34" s="1"/>
  <c r="J56" i="36"/>
  <c r="K56" i="36" s="1"/>
  <c r="L56" i="36" s="1"/>
  <c r="J93" i="11"/>
  <c r="K93" i="11" s="1"/>
  <c r="L93" i="11" s="1"/>
  <c r="J94" i="13"/>
  <c r="K94" i="13" s="1"/>
  <c r="L94" i="13" s="1"/>
  <c r="J36" i="12"/>
  <c r="K36" i="12" s="1"/>
  <c r="L36" i="12" s="1"/>
  <c r="J8" i="8"/>
  <c r="K8" i="8" s="1"/>
  <c r="L8" i="8" s="1"/>
  <c r="H89" i="31"/>
  <c r="I89" i="31" s="1"/>
  <c r="C21" i="22"/>
  <c r="H21" i="2"/>
  <c r="J50" i="12"/>
  <c r="K50" i="12" s="1"/>
  <c r="L50" i="12" s="1"/>
  <c r="J72" i="9"/>
  <c r="K72" i="9" s="1"/>
  <c r="L72" i="9" s="1"/>
  <c r="M2" i="2" a="1"/>
  <c r="M2" i="2" s="1"/>
  <c r="I2" i="22" s="1"/>
  <c r="R26" i="16"/>
  <c r="J29" i="13"/>
  <c r="K29" i="13" s="1"/>
  <c r="L29" i="13" s="1"/>
  <c r="M31" i="12" a="1"/>
  <c r="M31" i="12" s="1"/>
  <c r="H31" i="12" s="1"/>
  <c r="I31" i="12" s="1"/>
  <c r="Q6" i="16"/>
  <c r="J28" i="36"/>
  <c r="K28" i="36" s="1"/>
  <c r="L28" i="36" s="1"/>
  <c r="J5" i="12"/>
  <c r="K5" i="12" s="1"/>
  <c r="L5" i="12" s="1"/>
  <c r="J23" i="9"/>
  <c r="K23" i="9" s="1"/>
  <c r="L23" i="9" s="1"/>
  <c r="J92" i="31"/>
  <c r="K92" i="31" s="1"/>
  <c r="L92" i="31" s="1"/>
  <c r="J73" i="31"/>
  <c r="K73" i="31" s="1"/>
  <c r="L73" i="31" s="1"/>
  <c r="J42" i="11"/>
  <c r="K42" i="11" s="1"/>
  <c r="L42" i="11" s="1"/>
  <c r="J101" i="13"/>
  <c r="K101" i="13" s="1"/>
  <c r="L101" i="13" s="1"/>
  <c r="J85" i="12"/>
  <c r="K85" i="12" s="1"/>
  <c r="L85" i="12" s="1"/>
  <c r="J111" i="9"/>
  <c r="K111" i="9" s="1"/>
  <c r="L111" i="9" s="1"/>
  <c r="C20" i="22"/>
  <c r="H20" i="2"/>
  <c r="J67" i="8"/>
  <c r="K67" i="8" s="1"/>
  <c r="L67" i="8" s="1"/>
  <c r="J10" i="9"/>
  <c r="K10" i="9" s="1"/>
  <c r="L10" i="9" s="1"/>
  <c r="J21" i="31"/>
  <c r="K21" i="31" s="1"/>
  <c r="L21" i="31" s="1"/>
  <c r="C62" i="23"/>
  <c r="C20" i="23"/>
  <c r="AR26" i="29"/>
  <c r="J75" i="13"/>
  <c r="K75" i="13" s="1"/>
  <c r="L75" i="13" s="1"/>
  <c r="J49" i="31"/>
  <c r="K49" i="31" s="1"/>
  <c r="L49" i="31" s="1"/>
  <c r="J94" i="9"/>
  <c r="K94" i="9" s="1"/>
  <c r="L94" i="9" s="1"/>
  <c r="J45" i="9"/>
  <c r="K45" i="9" s="1"/>
  <c r="L45" i="9" s="1"/>
  <c r="J94" i="31"/>
  <c r="K94" i="31" s="1"/>
  <c r="L94" i="31" s="1"/>
  <c r="J17" i="30"/>
  <c r="K17" i="30" s="1"/>
  <c r="L17" i="30" s="1"/>
  <c r="J58" i="32"/>
  <c r="K58" i="32" s="1"/>
  <c r="L58" i="32" s="1"/>
  <c r="J98" i="11"/>
  <c r="K98" i="11" s="1"/>
  <c r="L98" i="11" s="1"/>
  <c r="J66" i="32"/>
  <c r="K66" i="32" s="1"/>
  <c r="L66" i="32" s="1"/>
  <c r="J57" i="30"/>
  <c r="K57" i="30" s="1"/>
  <c r="L57" i="30" s="1"/>
  <c r="J74" i="12"/>
  <c r="K74" i="12" s="1"/>
  <c r="L74" i="12" s="1"/>
  <c r="M61" i="6" a="1"/>
  <c r="M61" i="6" s="1"/>
  <c r="I61" i="23" s="1"/>
  <c r="P7" i="16"/>
  <c r="J116" i="34"/>
  <c r="K116" i="34" s="1"/>
  <c r="L116" i="34" s="1"/>
  <c r="J67" i="13"/>
  <c r="K67" i="13" s="1"/>
  <c r="L67" i="13" s="1"/>
  <c r="C43" i="23"/>
  <c r="J105" i="9"/>
  <c r="K105" i="9" s="1"/>
  <c r="L105" i="9" s="1"/>
  <c r="M63" i="6" a="1"/>
  <c r="M63" i="6" s="1"/>
  <c r="I63" i="23" s="1"/>
  <c r="J9" i="30"/>
  <c r="K9" i="30" s="1"/>
  <c r="L9" i="30" s="1"/>
  <c r="J17" i="31"/>
  <c r="K17" i="31" s="1"/>
  <c r="L17" i="31" s="1"/>
  <c r="J105" i="11"/>
  <c r="K105" i="11" s="1"/>
  <c r="L105" i="11" s="1"/>
  <c r="J105" i="34"/>
  <c r="K105" i="34" s="1"/>
  <c r="L105" i="34" s="1"/>
  <c r="C64" i="22"/>
  <c r="H64" i="2"/>
  <c r="J43" i="34"/>
  <c r="K43" i="34" s="1"/>
  <c r="L43" i="34" s="1"/>
  <c r="J3" i="11"/>
  <c r="K3" i="11" s="1"/>
  <c r="L3" i="11" s="1"/>
  <c r="J102" i="9"/>
  <c r="K102" i="9" s="1"/>
  <c r="L102" i="9" s="1"/>
  <c r="J95" i="13"/>
  <c r="K95" i="13" s="1"/>
  <c r="L95" i="13" s="1"/>
  <c r="M104" i="6" a="1"/>
  <c r="M104" i="6" s="1"/>
  <c r="I104" i="23" s="1"/>
  <c r="J25" i="30"/>
  <c r="K25" i="30" s="1"/>
  <c r="L25" i="30" s="1"/>
  <c r="J81" i="13"/>
  <c r="K81" i="13" s="1"/>
  <c r="L81" i="13" s="1"/>
  <c r="J4" i="9"/>
  <c r="K4" i="9" s="1"/>
  <c r="L4" i="9" s="1"/>
  <c r="J10" i="13"/>
  <c r="K10" i="13" s="1"/>
  <c r="L10" i="13" s="1"/>
  <c r="J106" i="9"/>
  <c r="K106" i="9" s="1"/>
  <c r="L106" i="9" s="1"/>
  <c r="M10" i="6" a="1"/>
  <c r="M10" i="6" s="1"/>
  <c r="I10" i="23" s="1"/>
  <c r="R34" i="16"/>
  <c r="C3" i="23"/>
  <c r="J55" i="31"/>
  <c r="K55" i="31" s="1"/>
  <c r="L55" i="31" s="1"/>
  <c r="M80" i="6" a="1"/>
  <c r="M80" i="6" s="1"/>
  <c r="I80" i="23" s="1"/>
  <c r="J30" i="30"/>
  <c r="K30" i="30" s="1"/>
  <c r="L30" i="30" s="1"/>
  <c r="J102" i="11"/>
  <c r="K102" i="11" s="1"/>
  <c r="L102" i="11" s="1"/>
  <c r="C80" i="23"/>
  <c r="J94" i="8"/>
  <c r="K94" i="8" s="1"/>
  <c r="L94" i="8" s="1"/>
  <c r="J68" i="30"/>
  <c r="K68" i="30" s="1"/>
  <c r="L68" i="30" s="1"/>
  <c r="J45" i="34"/>
  <c r="K45" i="34" s="1"/>
  <c r="L45" i="34" s="1"/>
  <c r="M5" i="6" a="1"/>
  <c r="M5" i="6" s="1"/>
  <c r="I5" i="23" s="1"/>
  <c r="R29" i="16"/>
  <c r="J13" i="36"/>
  <c r="K13" i="36" s="1"/>
  <c r="L13" i="36" s="1"/>
  <c r="C36" i="22"/>
  <c r="H36" i="2"/>
  <c r="M16" i="6" a="1"/>
  <c r="M16" i="6" s="1"/>
  <c r="I16" i="23" s="1"/>
  <c r="R40" i="16"/>
  <c r="J39" i="8"/>
  <c r="K39" i="8" s="1"/>
  <c r="L39" i="8" s="1"/>
  <c r="J59" i="12"/>
  <c r="K59" i="12" s="1"/>
  <c r="L59" i="12" s="1"/>
  <c r="J107" i="12"/>
  <c r="K107" i="12" s="1"/>
  <c r="L107" i="12" s="1"/>
  <c r="M89" i="9" a="1"/>
  <c r="M89" i="9" s="1"/>
  <c r="H89" i="9" s="1"/>
  <c r="I89" i="9" s="1"/>
  <c r="U8" i="16"/>
  <c r="J35" i="36"/>
  <c r="K35" i="36" s="1"/>
  <c r="L35" i="36" s="1"/>
  <c r="J59" i="36"/>
  <c r="K59" i="36" s="1"/>
  <c r="L59" i="36" s="1"/>
  <c r="J92" i="36"/>
  <c r="K92" i="36" s="1"/>
  <c r="L92" i="36" s="1"/>
  <c r="J105" i="30"/>
  <c r="K105" i="30" s="1"/>
  <c r="L105" i="30" s="1"/>
  <c r="J66" i="34"/>
  <c r="K66" i="34" s="1"/>
  <c r="L66" i="34" s="1"/>
  <c r="J86" i="13"/>
  <c r="K86" i="13" s="1"/>
  <c r="L86" i="13" s="1"/>
  <c r="M84" i="6" a="1"/>
  <c r="M84" i="6" s="1"/>
  <c r="I84" i="23" s="1"/>
  <c r="J106" i="36"/>
  <c r="K106" i="36" s="1"/>
  <c r="L106" i="36" s="1"/>
  <c r="J71" i="12"/>
  <c r="K71" i="12" s="1"/>
  <c r="L71" i="12" s="1"/>
  <c r="M66" i="6" a="1"/>
  <c r="M66" i="6" s="1"/>
  <c r="I66" i="23" s="1"/>
  <c r="H28" i="33"/>
  <c r="I28" i="33" s="1"/>
  <c r="J16" i="8"/>
  <c r="K16" i="8" s="1"/>
  <c r="L16" i="8" s="1"/>
  <c r="J74" i="13"/>
  <c r="K74" i="13" s="1"/>
  <c r="L74" i="13" s="1"/>
  <c r="C42" i="23"/>
  <c r="H42" i="34"/>
  <c r="C37" i="22"/>
  <c r="H37" i="2"/>
  <c r="C110" i="22"/>
  <c r="H110" i="2"/>
  <c r="M75" i="6" a="1"/>
  <c r="M75" i="6" s="1"/>
  <c r="I75" i="23" s="1"/>
  <c r="J40" i="32"/>
  <c r="K40" i="32" s="1"/>
  <c r="L40" i="32" s="1"/>
  <c r="M11" i="6" a="1"/>
  <c r="M11" i="6" s="1"/>
  <c r="I11" i="23" s="1"/>
  <c r="R35" i="16"/>
  <c r="J94" i="32"/>
  <c r="K94" i="32" s="1"/>
  <c r="L94" i="32" s="1"/>
  <c r="J29" i="9"/>
  <c r="K29" i="9" s="1"/>
  <c r="L29" i="9" s="1"/>
  <c r="J30" i="34"/>
  <c r="K30" i="34" s="1"/>
  <c r="L30" i="34" s="1"/>
  <c r="J104" i="8"/>
  <c r="K104" i="8" s="1"/>
  <c r="L104" i="8" s="1"/>
  <c r="J5" i="34"/>
  <c r="K5" i="34" s="1"/>
  <c r="L5" i="34" s="1"/>
  <c r="C113" i="22"/>
  <c r="H113" i="2"/>
  <c r="C83" i="22"/>
  <c r="M99" i="6" a="1"/>
  <c r="M99" i="6" s="1"/>
  <c r="I99" i="23" s="1"/>
  <c r="C62" i="22"/>
  <c r="H62" i="2"/>
  <c r="J102" i="36"/>
  <c r="K102" i="36" s="1"/>
  <c r="L102" i="36" s="1"/>
  <c r="H30" i="33"/>
  <c r="I30" i="33" s="1"/>
  <c r="C97" i="22"/>
  <c r="H97" i="2"/>
  <c r="C40" i="23"/>
  <c r="J63" i="8"/>
  <c r="K63" i="8" s="1"/>
  <c r="L63" i="8" s="1"/>
  <c r="J102" i="30"/>
  <c r="K102" i="30" s="1"/>
  <c r="L102" i="30" s="1"/>
  <c r="J18" i="12"/>
  <c r="K18" i="12" s="1"/>
  <c r="L18" i="12" s="1"/>
  <c r="J27" i="9"/>
  <c r="K27" i="9" s="1"/>
  <c r="L27" i="9" s="1"/>
  <c r="J86" i="34"/>
  <c r="K86" i="34" s="1"/>
  <c r="L86" i="34" s="1"/>
  <c r="J114" i="36"/>
  <c r="K114" i="36" s="1"/>
  <c r="L114" i="36" s="1"/>
  <c r="J64" i="11"/>
  <c r="K64" i="11" s="1"/>
  <c r="L64" i="11" s="1"/>
  <c r="J65" i="13"/>
  <c r="K65" i="13" s="1"/>
  <c r="L65" i="13" s="1"/>
  <c r="H11" i="33"/>
  <c r="I11" i="33" s="1"/>
  <c r="J66" i="8"/>
  <c r="K66" i="8" s="1"/>
  <c r="L66" i="8" s="1"/>
  <c r="J61" i="12"/>
  <c r="K61" i="12" s="1"/>
  <c r="L61" i="12" s="1"/>
  <c r="C108" i="22"/>
  <c r="H108" i="2"/>
  <c r="J25" i="13"/>
  <c r="K25" i="13" s="1"/>
  <c r="L25" i="13" s="1"/>
  <c r="C84" i="23"/>
  <c r="J43" i="9"/>
  <c r="K43" i="9" s="1"/>
  <c r="L43" i="9" s="1"/>
  <c r="J15" i="34"/>
  <c r="K15" i="34" s="1"/>
  <c r="L15" i="34" s="1"/>
  <c r="J116" i="13"/>
  <c r="K116" i="13" s="1"/>
  <c r="L116" i="13" s="1"/>
  <c r="J22" i="30"/>
  <c r="K22" i="30" s="1"/>
  <c r="L22" i="30" s="1"/>
  <c r="H9" i="33"/>
  <c r="I9" i="33" s="1"/>
  <c r="J93" i="8"/>
  <c r="K93" i="8" s="1"/>
  <c r="L93" i="8" s="1"/>
  <c r="J82" i="34"/>
  <c r="K82" i="34" s="1"/>
  <c r="L82" i="34" s="1"/>
  <c r="J15" i="31"/>
  <c r="K15" i="31" s="1"/>
  <c r="L15" i="31" s="1"/>
  <c r="J100" i="11"/>
  <c r="K100" i="11" s="1"/>
  <c r="L100" i="11" s="1"/>
  <c r="M115" i="6" a="1"/>
  <c r="M115" i="6" s="1"/>
  <c r="I115" i="23" s="1"/>
  <c r="J56" i="12"/>
  <c r="K56" i="12" s="1"/>
  <c r="L56" i="12" s="1"/>
  <c r="J82" i="9"/>
  <c r="K82" i="9" s="1"/>
  <c r="L82" i="9" s="1"/>
  <c r="C78" i="22"/>
  <c r="H78" i="2"/>
  <c r="J38" i="8"/>
  <c r="K38" i="8" s="1"/>
  <c r="L38" i="8" s="1"/>
  <c r="J97" i="9"/>
  <c r="K97" i="9" s="1"/>
  <c r="L97" i="9" s="1"/>
  <c r="J50" i="31"/>
  <c r="K50" i="31" s="1"/>
  <c r="L50" i="31" s="1"/>
  <c r="C91" i="23"/>
  <c r="C78" i="23"/>
  <c r="J19" i="32"/>
  <c r="K19" i="32" s="1"/>
  <c r="L19" i="32" s="1"/>
  <c r="J104" i="13"/>
  <c r="K104" i="13" s="1"/>
  <c r="L104" i="13" s="1"/>
  <c r="J20" i="31"/>
  <c r="K20" i="31" s="1"/>
  <c r="L20" i="31" s="1"/>
  <c r="J65" i="9"/>
  <c r="K65" i="9" s="1"/>
  <c r="L65" i="9" s="1"/>
  <c r="J16" i="9"/>
  <c r="K16" i="9" s="1"/>
  <c r="L16" i="9" s="1"/>
  <c r="J7" i="31"/>
  <c r="K7" i="31" s="1"/>
  <c r="L7" i="31" s="1"/>
  <c r="H89" i="30"/>
  <c r="I89" i="30" s="1"/>
  <c r="M43" i="6" a="1"/>
  <c r="M43" i="6" s="1"/>
  <c r="I43" i="23" s="1"/>
  <c r="J102" i="8"/>
  <c r="K102" i="8" s="1"/>
  <c r="L102" i="8" s="1"/>
  <c r="M108" i="6" a="1"/>
  <c r="M108" i="6" s="1"/>
  <c r="I108" i="23" s="1"/>
  <c r="J37" i="32"/>
  <c r="K37" i="32" s="1"/>
  <c r="L37" i="32" s="1"/>
  <c r="C22" i="22"/>
  <c r="H22" i="2"/>
  <c r="J87" i="34"/>
  <c r="K87" i="34" s="1"/>
  <c r="L87" i="34" s="1"/>
  <c r="J96" i="13"/>
  <c r="K96" i="13" s="1"/>
  <c r="L96" i="13" s="1"/>
  <c r="C14" i="23"/>
  <c r="J76" i="9"/>
  <c r="K76" i="9" s="1"/>
  <c r="L76" i="9" s="1"/>
  <c r="M79" i="6" a="1"/>
  <c r="M79" i="6" s="1"/>
  <c r="I79" i="23" s="1"/>
  <c r="J96" i="30"/>
  <c r="K96" i="30" s="1"/>
  <c r="L96" i="30" s="1"/>
  <c r="J46" i="31"/>
  <c r="K46" i="31" s="1"/>
  <c r="L46" i="31" s="1"/>
  <c r="J18" i="11"/>
  <c r="K18" i="11" s="1"/>
  <c r="L18" i="11" s="1"/>
  <c r="J47" i="34"/>
  <c r="K47" i="34" s="1"/>
  <c r="L47" i="34" s="1"/>
  <c r="C114" i="22"/>
  <c r="H114" i="2"/>
  <c r="C2" i="22"/>
  <c r="C35" i="22"/>
  <c r="H35" i="2"/>
  <c r="J101" i="34"/>
  <c r="K101" i="34" s="1"/>
  <c r="L101" i="34" s="1"/>
  <c r="J90" i="11"/>
  <c r="K90" i="11" s="1"/>
  <c r="L90" i="11" s="1"/>
  <c r="M6" i="6" a="1"/>
  <c r="M6" i="6" s="1"/>
  <c r="I6" i="23" s="1"/>
  <c r="R30" i="16"/>
  <c r="J73" i="9"/>
  <c r="K73" i="9" s="1"/>
  <c r="L73" i="9" s="1"/>
  <c r="H14" i="33"/>
  <c r="I14" i="33" s="1"/>
  <c r="J37" i="13"/>
  <c r="K37" i="13" s="1"/>
  <c r="L37" i="13" s="1"/>
  <c r="J112" i="30"/>
  <c r="K112" i="30" s="1"/>
  <c r="L112" i="30" s="1"/>
  <c r="M23" i="6" a="1"/>
  <c r="M23" i="6" s="1"/>
  <c r="I23" i="23" s="1"/>
  <c r="R47" i="16"/>
  <c r="J110" i="13"/>
  <c r="K110" i="13" s="1"/>
  <c r="L110" i="13" s="1"/>
  <c r="J91" i="9"/>
  <c r="K91" i="9" s="1"/>
  <c r="L91" i="9" s="1"/>
  <c r="M39" i="6" a="1"/>
  <c r="M39" i="6" s="1"/>
  <c r="I39" i="23" s="1"/>
  <c r="J39" i="13"/>
  <c r="K39" i="13" s="1"/>
  <c r="L39" i="13" s="1"/>
  <c r="J105" i="32"/>
  <c r="K105" i="32" s="1"/>
  <c r="L105" i="32" s="1"/>
  <c r="J77" i="9"/>
  <c r="K77" i="9" s="1"/>
  <c r="L77" i="9" s="1"/>
  <c r="C90" i="23"/>
  <c r="J102" i="12"/>
  <c r="K102" i="12" s="1"/>
  <c r="L102" i="12" s="1"/>
  <c r="J26" i="31"/>
  <c r="K26" i="31" s="1"/>
  <c r="L26" i="31" s="1"/>
  <c r="J117" i="30"/>
  <c r="K117" i="30" s="1"/>
  <c r="L117" i="30" s="1"/>
  <c r="C19" i="23"/>
  <c r="J91" i="13"/>
  <c r="K91" i="13" s="1"/>
  <c r="L91" i="13" s="1"/>
  <c r="J9" i="12"/>
  <c r="K9" i="12" s="1"/>
  <c r="L9" i="12" s="1"/>
  <c r="J73" i="11"/>
  <c r="K73" i="11" s="1"/>
  <c r="L73" i="11" s="1"/>
  <c r="H51" i="6"/>
  <c r="C51" i="23"/>
  <c r="J65" i="8"/>
  <c r="K65" i="8" s="1"/>
  <c r="L65" i="8" s="1"/>
  <c r="C104" i="22"/>
  <c r="H104" i="2"/>
  <c r="J39" i="30"/>
  <c r="K39" i="30" s="1"/>
  <c r="L39" i="30" s="1"/>
  <c r="J16" i="34"/>
  <c r="K16" i="34" s="1"/>
  <c r="L16" i="34" s="1"/>
  <c r="J71" i="36"/>
  <c r="K71" i="36" s="1"/>
  <c r="L71" i="36" s="1"/>
  <c r="J25" i="36"/>
  <c r="K25" i="36" s="1"/>
  <c r="L25" i="36" s="1"/>
  <c r="BE18" i="29"/>
  <c r="P61" i="16"/>
  <c r="M37" i="33" s="1" a="1"/>
  <c r="M37" i="33" s="1"/>
  <c r="H37" i="33" s="1"/>
  <c r="I37" i="33" s="1"/>
  <c r="J23" i="30"/>
  <c r="K23" i="30" s="1"/>
  <c r="L23" i="30" s="1"/>
  <c r="J30" i="12"/>
  <c r="K30" i="12" s="1"/>
  <c r="L30" i="12" s="1"/>
  <c r="J20" i="12"/>
  <c r="K20" i="12" s="1"/>
  <c r="L20" i="12" s="1"/>
  <c r="J6" i="36"/>
  <c r="K6" i="36" s="1"/>
  <c r="L6" i="36" s="1"/>
  <c r="J22" i="9"/>
  <c r="K22" i="9" s="1"/>
  <c r="L22" i="9" s="1"/>
  <c r="M2" i="13" a="1"/>
  <c r="M2" i="13" s="1"/>
  <c r="H2" i="13" s="1"/>
  <c r="I2" i="13" s="1"/>
  <c r="V5" i="16"/>
  <c r="J30" i="36"/>
  <c r="K30" i="36" s="1"/>
  <c r="L30" i="36" s="1"/>
  <c r="J24" i="30"/>
  <c r="K24" i="30" s="1"/>
  <c r="L24" i="30" s="1"/>
  <c r="J76" i="30"/>
  <c r="K76" i="30" s="1"/>
  <c r="L76" i="30" s="1"/>
  <c r="J12" i="34"/>
  <c r="K12" i="34" s="1"/>
  <c r="L12" i="34" s="1"/>
  <c r="J23" i="11"/>
  <c r="K23" i="11" s="1"/>
  <c r="L23" i="11" s="1"/>
  <c r="J42" i="12"/>
  <c r="K42" i="12" s="1"/>
  <c r="L42" i="12" s="1"/>
  <c r="H89" i="13"/>
  <c r="I89" i="13" s="1"/>
  <c r="M31" i="34" a="1"/>
  <c r="M31" i="34" s="1"/>
  <c r="I31" i="23" s="1"/>
  <c r="R6" i="16"/>
  <c r="J91" i="36"/>
  <c r="K91" i="36" s="1"/>
  <c r="L91" i="36" s="1"/>
  <c r="J74" i="36"/>
  <c r="K74" i="36" s="1"/>
  <c r="L74" i="36" s="1"/>
  <c r="C93" i="23"/>
  <c r="J2" i="33"/>
  <c r="K2" i="33" s="1"/>
  <c r="L2" i="33" s="1"/>
  <c r="C81" i="22"/>
  <c r="H81" i="2"/>
  <c r="BE40" i="29"/>
  <c r="P83" i="16"/>
  <c r="M59" i="33" s="1" a="1"/>
  <c r="M59" i="33" s="1"/>
  <c r="H59" i="33" s="1"/>
  <c r="I59" i="33" s="1"/>
  <c r="J115" i="32"/>
  <c r="K115" i="32" s="1"/>
  <c r="L115" i="32" s="1"/>
  <c r="J68" i="11"/>
  <c r="K68" i="11" s="1"/>
  <c r="L68" i="11" s="1"/>
  <c r="J65" i="32"/>
  <c r="K65" i="32" s="1"/>
  <c r="L65" i="32" s="1"/>
  <c r="J56" i="31"/>
  <c r="K56" i="31" s="1"/>
  <c r="L56" i="31" s="1"/>
  <c r="J35" i="30"/>
  <c r="K35" i="30" s="1"/>
  <c r="L35" i="30" s="1"/>
  <c r="J75" i="8"/>
  <c r="K75" i="8" s="1"/>
  <c r="L75" i="8" s="1"/>
  <c r="J34" i="34"/>
  <c r="K34" i="34" s="1"/>
  <c r="L34" i="34" s="1"/>
  <c r="C84" i="22"/>
  <c r="H84" i="2"/>
  <c r="BE32" i="29"/>
  <c r="P75" i="16"/>
  <c r="M51" i="33" s="1" a="1"/>
  <c r="M51" i="33" s="1"/>
  <c r="H51" i="33" s="1"/>
  <c r="I51" i="33" s="1"/>
  <c r="C54" i="22"/>
  <c r="C33" i="22"/>
  <c r="H33" i="2"/>
  <c r="J19" i="11"/>
  <c r="K19" i="11" s="1"/>
  <c r="L19" i="11" s="1"/>
  <c r="C68" i="22"/>
  <c r="H68" i="2"/>
  <c r="C98" i="23"/>
  <c r="J34" i="8"/>
  <c r="K34" i="8" s="1"/>
  <c r="L34" i="8" s="1"/>
  <c r="M2" i="31" a="1"/>
  <c r="M2" i="31" s="1"/>
  <c r="H2" i="31" s="1"/>
  <c r="I2" i="31" s="1"/>
  <c r="S5" i="16"/>
  <c r="H22" i="33"/>
  <c r="I22" i="33" s="1"/>
  <c r="M60" i="12" a="1"/>
  <c r="M60" i="12" s="1"/>
  <c r="Q7" i="16"/>
  <c r="J25" i="31"/>
  <c r="K25" i="31" s="1"/>
  <c r="L25" i="31" s="1"/>
  <c r="J57" i="34"/>
  <c r="K57" i="34" s="1"/>
  <c r="L57" i="34" s="1"/>
  <c r="J35" i="11"/>
  <c r="K35" i="11" s="1"/>
  <c r="L35" i="11" s="1"/>
  <c r="M62" i="6" a="1"/>
  <c r="M62" i="6" s="1"/>
  <c r="I62" i="23" s="1"/>
  <c r="J37" i="8"/>
  <c r="K37" i="8" s="1"/>
  <c r="L37" i="8" s="1"/>
  <c r="J90" i="12"/>
  <c r="K90" i="12" s="1"/>
  <c r="L90" i="12" s="1"/>
  <c r="C79" i="22"/>
  <c r="H79" i="2"/>
  <c r="J54" i="13"/>
  <c r="K54" i="13" s="1"/>
  <c r="L54" i="13" s="1"/>
  <c r="C76" i="23"/>
  <c r="C55" i="23"/>
  <c r="J9" i="31"/>
  <c r="K9" i="31" s="1"/>
  <c r="L9" i="31" s="1"/>
  <c r="C37" i="23"/>
  <c r="J73" i="34"/>
  <c r="K73" i="34" s="1"/>
  <c r="L73" i="34" s="1"/>
  <c r="H33" i="33"/>
  <c r="I33" i="33" s="1"/>
  <c r="J58" i="13"/>
  <c r="K58" i="13" s="1"/>
  <c r="L58" i="13" s="1"/>
  <c r="C40" i="22"/>
  <c r="H40" i="2"/>
  <c r="J80" i="30"/>
  <c r="K80" i="30" s="1"/>
  <c r="L80" i="30" s="1"/>
  <c r="J64" i="8"/>
  <c r="K64" i="8" s="1"/>
  <c r="L64" i="8" s="1"/>
  <c r="J111" i="34"/>
  <c r="K111" i="34" s="1"/>
  <c r="L111" i="34" s="1"/>
  <c r="J44" i="31"/>
  <c r="K44" i="31" s="1"/>
  <c r="L44" i="31" s="1"/>
  <c r="M81" i="6" a="1"/>
  <c r="M81" i="6" s="1"/>
  <c r="I81" i="23" s="1"/>
  <c r="J27" i="12"/>
  <c r="K27" i="12" s="1"/>
  <c r="L27" i="12" s="1"/>
  <c r="J53" i="9"/>
  <c r="K53" i="9" s="1"/>
  <c r="L53" i="9" s="1"/>
  <c r="C49" i="22"/>
  <c r="H49" i="2"/>
  <c r="J9" i="8"/>
  <c r="K9" i="8" s="1"/>
  <c r="L9" i="8" s="1"/>
  <c r="J68" i="9"/>
  <c r="K68" i="9" s="1"/>
  <c r="L68" i="9" s="1"/>
  <c r="J108" i="31"/>
  <c r="K108" i="31" s="1"/>
  <c r="L108" i="31" s="1"/>
  <c r="C4" i="23"/>
  <c r="C107" i="23"/>
  <c r="J48" i="32"/>
  <c r="K48" i="32" s="1"/>
  <c r="L48" i="32" s="1"/>
  <c r="J46" i="13"/>
  <c r="K46" i="13" s="1"/>
  <c r="L46" i="13" s="1"/>
  <c r="J78" i="31"/>
  <c r="K78" i="31" s="1"/>
  <c r="L78" i="31" s="1"/>
  <c r="J7" i="9"/>
  <c r="K7" i="9" s="1"/>
  <c r="L7" i="9" s="1"/>
  <c r="J103" i="9"/>
  <c r="K103" i="9" s="1"/>
  <c r="L103" i="9" s="1"/>
  <c r="J65" i="31"/>
  <c r="K65" i="31" s="1"/>
  <c r="L65" i="31" s="1"/>
  <c r="H60" i="30"/>
  <c r="I60" i="30" s="1"/>
  <c r="M41" i="6" a="1"/>
  <c r="M41" i="6" s="1"/>
  <c r="I41" i="23" s="1"/>
  <c r="J73" i="8"/>
  <c r="K73" i="8" s="1"/>
  <c r="L73" i="8" s="1"/>
  <c r="J12" i="13"/>
  <c r="K12" i="13" s="1"/>
  <c r="L12" i="13" s="1"/>
  <c r="J79" i="8"/>
  <c r="K79" i="8" s="1"/>
  <c r="L79" i="8" s="1"/>
  <c r="C109" i="22"/>
  <c r="H109" i="2"/>
  <c r="J20" i="33"/>
  <c r="K20" i="33" s="1"/>
  <c r="L20" i="33" s="1"/>
  <c r="J19" i="31"/>
  <c r="K19" i="31" s="1"/>
  <c r="L19" i="31" s="1"/>
  <c r="J34" i="30"/>
  <c r="K34" i="30" s="1"/>
  <c r="L34" i="30" s="1"/>
  <c r="J9" i="13"/>
  <c r="K9" i="13" s="1"/>
  <c r="L9" i="13" s="1"/>
  <c r="C101" i="23"/>
  <c r="J47" i="9"/>
  <c r="K47" i="9" s="1"/>
  <c r="L47" i="9" s="1"/>
  <c r="J67" i="30"/>
  <c r="K67" i="30" s="1"/>
  <c r="L67" i="30" s="1"/>
  <c r="J104" i="31"/>
  <c r="K104" i="31" s="1"/>
  <c r="L104" i="31" s="1"/>
  <c r="J76" i="11"/>
  <c r="K76" i="11" s="1"/>
  <c r="L76" i="11" s="1"/>
  <c r="J18" i="34"/>
  <c r="K18" i="34" s="1"/>
  <c r="L18" i="34" s="1"/>
  <c r="C85" i="22"/>
  <c r="H85" i="2"/>
  <c r="C89" i="22"/>
  <c r="C6" i="22"/>
  <c r="H6" i="2"/>
  <c r="J72" i="34"/>
  <c r="K72" i="34" s="1"/>
  <c r="L72" i="34" s="1"/>
  <c r="J61" i="11"/>
  <c r="K61" i="11" s="1"/>
  <c r="L61" i="11" s="1"/>
  <c r="J44" i="9"/>
  <c r="K44" i="9" s="1"/>
  <c r="L44" i="9" s="1"/>
  <c r="J7" i="11"/>
  <c r="K7" i="11" s="1"/>
  <c r="L7" i="11" s="1"/>
  <c r="M34" i="6" a="1"/>
  <c r="M34" i="6" s="1"/>
  <c r="I34" i="23" s="1"/>
  <c r="J83" i="30"/>
  <c r="K83" i="30" s="1"/>
  <c r="L83" i="30" s="1"/>
  <c r="J52" i="13"/>
  <c r="K52" i="13" s="1"/>
  <c r="L52" i="13" s="1"/>
  <c r="J107" i="8"/>
  <c r="K107" i="8" s="1"/>
  <c r="L107" i="8" s="1"/>
  <c r="J97" i="13"/>
  <c r="K97" i="13" s="1"/>
  <c r="L97" i="13" s="1"/>
  <c r="J76" i="32"/>
  <c r="K76" i="32" s="1"/>
  <c r="L76" i="32" s="1"/>
  <c r="J19" i="9"/>
  <c r="K19" i="9" s="1"/>
  <c r="L19" i="9" s="1"/>
  <c r="J75" i="36"/>
  <c r="K75" i="36" s="1"/>
  <c r="L75" i="36" s="1"/>
  <c r="J73" i="12"/>
  <c r="K73" i="12" s="1"/>
  <c r="L73" i="12" s="1"/>
  <c r="J113" i="31"/>
  <c r="K113" i="31" s="1"/>
  <c r="L113" i="31" s="1"/>
  <c r="J22" i="13"/>
  <c r="K22" i="13" s="1"/>
  <c r="L22" i="13" s="1"/>
  <c r="J88" i="30"/>
  <c r="K88" i="30" s="1"/>
  <c r="L88" i="30" s="1"/>
  <c r="C77" i="23"/>
  <c r="J4" i="13"/>
  <c r="K4" i="13" s="1"/>
  <c r="L4" i="13" s="1"/>
  <c r="J96" i="12"/>
  <c r="K96" i="12" s="1"/>
  <c r="L96" i="12" s="1"/>
  <c r="C22" i="23"/>
  <c r="J7" i="8"/>
  <c r="K7" i="8" s="1"/>
  <c r="L7" i="8" s="1"/>
  <c r="H75" i="2"/>
  <c r="C75" i="22"/>
  <c r="J97" i="30"/>
  <c r="K97" i="30" s="1"/>
  <c r="L97" i="30" s="1"/>
  <c r="M50" i="6" a="1"/>
  <c r="M50" i="6" s="1"/>
  <c r="I50" i="23" s="1"/>
  <c r="R74" i="16"/>
  <c r="J42" i="36"/>
  <c r="K42" i="36" s="1"/>
  <c r="L42" i="36" s="1"/>
  <c r="J112" i="36"/>
  <c r="K112" i="36" s="1"/>
  <c r="L112" i="36" s="1"/>
  <c r="J110" i="30"/>
  <c r="K110" i="30" s="1"/>
  <c r="L110" i="30" s="1"/>
  <c r="M30" i="6" a="1"/>
  <c r="M30" i="6" s="1"/>
  <c r="I30" i="23" s="1"/>
  <c r="R54" i="16"/>
  <c r="J78" i="12"/>
  <c r="K78" i="12" s="1"/>
  <c r="L78" i="12" s="1"/>
  <c r="J92" i="9"/>
  <c r="K92" i="9" s="1"/>
  <c r="L92" i="9" s="1"/>
  <c r="J3" i="34"/>
  <c r="K3" i="34" s="1"/>
  <c r="L3" i="34" s="1"/>
  <c r="J109" i="9"/>
  <c r="K109" i="9" s="1"/>
  <c r="L109" i="9" s="1"/>
  <c r="J117" i="36"/>
  <c r="K117" i="36" s="1"/>
  <c r="L117" i="36" s="1"/>
  <c r="J111" i="30"/>
  <c r="K111" i="30" s="1"/>
  <c r="L111" i="30" s="1"/>
  <c r="J47" i="30"/>
  <c r="K47" i="30" s="1"/>
  <c r="L47" i="30" s="1"/>
  <c r="BE29" i="29"/>
  <c r="P72" i="16"/>
  <c r="M48" i="33" s="1" a="1"/>
  <c r="M48" i="33" s="1"/>
  <c r="H48" i="33" s="1"/>
  <c r="I48" i="33" s="1"/>
  <c r="M112" i="2" a="1"/>
  <c r="M112" i="2" s="1"/>
  <c r="I112" i="22" s="1"/>
  <c r="J109" i="31"/>
  <c r="K109" i="31" s="1"/>
  <c r="L109" i="31" s="1"/>
  <c r="J70" i="34"/>
  <c r="K70" i="34" s="1"/>
  <c r="L70" i="34" s="1"/>
  <c r="J110" i="11"/>
  <c r="K110" i="11" s="1"/>
  <c r="L110" i="11" s="1"/>
  <c r="J13" i="12"/>
  <c r="K13" i="12" s="1"/>
  <c r="L13" i="12" s="1"/>
  <c r="J27" i="34"/>
  <c r="K27" i="34" s="1"/>
  <c r="L27" i="34" s="1"/>
  <c r="J62" i="36"/>
  <c r="K62" i="36" s="1"/>
  <c r="L62" i="36" s="1"/>
  <c r="J45" i="36"/>
  <c r="K45" i="36" s="1"/>
  <c r="L45" i="36" s="1"/>
  <c r="C64" i="23"/>
  <c r="C116" i="22"/>
  <c r="H116" i="2"/>
  <c r="M59" i="6" a="1"/>
  <c r="M59" i="6" s="1"/>
  <c r="I59" i="23" s="1"/>
  <c r="R83" i="16"/>
  <c r="J86" i="32"/>
  <c r="K86" i="32" s="1"/>
  <c r="L86" i="32" s="1"/>
  <c r="J10" i="11"/>
  <c r="K10" i="11" s="1"/>
  <c r="L10" i="11" s="1"/>
  <c r="J69" i="13"/>
  <c r="K69" i="13" s="1"/>
  <c r="L69" i="13" s="1"/>
  <c r="J27" i="31"/>
  <c r="K27" i="31" s="1"/>
  <c r="L27" i="31" s="1"/>
  <c r="J6" i="30"/>
  <c r="K6" i="30" s="1"/>
  <c r="L6" i="30" s="1"/>
  <c r="H45" i="33"/>
  <c r="I45" i="33" s="1"/>
  <c r="J46" i="8"/>
  <c r="K46" i="8" s="1"/>
  <c r="L46" i="8" s="1"/>
  <c r="J92" i="34"/>
  <c r="K92" i="34" s="1"/>
  <c r="L92" i="34" s="1"/>
  <c r="C55" i="22"/>
  <c r="H55" i="2"/>
  <c r="C25" i="22"/>
  <c r="C117" i="23"/>
  <c r="J48" i="11"/>
  <c r="K48" i="11" s="1"/>
  <c r="L48" i="11" s="1"/>
  <c r="C39" i="22"/>
  <c r="H39" i="2"/>
  <c r="M49" i="6" a="1"/>
  <c r="M49" i="6" s="1"/>
  <c r="I49" i="23" s="1"/>
  <c r="J5" i="8"/>
  <c r="K5" i="8" s="1"/>
  <c r="L5" i="8" s="1"/>
  <c r="H44" i="33"/>
  <c r="I44" i="33" s="1"/>
  <c r="J7" i="34"/>
  <c r="K7" i="34" s="1"/>
  <c r="L7" i="34" s="1"/>
  <c r="J112" i="31"/>
  <c r="K112" i="31" s="1"/>
  <c r="L112" i="31" s="1"/>
  <c r="J28" i="34"/>
  <c r="K28" i="34" s="1"/>
  <c r="L28" i="34" s="1"/>
  <c r="J6" i="11"/>
  <c r="K6" i="11" s="1"/>
  <c r="L6" i="11" s="1"/>
  <c r="J32" i="12"/>
  <c r="K32" i="12" s="1"/>
  <c r="L32" i="12" s="1"/>
  <c r="C50" i="22"/>
  <c r="H50" i="2"/>
  <c r="J112" i="13"/>
  <c r="K112" i="13" s="1"/>
  <c r="L112" i="13" s="1"/>
  <c r="C18" i="23"/>
  <c r="C26" i="23"/>
  <c r="J38" i="31"/>
  <c r="K38" i="31" s="1"/>
  <c r="L38" i="31" s="1"/>
  <c r="C8" i="23"/>
  <c r="J44" i="34"/>
  <c r="K44" i="34" s="1"/>
  <c r="L44" i="34" s="1"/>
  <c r="H4" i="33"/>
  <c r="I4" i="33" s="1"/>
  <c r="J21" i="36"/>
  <c r="K21" i="36" s="1"/>
  <c r="L21" i="36" s="1"/>
  <c r="M94" i="6" a="1"/>
  <c r="M94" i="6" s="1"/>
  <c r="I94" i="23" s="1"/>
  <c r="C11" i="22"/>
  <c r="H11" i="2"/>
  <c r="M67" i="6" a="1"/>
  <c r="M67" i="6" s="1"/>
  <c r="I67" i="23" s="1"/>
  <c r="J51" i="30"/>
  <c r="K51" i="30" s="1"/>
  <c r="L51" i="30" s="1"/>
  <c r="J35" i="8"/>
  <c r="K35" i="8" s="1"/>
  <c r="L35" i="8" s="1"/>
  <c r="J53" i="34"/>
  <c r="K53" i="34" s="1"/>
  <c r="L53" i="34" s="1"/>
  <c r="J102" i="31"/>
  <c r="K102" i="31" s="1"/>
  <c r="L102" i="31" s="1"/>
  <c r="J27" i="11"/>
  <c r="K27" i="11" s="1"/>
  <c r="L27" i="11" s="1"/>
  <c r="J90" i="9"/>
  <c r="K90" i="9" s="1"/>
  <c r="L90" i="9" s="1"/>
  <c r="M70" i="6" a="1"/>
  <c r="M70" i="6" s="1"/>
  <c r="I70" i="23" s="1"/>
  <c r="J96" i="8"/>
  <c r="K96" i="8" s="1"/>
  <c r="L96" i="8" s="1"/>
  <c r="J39" i="9"/>
  <c r="K39" i="9" s="1"/>
  <c r="L39" i="9" s="1"/>
  <c r="J117" i="8"/>
  <c r="K117" i="8" s="1"/>
  <c r="L117" i="8" s="1"/>
  <c r="J76" i="36"/>
  <c r="K76" i="36" s="1"/>
  <c r="L76" i="36" s="1"/>
  <c r="M110" i="6" a="1"/>
  <c r="M110" i="6" s="1"/>
  <c r="I110" i="23" s="1"/>
  <c r="J106" i="32"/>
  <c r="K106" i="32" s="1"/>
  <c r="L106" i="32" s="1"/>
  <c r="J2" i="36"/>
  <c r="K2" i="36" s="1"/>
  <c r="L2" i="36" s="1"/>
  <c r="J107" i="31"/>
  <c r="K107" i="31" s="1"/>
  <c r="L107" i="31" s="1"/>
  <c r="J36" i="9"/>
  <c r="K36" i="9" s="1"/>
  <c r="L36" i="9" s="1"/>
  <c r="C68" i="23"/>
  <c r="M100" i="2" a="1"/>
  <c r="M100" i="2" s="1"/>
  <c r="I100" i="22" s="1"/>
  <c r="J44" i="8"/>
  <c r="K44" i="8" s="1"/>
  <c r="L44" i="8" s="1"/>
  <c r="J99" i="13"/>
  <c r="K99" i="13" s="1"/>
  <c r="L99" i="13" s="1"/>
  <c r="J50" i="8"/>
  <c r="K50" i="8" s="1"/>
  <c r="L50" i="8" s="1"/>
  <c r="C80" i="22"/>
  <c r="H80" i="2"/>
  <c r="C14" i="22"/>
  <c r="H14" i="2"/>
  <c r="J48" i="31"/>
  <c r="K48" i="31" s="1"/>
  <c r="L48" i="31" s="1"/>
  <c r="J92" i="30"/>
  <c r="K92" i="30" s="1"/>
  <c r="L92" i="30" s="1"/>
  <c r="J38" i="13"/>
  <c r="K38" i="13" s="1"/>
  <c r="L38" i="13" s="1"/>
  <c r="J90" i="8"/>
  <c r="K90" i="8" s="1"/>
  <c r="L90" i="8" s="1"/>
  <c r="J18" i="9"/>
  <c r="K18" i="9" s="1"/>
  <c r="L18" i="9" s="1"/>
  <c r="J39" i="36"/>
  <c r="K39" i="36" s="1"/>
  <c r="L39" i="36" s="1"/>
  <c r="J42" i="30"/>
  <c r="K42" i="30" s="1"/>
  <c r="L42" i="30" s="1"/>
  <c r="C90" i="22"/>
  <c r="H90" i="2"/>
  <c r="J55" i="8"/>
  <c r="K55" i="8" s="1"/>
  <c r="L55" i="8" s="1"/>
  <c r="M52" i="6" a="1"/>
  <c r="M52" i="6" s="1"/>
  <c r="I52" i="23" s="1"/>
  <c r="H56" i="2"/>
  <c r="C56" i="22"/>
  <c r="C60" i="22"/>
  <c r="C93" i="22"/>
  <c r="H93" i="2"/>
  <c r="J14" i="34"/>
  <c r="K14" i="34" s="1"/>
  <c r="L14" i="34" s="1"/>
  <c r="J32" i="11"/>
  <c r="K32" i="11" s="1"/>
  <c r="L32" i="11" s="1"/>
  <c r="J15" i="9"/>
  <c r="K15" i="9" s="1"/>
  <c r="L15" i="9" s="1"/>
  <c r="J36" i="11"/>
  <c r="K36" i="11" s="1"/>
  <c r="L36" i="11" s="1"/>
  <c r="J107" i="32"/>
  <c r="K107" i="32" s="1"/>
  <c r="L107" i="32" s="1"/>
  <c r="J6" i="34"/>
  <c r="K6" i="34" s="1"/>
  <c r="L6" i="34" s="1"/>
  <c r="J49" i="30"/>
  <c r="K49" i="30" s="1"/>
  <c r="L49" i="30" s="1"/>
  <c r="J20" i="8"/>
  <c r="K20" i="8" s="1"/>
  <c r="L20" i="8" s="1"/>
  <c r="J68" i="13"/>
  <c r="K68" i="13" s="1"/>
  <c r="L68" i="13" s="1"/>
  <c r="J47" i="32"/>
  <c r="K47" i="32" s="1"/>
  <c r="L47" i="32" s="1"/>
  <c r="J48" i="9"/>
  <c r="K48" i="9" s="1"/>
  <c r="L48" i="9" s="1"/>
  <c r="J46" i="36"/>
  <c r="K46" i="36" s="1"/>
  <c r="L46" i="36" s="1"/>
  <c r="J44" i="12"/>
  <c r="K44" i="12" s="1"/>
  <c r="L44" i="12" s="1"/>
  <c r="J84" i="31"/>
  <c r="K84" i="31" s="1"/>
  <c r="L84" i="31" s="1"/>
  <c r="J51" i="13"/>
  <c r="K51" i="13" s="1"/>
  <c r="L51" i="13" s="1"/>
  <c r="J59" i="30"/>
  <c r="K59" i="30" s="1"/>
  <c r="L59" i="30" s="1"/>
  <c r="C48" i="23"/>
  <c r="J33" i="13"/>
  <c r="K33" i="13" s="1"/>
  <c r="L33" i="13" s="1"/>
  <c r="J67" i="12"/>
  <c r="K67" i="12" s="1"/>
  <c r="L67" i="12" s="1"/>
  <c r="J46" i="34"/>
  <c r="K46" i="34" s="1"/>
  <c r="L46" i="34" s="1"/>
  <c r="J40" i="30"/>
  <c r="K40" i="30" s="1"/>
  <c r="L40" i="30" s="1"/>
  <c r="M106" i="6" a="1"/>
  <c r="M106" i="6" s="1"/>
  <c r="I106" i="23" s="1"/>
  <c r="J36" i="8"/>
  <c r="K36" i="8" s="1"/>
  <c r="L36" i="8" s="1"/>
  <c r="C46" i="22"/>
  <c r="H46" i="2"/>
  <c r="M105" i="6" a="1"/>
  <c r="M105" i="6" s="1"/>
  <c r="I105" i="23" s="1"/>
  <c r="J104" i="12"/>
  <c r="K104" i="12" s="1"/>
  <c r="L104" i="12" s="1"/>
  <c r="J103" i="32"/>
  <c r="K103" i="32" s="1"/>
  <c r="L103" i="32" s="1"/>
  <c r="J83" i="36"/>
  <c r="K83" i="36" s="1"/>
  <c r="L83" i="36" s="1"/>
  <c r="J25" i="11"/>
  <c r="K25" i="11" s="1"/>
  <c r="L25" i="11" s="1"/>
  <c r="J81" i="30"/>
  <c r="K81" i="30" s="1"/>
  <c r="L81" i="30" s="1"/>
  <c r="M35" i="6" a="1"/>
  <c r="M35" i="6" s="1"/>
  <c r="I35" i="23" s="1"/>
  <c r="J63" i="9"/>
  <c r="K63" i="9" s="1"/>
  <c r="L63" i="9" s="1"/>
  <c r="J61" i="34"/>
  <c r="K61" i="34" s="1"/>
  <c r="L61" i="34" s="1"/>
  <c r="J80" i="9"/>
  <c r="K80" i="9" s="1"/>
  <c r="L80" i="9" s="1"/>
  <c r="J19" i="13"/>
  <c r="K19" i="13" s="1"/>
  <c r="L19" i="13" s="1"/>
  <c r="J86" i="11"/>
  <c r="K86" i="11" s="1"/>
  <c r="L86" i="11" s="1"/>
  <c r="J82" i="30"/>
  <c r="K82" i="30" s="1"/>
  <c r="L82" i="30" s="1"/>
  <c r="J42" i="13"/>
  <c r="K42" i="13" s="1"/>
  <c r="L42" i="13" s="1"/>
  <c r="J17" i="32"/>
  <c r="K17" i="32" s="1"/>
  <c r="L17" i="32" s="1"/>
  <c r="J98" i="9"/>
  <c r="K98" i="9" s="1"/>
  <c r="L98" i="9" s="1"/>
  <c r="J51" i="31"/>
  <c r="K51" i="31" s="1"/>
  <c r="L51" i="31" s="1"/>
  <c r="J99" i="34"/>
  <c r="K99" i="34" s="1"/>
  <c r="L99" i="34" s="1"/>
  <c r="J52" i="11"/>
  <c r="K52" i="11" s="1"/>
  <c r="L52" i="11" s="1"/>
  <c r="M46" i="6" a="1"/>
  <c r="M46" i="6" s="1"/>
  <c r="I46" i="23" s="1"/>
  <c r="R70" i="16"/>
  <c r="M40" i="6" a="1"/>
  <c r="M40" i="6" s="1"/>
  <c r="I40" i="23" s="1"/>
  <c r="J85" i="34"/>
  <c r="K85" i="34" s="1"/>
  <c r="L85" i="34" s="1"/>
  <c r="M31" i="31" a="1"/>
  <c r="M31" i="31" s="1"/>
  <c r="H31" i="31" s="1"/>
  <c r="I31" i="31" s="1"/>
  <c r="S6" i="16"/>
  <c r="J33" i="36"/>
  <c r="K33" i="36" s="1"/>
  <c r="L33" i="36" s="1"/>
  <c r="H19" i="33"/>
  <c r="I19" i="33" s="1"/>
  <c r="J103" i="36"/>
  <c r="K103" i="36" s="1"/>
  <c r="L103" i="36" s="1"/>
  <c r="C6" i="23"/>
  <c r="C87" i="22"/>
  <c r="H87" i="2"/>
  <c r="AR40" i="29"/>
  <c r="J84" i="11"/>
  <c r="K84" i="11" s="1"/>
  <c r="L84" i="11" s="1"/>
  <c r="M31" i="9" a="1"/>
  <c r="M31" i="9" s="1"/>
  <c r="U6" i="16"/>
  <c r="J57" i="32"/>
  <c r="K57" i="32" s="1"/>
  <c r="L57" i="32" s="1"/>
  <c r="J39" i="11"/>
  <c r="K39" i="11" s="1"/>
  <c r="L39" i="11" s="1"/>
  <c r="J29" i="31"/>
  <c r="K29" i="31" s="1"/>
  <c r="L29" i="31" s="1"/>
  <c r="J11" i="13"/>
  <c r="K11" i="13" s="1"/>
  <c r="L11" i="13" s="1"/>
  <c r="J85" i="31"/>
  <c r="K85" i="31" s="1"/>
  <c r="L85" i="31" s="1"/>
  <c r="J93" i="30"/>
  <c r="K93" i="30" s="1"/>
  <c r="L93" i="30" s="1"/>
  <c r="H16" i="33"/>
  <c r="I16" i="33" s="1"/>
  <c r="J17" i="8"/>
  <c r="K17" i="8" s="1"/>
  <c r="L17" i="8" s="1"/>
  <c r="J63" i="34"/>
  <c r="K63" i="34" s="1"/>
  <c r="L63" i="34" s="1"/>
  <c r="M77" i="6" a="1"/>
  <c r="M77" i="6" s="1"/>
  <c r="I77" i="23" s="1"/>
  <c r="BE37" i="29"/>
  <c r="P80" i="16"/>
  <c r="M56" i="33" s="1" a="1"/>
  <c r="M56" i="33" s="1"/>
  <c r="H56" i="33" s="1"/>
  <c r="I56" i="33" s="1"/>
  <c r="M55" i="6" a="1"/>
  <c r="M55" i="6" s="1"/>
  <c r="I55" i="23" s="1"/>
  <c r="R79" i="16"/>
  <c r="C88" i="23"/>
  <c r="J77" i="11"/>
  <c r="K77" i="11" s="1"/>
  <c r="L77" i="11" s="1"/>
  <c r="M95" i="6" a="1"/>
  <c r="M95" i="6" s="1"/>
  <c r="I95" i="23" s="1"/>
  <c r="J50" i="9"/>
  <c r="K50" i="9" s="1"/>
  <c r="L50" i="9" s="1"/>
  <c r="J95" i="11"/>
  <c r="K95" i="11" s="1"/>
  <c r="L95" i="11" s="1"/>
  <c r="J115" i="8"/>
  <c r="K115" i="8" s="1"/>
  <c r="L115" i="8" s="1"/>
  <c r="J94" i="34"/>
  <c r="K94" i="34" s="1"/>
  <c r="L94" i="34" s="1"/>
  <c r="J54" i="31"/>
  <c r="K54" i="31" s="1"/>
  <c r="L54" i="31" s="1"/>
  <c r="J62" i="30"/>
  <c r="K62" i="30" s="1"/>
  <c r="L62" i="30" s="1"/>
  <c r="H2" i="9"/>
  <c r="I2" i="9" s="1"/>
  <c r="M116" i="6" a="1"/>
  <c r="M116" i="6" s="1"/>
  <c r="I116" i="23" s="1"/>
  <c r="M89" i="2" a="1"/>
  <c r="M89" i="2" s="1"/>
  <c r="I89" i="22" s="1"/>
  <c r="J3" i="12"/>
  <c r="K3" i="12" s="1"/>
  <c r="L3" i="12" s="1"/>
  <c r="M44" i="6" a="1"/>
  <c r="M44" i="6" s="1"/>
  <c r="I44" i="23" s="1"/>
  <c r="R68" i="16"/>
  <c r="J83" i="13"/>
  <c r="K83" i="13" s="1"/>
  <c r="L83" i="13" s="1"/>
  <c r="C47" i="23"/>
  <c r="C113" i="23"/>
  <c r="H113" i="6"/>
  <c r="J67" i="31"/>
  <c r="K67" i="31" s="1"/>
  <c r="L67" i="31" s="1"/>
  <c r="C66" i="23"/>
  <c r="H66" i="6"/>
  <c r="J102" i="34"/>
  <c r="K102" i="34" s="1"/>
  <c r="L102" i="34" s="1"/>
  <c r="J12" i="30"/>
  <c r="K12" i="30" s="1"/>
  <c r="L12" i="30" s="1"/>
  <c r="J79" i="36"/>
  <c r="K79" i="36" s="1"/>
  <c r="L79" i="36" s="1"/>
  <c r="C98" i="22"/>
  <c r="H98" i="2"/>
  <c r="J109" i="30"/>
  <c r="K109" i="30" s="1"/>
  <c r="L109" i="30" s="1"/>
  <c r="J6" i="8"/>
  <c r="K6" i="8" s="1"/>
  <c r="L6" i="8" s="1"/>
  <c r="J24" i="34"/>
  <c r="K24" i="34" s="1"/>
  <c r="L24" i="34" s="1"/>
  <c r="M91" i="6" a="1"/>
  <c r="M91" i="6" s="1"/>
  <c r="I91" i="23" s="1"/>
  <c r="M27" i="6" a="1"/>
  <c r="M27" i="6" s="1"/>
  <c r="I27" i="23" s="1"/>
  <c r="R51" i="16"/>
  <c r="J114" i="11"/>
  <c r="K114" i="11" s="1"/>
  <c r="L114" i="11" s="1"/>
  <c r="J61" i="9"/>
  <c r="K61" i="9" s="1"/>
  <c r="L61" i="9" s="1"/>
  <c r="J68" i="31"/>
  <c r="K68" i="31" s="1"/>
  <c r="L68" i="31" s="1"/>
  <c r="J112" i="12"/>
  <c r="K112" i="12" s="1"/>
  <c r="L112" i="12" s="1"/>
  <c r="J88" i="8"/>
  <c r="K88" i="8" s="1"/>
  <c r="L88" i="8" s="1"/>
  <c r="J47" i="36"/>
  <c r="K47" i="36" s="1"/>
  <c r="L47" i="36" s="1"/>
  <c r="J77" i="32"/>
  <c r="K77" i="32" s="1"/>
  <c r="L77" i="32" s="1"/>
  <c r="J100" i="9"/>
  <c r="K100" i="9" s="1"/>
  <c r="L100" i="9" s="1"/>
  <c r="M3" i="6" a="1"/>
  <c r="M3" i="6" s="1"/>
  <c r="I3" i="23" s="1"/>
  <c r="R27" i="16"/>
  <c r="P5" i="16"/>
  <c r="C39" i="23"/>
  <c r="BE17" i="29"/>
  <c r="P60" i="16"/>
  <c r="M36" i="33" s="1" a="1"/>
  <c r="M36" i="33" s="1"/>
  <c r="H36" i="33" s="1"/>
  <c r="I36" i="33" s="1"/>
  <c r="J35" i="31"/>
  <c r="K35" i="31" s="1"/>
  <c r="L35" i="31" s="1"/>
  <c r="J15" i="8"/>
  <c r="K15" i="8" s="1"/>
  <c r="L15" i="8" s="1"/>
  <c r="J70" i="13"/>
  <c r="K70" i="13" s="1"/>
  <c r="L70" i="13" s="1"/>
  <c r="J21" i="8"/>
  <c r="K21" i="8" s="1"/>
  <c r="L21" i="8" s="1"/>
  <c r="H51" i="2"/>
  <c r="C51" i="22"/>
  <c r="C101" i="22"/>
  <c r="H101" i="2"/>
  <c r="J106" i="31"/>
  <c r="K106" i="31" s="1"/>
  <c r="L106" i="31" s="1"/>
  <c r="J63" i="30"/>
  <c r="K63" i="30" s="1"/>
  <c r="L63" i="30" s="1"/>
  <c r="M93" i="6" a="1"/>
  <c r="M93" i="6" s="1"/>
  <c r="I93" i="23" s="1"/>
  <c r="J61" i="8"/>
  <c r="K61" i="8" s="1"/>
  <c r="L61" i="8" s="1"/>
  <c r="C70" i="23"/>
  <c r="J37" i="12"/>
  <c r="K37" i="12" s="1"/>
  <c r="L37" i="12" s="1"/>
  <c r="J97" i="36"/>
  <c r="K97" i="36" s="1"/>
  <c r="L97" i="36" s="1"/>
  <c r="J13" i="30"/>
  <c r="K13" i="30" s="1"/>
  <c r="L13" i="30" s="1"/>
  <c r="C61" i="22"/>
  <c r="H61" i="2"/>
  <c r="J26" i="8"/>
  <c r="K26" i="8" s="1"/>
  <c r="L26" i="8" s="1"/>
  <c r="C27" i="22"/>
  <c r="H27" i="2"/>
  <c r="C31" i="22"/>
  <c r="J13" i="32"/>
  <c r="K13" i="32" s="1"/>
  <c r="L13" i="32" s="1"/>
  <c r="C94" i="23"/>
  <c r="J23" i="36"/>
  <c r="K23" i="36" s="1"/>
  <c r="L23" i="36" s="1"/>
  <c r="C38" i="23"/>
  <c r="J65" i="11"/>
  <c r="K65" i="11" s="1"/>
  <c r="L65" i="11" s="1"/>
  <c r="J20" i="32"/>
  <c r="K20" i="32" s="1"/>
  <c r="L20" i="32" s="1"/>
  <c r="J64" i="34"/>
  <c r="K64" i="34" s="1"/>
  <c r="L64" i="34" s="1"/>
  <c r="J12" i="12"/>
  <c r="K12" i="12" s="1"/>
  <c r="L12" i="12" s="1"/>
  <c r="J20" i="30"/>
  <c r="K20" i="30" s="1"/>
  <c r="L20" i="30" s="1"/>
  <c r="J78" i="8"/>
  <c r="K78" i="8" s="1"/>
  <c r="L78" i="8" s="1"/>
  <c r="M90" i="6" a="1"/>
  <c r="M90" i="6" s="1"/>
  <c r="I90" i="23" s="1"/>
  <c r="P8" i="16"/>
  <c r="M65" i="6" a="1"/>
  <c r="M65" i="6" s="1"/>
  <c r="I65" i="23" s="1"/>
  <c r="J18" i="32"/>
  <c r="K18" i="32" s="1"/>
  <c r="L18" i="32" s="1"/>
  <c r="C73" i="23"/>
  <c r="J104" i="36"/>
  <c r="K104" i="36" s="1"/>
  <c r="L104" i="36" s="1"/>
  <c r="J15" i="12"/>
  <c r="K15" i="12" s="1"/>
  <c r="L15" i="12" s="1"/>
  <c r="J109" i="13"/>
  <c r="K109" i="13" s="1"/>
  <c r="L109" i="13" s="1"/>
  <c r="H3" i="33"/>
  <c r="I3" i="33" s="1"/>
  <c r="C106" i="23"/>
  <c r="J62" i="13"/>
  <c r="K62" i="13" s="1"/>
  <c r="L62" i="13" s="1"/>
  <c r="J38" i="12"/>
  <c r="K38" i="12" s="1"/>
  <c r="L38" i="12" s="1"/>
  <c r="J17" i="34"/>
  <c r="K17" i="34" s="1"/>
  <c r="L17" i="34" s="1"/>
  <c r="J11" i="30"/>
  <c r="K11" i="30" s="1"/>
  <c r="L11" i="30" s="1"/>
  <c r="C100" i="22"/>
  <c r="C17" i="22"/>
  <c r="H17" i="2"/>
  <c r="J75" i="12"/>
  <c r="K75" i="12" s="1"/>
  <c r="L75" i="12" s="1"/>
  <c r="J74" i="32"/>
  <c r="K74" i="32" s="1"/>
  <c r="L74" i="32" s="1"/>
  <c r="J54" i="36"/>
  <c r="K54" i="36" s="1"/>
  <c r="L54" i="36" s="1"/>
  <c r="J82" i="31"/>
  <c r="K82" i="31" s="1"/>
  <c r="L82" i="31" s="1"/>
  <c r="J112" i="11"/>
  <c r="K112" i="11" s="1"/>
  <c r="L112" i="11" s="1"/>
  <c r="J52" i="30"/>
  <c r="K52" i="30" s="1"/>
  <c r="L52" i="30" s="1"/>
  <c r="BE12" i="29"/>
  <c r="P55" i="16"/>
  <c r="M31" i="33" s="1" a="1"/>
  <c r="M31" i="33" s="1"/>
  <c r="H31" i="33" s="1"/>
  <c r="I31" i="33" s="1"/>
  <c r="BE34" i="29"/>
  <c r="P77" i="16"/>
  <c r="M53" i="33" s="1" a="1"/>
  <c r="M53" i="33" s="1"/>
  <c r="H53" i="33" s="1"/>
  <c r="I53" i="33" s="1"/>
  <c r="J34" i="9"/>
  <c r="K34" i="9" s="1"/>
  <c r="L34" i="9" s="1"/>
  <c r="J32" i="34"/>
  <c r="K32" i="34" s="1"/>
  <c r="L32" i="34" s="1"/>
  <c r="J51" i="9"/>
  <c r="K51" i="9" s="1"/>
  <c r="L51" i="9" s="1"/>
  <c r="J48" i="13"/>
  <c r="K48" i="13" s="1"/>
  <c r="L48" i="13" s="1"/>
  <c r="J57" i="11"/>
  <c r="K57" i="11" s="1"/>
  <c r="L57" i="11" s="1"/>
  <c r="J53" i="30"/>
  <c r="K53" i="30" s="1"/>
  <c r="L53" i="30" s="1"/>
  <c r="BE38" i="29"/>
  <c r="P81" i="16"/>
  <c r="M57" i="33" s="1" a="1"/>
  <c r="M57" i="33" s="1"/>
  <c r="H57" i="33" s="1"/>
  <c r="I57" i="33" s="1"/>
  <c r="J13" i="13"/>
  <c r="K13" i="13" s="1"/>
  <c r="L13" i="13" s="1"/>
  <c r="J104" i="32"/>
  <c r="K104" i="32" s="1"/>
  <c r="L104" i="32" s="1"/>
  <c r="J69" i="9"/>
  <c r="K69" i="9" s="1"/>
  <c r="L69" i="9" s="1"/>
  <c r="J22" i="31"/>
  <c r="K22" i="31" s="1"/>
  <c r="L22" i="31" s="1"/>
  <c r="J41" i="34"/>
  <c r="K41" i="34" s="1"/>
  <c r="L41" i="34" s="1"/>
  <c r="J81" i="11"/>
  <c r="K81" i="11" s="1"/>
  <c r="L81" i="11" s="1"/>
  <c r="J56" i="34"/>
  <c r="K56" i="34" s="1"/>
  <c r="L56" i="34" s="1"/>
  <c r="J4" i="36"/>
  <c r="K4" i="36" s="1"/>
  <c r="L4" i="36" s="1"/>
  <c r="J16" i="36"/>
  <c r="K16" i="36" s="1"/>
  <c r="L16" i="36" s="1"/>
  <c r="C35" i="23"/>
  <c r="C58" i="22"/>
  <c r="H58" i="2"/>
  <c r="J26" i="11"/>
  <c r="K26" i="11" s="1"/>
  <c r="L26" i="11" s="1"/>
  <c r="J28" i="32"/>
  <c r="K28" i="32" s="1"/>
  <c r="L28" i="32" s="1"/>
  <c r="J97" i="11"/>
  <c r="K97" i="11" s="1"/>
  <c r="L97" i="11" s="1"/>
  <c r="J58" i="31"/>
  <c r="K58" i="31" s="1"/>
  <c r="L58" i="31" s="1"/>
  <c r="J98" i="13"/>
  <c r="K98" i="13" s="1"/>
  <c r="L98" i="13" s="1"/>
  <c r="J114" i="31"/>
  <c r="K114" i="31" s="1"/>
  <c r="L114" i="31" s="1"/>
  <c r="J64" i="30"/>
  <c r="K64" i="30" s="1"/>
  <c r="L64" i="30" s="1"/>
  <c r="J9" i="11"/>
  <c r="K9" i="11" s="1"/>
  <c r="L9" i="11" s="1"/>
  <c r="J82" i="36"/>
  <c r="K82" i="36" s="1"/>
  <c r="L82" i="36" s="1"/>
  <c r="J14" i="31"/>
  <c r="K14" i="31" s="1"/>
  <c r="L14" i="31" s="1"/>
  <c r="M89" i="12" a="1"/>
  <c r="M89" i="12" s="1"/>
  <c r="H89" i="12" s="1"/>
  <c r="I89" i="12" s="1"/>
  <c r="Q8" i="16"/>
  <c r="AR36" i="29"/>
  <c r="C30" i="23"/>
  <c r="J106" i="11"/>
  <c r="K106" i="11" s="1"/>
  <c r="L106" i="11" s="1"/>
  <c r="M31" i="2" a="1"/>
  <c r="M31" i="2" s="1"/>
  <c r="I31" i="22" s="1"/>
  <c r="J21" i="9"/>
  <c r="K21" i="9" s="1"/>
  <c r="L21" i="9" s="1"/>
  <c r="J66" i="11"/>
  <c r="K66" i="11" s="1"/>
  <c r="L66" i="11" s="1"/>
  <c r="J86" i="8"/>
  <c r="K86" i="8" s="1"/>
  <c r="L86" i="8" s="1"/>
  <c r="J65" i="34"/>
  <c r="K65" i="34" s="1"/>
  <c r="L65" i="34" s="1"/>
  <c r="J83" i="31"/>
  <c r="K83" i="31" s="1"/>
  <c r="L83" i="31" s="1"/>
  <c r="J4" i="30"/>
  <c r="K4" i="30" s="1"/>
  <c r="L4" i="30" s="1"/>
  <c r="C102" i="22"/>
  <c r="H102" i="2"/>
  <c r="J63" i="13"/>
  <c r="K63" i="13" s="1"/>
  <c r="L63" i="13" s="1"/>
  <c r="J69" i="31"/>
  <c r="K69" i="31" s="1"/>
  <c r="L69" i="31" s="1"/>
  <c r="J12" i="32"/>
  <c r="K12" i="32" s="1"/>
  <c r="L12" i="32" s="1"/>
  <c r="C105" i="23"/>
  <c r="J96" i="31"/>
  <c r="K96" i="31" s="1"/>
  <c r="L96" i="31" s="1"/>
  <c r="C95" i="23"/>
  <c r="M107" i="6" a="1"/>
  <c r="M107" i="6" s="1"/>
  <c r="I107" i="23" s="1"/>
  <c r="J99" i="30"/>
  <c r="K99" i="30" s="1"/>
  <c r="L99" i="30" s="1"/>
  <c r="J50" i="36"/>
  <c r="K50" i="36" s="1"/>
  <c r="L50" i="36" s="1"/>
  <c r="C69" i="22"/>
  <c r="H69" i="2"/>
  <c r="J65" i="36"/>
  <c r="K65" i="36" s="1"/>
  <c r="L65" i="36" s="1"/>
  <c r="J32" i="13"/>
  <c r="K32" i="13" s="1"/>
  <c r="L32" i="13" s="1"/>
  <c r="H60" i="32"/>
  <c r="I60" i="32" s="1"/>
  <c r="J72" i="32"/>
  <c r="K72" i="32" s="1"/>
  <c r="L72" i="32" s="1"/>
  <c r="J9" i="36"/>
  <c r="K9" i="36" s="1"/>
  <c r="L9" i="36" s="1"/>
  <c r="J56" i="11"/>
  <c r="K56" i="11" s="1"/>
  <c r="L56" i="11" s="1"/>
  <c r="J32" i="9"/>
  <c r="K32" i="9" s="1"/>
  <c r="L32" i="9" s="1"/>
  <c r="J97" i="31"/>
  <c r="K97" i="31" s="1"/>
  <c r="L97" i="31" s="1"/>
  <c r="J83" i="12"/>
  <c r="K83" i="12" s="1"/>
  <c r="L83" i="12" s="1"/>
  <c r="J59" i="8"/>
  <c r="K59" i="8" s="1"/>
  <c r="L59" i="8" s="1"/>
  <c r="J18" i="36"/>
  <c r="K18" i="36" s="1"/>
  <c r="L18" i="36" s="1"/>
  <c r="J24" i="12"/>
  <c r="K24" i="12" s="1"/>
  <c r="L24" i="12" s="1"/>
  <c r="J71" i="9"/>
  <c r="K71" i="9" s="1"/>
  <c r="L71" i="9" s="1"/>
  <c r="C97" i="23"/>
  <c r="M109" i="6" a="1"/>
  <c r="M109" i="6" s="1"/>
  <c r="I109" i="23" s="1"/>
  <c r="J64" i="31"/>
  <c r="K64" i="31" s="1"/>
  <c r="L64" i="31" s="1"/>
  <c r="J3" i="36"/>
  <c r="K3" i="36" s="1"/>
  <c r="L3" i="36" s="1"/>
  <c r="BE22" i="29"/>
  <c r="P65" i="16"/>
  <c r="M41" i="33" s="1" a="1"/>
  <c r="M41" i="33" s="1"/>
  <c r="H41" i="33" s="1"/>
  <c r="I41" i="33" s="1"/>
  <c r="J41" i="13"/>
  <c r="K41" i="13" s="1"/>
  <c r="L41" i="13" s="1"/>
  <c r="J108" i="8"/>
  <c r="K108" i="8" s="1"/>
  <c r="L108" i="8" s="1"/>
  <c r="C72" i="22"/>
  <c r="H72" i="2"/>
  <c r="J77" i="31"/>
  <c r="K77" i="31" s="1"/>
  <c r="L77" i="31" s="1"/>
  <c r="J5" i="30"/>
  <c r="K5" i="30" s="1"/>
  <c r="L5" i="30" s="1"/>
  <c r="J32" i="8"/>
  <c r="K32" i="8" s="1"/>
  <c r="L32" i="8" s="1"/>
  <c r="H41" i="6"/>
  <c r="C41" i="23"/>
  <c r="J95" i="12"/>
  <c r="K95" i="12" s="1"/>
  <c r="L95" i="12" s="1"/>
  <c r="J10" i="36"/>
  <c r="K10" i="36" s="1"/>
  <c r="L10" i="36" s="1"/>
  <c r="J100" i="30"/>
  <c r="K100" i="30" s="1"/>
  <c r="L100" i="30" s="1"/>
  <c r="C32" i="22"/>
  <c r="H32" i="2"/>
  <c r="J113" i="8"/>
  <c r="K113" i="8" s="1"/>
  <c r="L113" i="8" s="1"/>
  <c r="J106" i="12"/>
  <c r="K106" i="12" s="1"/>
  <c r="L106" i="12" s="1"/>
  <c r="C86" i="23"/>
  <c r="J100" i="32"/>
  <c r="K100" i="32" s="1"/>
  <c r="L100" i="32" s="1"/>
  <c r="C7" i="23"/>
  <c r="BE13" i="29"/>
  <c r="P56" i="16"/>
  <c r="M32" i="33" s="1" a="1"/>
  <c r="M32" i="33" s="1"/>
  <c r="H32" i="33" s="1"/>
  <c r="I32" i="33" s="1"/>
  <c r="J81" i="36"/>
  <c r="K81" i="36" s="1"/>
  <c r="L81" i="36" s="1"/>
  <c r="C96" i="23"/>
  <c r="J94" i="11"/>
  <c r="K94" i="11" s="1"/>
  <c r="L94" i="11" s="1"/>
  <c r="C16" i="22"/>
  <c r="H16" i="2"/>
  <c r="J78" i="32"/>
  <c r="K78" i="32" s="1"/>
  <c r="L78" i="32" s="1"/>
  <c r="J93" i="34"/>
  <c r="K93" i="34" s="1"/>
  <c r="L93" i="34" s="1"/>
  <c r="J99" i="12"/>
  <c r="K99" i="12" s="1"/>
  <c r="L99" i="12" s="1"/>
  <c r="J107" i="30"/>
  <c r="K107" i="30" s="1"/>
  <c r="L107" i="30" s="1"/>
  <c r="J49" i="8"/>
  <c r="K49" i="8" s="1"/>
  <c r="L49" i="8" s="1"/>
  <c r="M19" i="6" a="1"/>
  <c r="M19" i="6" s="1"/>
  <c r="I19" i="23" s="1"/>
  <c r="R43" i="16"/>
  <c r="C44" i="23"/>
  <c r="M7" i="6" a="1"/>
  <c r="M7" i="6" s="1"/>
  <c r="I7" i="23" s="1"/>
  <c r="R31" i="16"/>
  <c r="J17" i="36"/>
  <c r="K17" i="36" s="1"/>
  <c r="L17" i="36" s="1"/>
  <c r="M48" i="6" a="1"/>
  <c r="M48" i="6" s="1"/>
  <c r="I48" i="23" s="1"/>
  <c r="J80" i="13"/>
  <c r="K80" i="13" s="1"/>
  <c r="L80" i="13" s="1"/>
  <c r="J93" i="12"/>
  <c r="K93" i="12" s="1"/>
  <c r="L93" i="12" s="1"/>
  <c r="J104" i="34"/>
  <c r="K104" i="34" s="1"/>
  <c r="L104" i="34" s="1"/>
  <c r="J98" i="30"/>
  <c r="K98" i="30" s="1"/>
  <c r="L98" i="30" s="1"/>
  <c r="C71" i="22"/>
  <c r="J22" i="8"/>
  <c r="K22" i="8" s="1"/>
  <c r="L22" i="8" s="1"/>
  <c r="J43" i="11"/>
  <c r="K43" i="11" s="1"/>
  <c r="L43" i="11" s="1"/>
  <c r="J46" i="12"/>
  <c r="K46" i="12" s="1"/>
  <c r="L46" i="12" s="1"/>
  <c r="J45" i="32"/>
  <c r="K45" i="32" s="1"/>
  <c r="L45" i="32" s="1"/>
  <c r="M69" i="6" a="1"/>
  <c r="M69" i="6" s="1"/>
  <c r="I69" i="23" s="1"/>
  <c r="J24" i="31"/>
  <c r="K24" i="31" s="1"/>
  <c r="L24" i="31" s="1"/>
  <c r="J54" i="11"/>
  <c r="K54" i="11" s="1"/>
  <c r="L54" i="11" s="1"/>
  <c r="J95" i="36"/>
  <c r="K95" i="36" s="1"/>
  <c r="L95" i="36" s="1"/>
  <c r="M21" i="6" a="1"/>
  <c r="M21" i="6" s="1"/>
  <c r="I21" i="23" s="1"/>
  <c r="R45" i="16"/>
  <c r="M17" i="6" a="1"/>
  <c r="M17" i="6" s="1"/>
  <c r="I17" i="23" s="1"/>
  <c r="R41" i="16"/>
  <c r="J5" i="9"/>
  <c r="K5" i="9" s="1"/>
  <c r="L5" i="9" s="1"/>
  <c r="J90" i="34"/>
  <c r="K90" i="34" s="1"/>
  <c r="L90" i="34" s="1"/>
  <c r="J33" i="12"/>
  <c r="K33" i="12" s="1"/>
  <c r="L33" i="12" s="1"/>
  <c r="J106" i="13"/>
  <c r="K106" i="13" s="1"/>
  <c r="L106" i="13" s="1"/>
  <c r="J28" i="11"/>
  <c r="K28" i="11" s="1"/>
  <c r="L28" i="11" s="1"/>
  <c r="J10" i="32"/>
  <c r="K10" i="32" s="1"/>
  <c r="L10" i="32" s="1"/>
  <c r="J56" i="30"/>
  <c r="K56" i="30" s="1"/>
  <c r="L56" i="30" s="1"/>
  <c r="J100" i="13"/>
  <c r="K100" i="13" s="1"/>
  <c r="L100" i="13" s="1"/>
  <c r="J75" i="32"/>
  <c r="K75" i="32" s="1"/>
  <c r="L75" i="32" s="1"/>
  <c r="J40" i="9"/>
  <c r="K40" i="9" s="1"/>
  <c r="L40" i="9" s="1"/>
  <c r="J80" i="31"/>
  <c r="K80" i="31" s="1"/>
  <c r="L80" i="31" s="1"/>
  <c r="C92" i="23"/>
  <c r="J114" i="34"/>
  <c r="K114" i="34" s="1"/>
  <c r="L114" i="34" s="1"/>
  <c r="J112" i="8"/>
  <c r="K112" i="8" s="1"/>
  <c r="L112" i="8" s="1"/>
  <c r="J117" i="32"/>
  <c r="K117" i="32" s="1"/>
  <c r="L117" i="32" s="1"/>
  <c r="J11" i="36"/>
  <c r="K11" i="36" s="1"/>
  <c r="L11" i="36" s="1"/>
  <c r="J20" i="11"/>
  <c r="K20" i="11" s="1"/>
  <c r="L20" i="11" s="1"/>
  <c r="J78" i="36"/>
  <c r="K78" i="36" s="1"/>
  <c r="L78" i="36" s="1"/>
  <c r="C29" i="22"/>
  <c r="H29" i="2"/>
  <c r="J19" i="34"/>
  <c r="K19" i="34" s="1"/>
  <c r="L19" i="34" s="1"/>
  <c r="J113" i="11"/>
  <c r="K113" i="11" s="1"/>
  <c r="L113" i="11" s="1"/>
  <c r="J24" i="13"/>
  <c r="K24" i="13" s="1"/>
  <c r="L24" i="13" s="1"/>
  <c r="J43" i="8"/>
  <c r="K43" i="8" s="1"/>
  <c r="L43" i="8" s="1"/>
  <c r="M37" i="6" a="1"/>
  <c r="M37" i="6" s="1"/>
  <c r="I37" i="23" s="1"/>
  <c r="R61" i="16"/>
  <c r="J116" i="31"/>
  <c r="K116" i="31" s="1"/>
  <c r="L116" i="31" s="1"/>
  <c r="J40" i="13"/>
  <c r="K40" i="13" s="1"/>
  <c r="L40" i="13" s="1"/>
  <c r="J37" i="31"/>
  <c r="K37" i="31" s="1"/>
  <c r="L37" i="31" s="1"/>
  <c r="J38" i="11"/>
  <c r="K38" i="11" s="1"/>
  <c r="L38" i="11" s="1"/>
  <c r="J53" i="36"/>
  <c r="K53" i="36" s="1"/>
  <c r="L53" i="36" s="1"/>
  <c r="J43" i="31"/>
  <c r="K43" i="31" s="1"/>
  <c r="L43" i="31" s="1"/>
  <c r="M47" i="6" a="1"/>
  <c r="M47" i="6" s="1"/>
  <c r="I47" i="23" s="1"/>
  <c r="C59" i="23"/>
  <c r="J114" i="8"/>
  <c r="K114" i="8" s="1"/>
  <c r="L114" i="8" s="1"/>
  <c r="H75" i="6"/>
  <c r="C75" i="23"/>
  <c r="J108" i="9"/>
  <c r="K108" i="9" s="1"/>
  <c r="L108" i="9" s="1"/>
  <c r="J8" i="11"/>
  <c r="K8" i="11" s="1"/>
  <c r="L8" i="11" s="1"/>
  <c r="J24" i="8"/>
  <c r="K24" i="8" s="1"/>
  <c r="L24" i="8" s="1"/>
  <c r="J57" i="8"/>
  <c r="K57" i="8" s="1"/>
  <c r="L57" i="8" s="1"/>
  <c r="J36" i="34"/>
  <c r="K36" i="34" s="1"/>
  <c r="L36" i="34" s="1"/>
  <c r="C111" i="23"/>
  <c r="H111" i="6"/>
  <c r="J91" i="30"/>
  <c r="K91" i="30" s="1"/>
  <c r="L91" i="30" s="1"/>
  <c r="C73" i="22"/>
  <c r="H73" i="2"/>
  <c r="J5" i="13"/>
  <c r="K5" i="13" s="1"/>
  <c r="L5" i="13" s="1"/>
  <c r="M86" i="6" a="1"/>
  <c r="M86" i="6" s="1"/>
  <c r="I86" i="23" s="1"/>
  <c r="J11" i="31"/>
  <c r="K11" i="31" s="1"/>
  <c r="L11" i="31" s="1"/>
  <c r="J99" i="32"/>
  <c r="K99" i="32" s="1"/>
  <c r="L99" i="32" s="1"/>
  <c r="J4" i="34"/>
  <c r="K4" i="34" s="1"/>
  <c r="L4" i="34" s="1"/>
  <c r="BE19" i="29"/>
  <c r="P62" i="16"/>
  <c r="M38" i="33" s="1" a="1"/>
  <c r="M38" i="33" s="1"/>
  <c r="H38" i="33" s="1"/>
  <c r="I38" i="33" s="1"/>
  <c r="J16" i="30"/>
  <c r="K16" i="30" s="1"/>
  <c r="L16" i="30" s="1"/>
  <c r="J23" i="32"/>
  <c r="K23" i="32" s="1"/>
  <c r="L23" i="32" s="1"/>
  <c r="J70" i="30"/>
  <c r="K70" i="30" s="1"/>
  <c r="L70" i="30" s="1"/>
  <c r="J108" i="36"/>
  <c r="K108" i="36" s="1"/>
  <c r="L108" i="36" s="1"/>
  <c r="M14" i="6" a="1"/>
  <c r="M14" i="6" s="1"/>
  <c r="I14" i="23" s="1"/>
  <c r="R38" i="16"/>
  <c r="J13" i="31"/>
  <c r="K13" i="31" s="1"/>
  <c r="L13" i="31" s="1"/>
  <c r="J7" i="36"/>
  <c r="K7" i="36" s="1"/>
  <c r="L7" i="36" s="1"/>
  <c r="J90" i="13"/>
  <c r="K90" i="13" s="1"/>
  <c r="L90" i="13" s="1"/>
  <c r="H31" i="32"/>
  <c r="I31" i="32" s="1"/>
  <c r="J43" i="32"/>
  <c r="K43" i="32" s="1"/>
  <c r="L43" i="32" s="1"/>
  <c r="J67" i="36"/>
  <c r="K67" i="36" s="1"/>
  <c r="L67" i="36" s="1"/>
  <c r="J85" i="11"/>
  <c r="K85" i="11" s="1"/>
  <c r="L85" i="11" s="1"/>
  <c r="J3" i="9"/>
  <c r="K3" i="9" s="1"/>
  <c r="L3" i="9" s="1"/>
  <c r="J10" i="31"/>
  <c r="K10" i="31" s="1"/>
  <c r="L10" i="31" s="1"/>
  <c r="J54" i="12"/>
  <c r="K54" i="12" s="1"/>
  <c r="L54" i="12" s="1"/>
  <c r="J30" i="8"/>
  <c r="K30" i="8" s="1"/>
  <c r="L30" i="8" s="1"/>
  <c r="J105" i="36"/>
  <c r="K105" i="36" s="1"/>
  <c r="L105" i="36" s="1"/>
  <c r="J37" i="30"/>
  <c r="K37" i="30" s="1"/>
  <c r="L37" i="30" s="1"/>
  <c r="BE30" i="29"/>
  <c r="P73" i="16"/>
  <c r="M49" i="33" s="1" a="1"/>
  <c r="M49" i="33" s="1"/>
  <c r="H49" i="33" s="1"/>
  <c r="I49" i="33" s="1"/>
  <c r="J111" i="12"/>
  <c r="K111" i="12" s="1"/>
  <c r="L111" i="12" s="1"/>
  <c r="J42" i="9"/>
  <c r="K42" i="9" s="1"/>
  <c r="L42" i="9" s="1"/>
  <c r="C10" i="23"/>
  <c r="H10" i="6"/>
  <c r="J6" i="31"/>
  <c r="K6" i="31" s="1"/>
  <c r="L6" i="31" s="1"/>
  <c r="J61" i="36"/>
  <c r="K61" i="36" s="1"/>
  <c r="L61" i="36" s="1"/>
  <c r="J88" i="31"/>
  <c r="K88" i="31" s="1"/>
  <c r="L88" i="31" s="1"/>
  <c r="H31" i="8"/>
  <c r="I31" i="8" s="1"/>
  <c r="M58" i="6" a="1"/>
  <c r="M58" i="6" s="1"/>
  <c r="I58" i="23" s="1"/>
  <c r="BE39" i="29"/>
  <c r="P82" i="16"/>
  <c r="M58" i="33" s="1" a="1"/>
  <c r="M58" i="33" s="1"/>
  <c r="H58" i="33" s="1"/>
  <c r="I58" i="33" s="1"/>
  <c r="BE33" i="29"/>
  <c r="P76" i="16"/>
  <c r="M52" i="33" s="1" a="1"/>
  <c r="M52" i="33" s="1"/>
  <c r="H52" i="33" s="1"/>
  <c r="I52" i="33" s="1"/>
  <c r="C43" i="22"/>
  <c r="H43" i="2"/>
  <c r="C92" i="22"/>
  <c r="H92" i="2"/>
  <c r="J3" i="8"/>
  <c r="K3" i="8" s="1"/>
  <c r="L3" i="8" s="1"/>
  <c r="C99" i="23"/>
  <c r="H99" i="6"/>
  <c r="J8" i="12"/>
  <c r="K8" i="12" s="1"/>
  <c r="L8" i="12" s="1"/>
  <c r="J68" i="36"/>
  <c r="K68" i="36" s="1"/>
  <c r="L68" i="36" s="1"/>
  <c r="J71" i="30"/>
  <c r="K71" i="30" s="1"/>
  <c r="L71" i="30" s="1"/>
  <c r="C3" i="22"/>
  <c r="H3" i="2"/>
  <c r="J84" i="8"/>
  <c r="K84" i="8" s="1"/>
  <c r="L84" i="8" s="1"/>
  <c r="J45" i="11"/>
  <c r="K45" i="11" s="1"/>
  <c r="L45" i="11" s="1"/>
  <c r="J77" i="12"/>
  <c r="K77" i="12" s="1"/>
  <c r="L77" i="12" s="1"/>
  <c r="C115" i="23"/>
  <c r="J71" i="32"/>
  <c r="K71" i="32" s="1"/>
  <c r="L71" i="32" s="1"/>
  <c r="C65" i="23"/>
  <c r="M85" i="6" a="1"/>
  <c r="M85" i="6" s="1"/>
  <c r="I85" i="23" s="1"/>
  <c r="J110" i="36"/>
  <c r="K110" i="36" s="1"/>
  <c r="L110" i="36" s="1"/>
  <c r="C9" i="23"/>
  <c r="J91" i="32"/>
  <c r="K91" i="32" s="1"/>
  <c r="L91" i="32" s="1"/>
  <c r="C103" i="22"/>
  <c r="H103" i="2"/>
  <c r="J49" i="32"/>
  <c r="K49" i="32" s="1"/>
  <c r="L49" i="32" s="1"/>
  <c r="J35" i="34"/>
  <c r="K35" i="34" s="1"/>
  <c r="L35" i="34" s="1"/>
  <c r="J70" i="12"/>
  <c r="K70" i="12" s="1"/>
  <c r="L70" i="12" s="1"/>
  <c r="J78" i="30"/>
  <c r="K78" i="30" s="1"/>
  <c r="L78" i="30" s="1"/>
  <c r="J10" i="34"/>
  <c r="K10" i="34" s="1"/>
  <c r="L10" i="34" s="1"/>
  <c r="C15" i="23"/>
  <c r="J21" i="11"/>
  <c r="K21" i="11" s="1"/>
  <c r="L21" i="11" s="1"/>
  <c r="AR29" i="29"/>
  <c r="J64" i="12"/>
  <c r="K64" i="12" s="1"/>
  <c r="L64" i="12" s="1"/>
  <c r="J55" i="34"/>
  <c r="K55" i="34" s="1"/>
  <c r="L55" i="34" s="1"/>
  <c r="J75" i="34"/>
  <c r="K75" i="34" s="1"/>
  <c r="L75" i="34" s="1"/>
  <c r="J69" i="30"/>
  <c r="K69" i="30" s="1"/>
  <c r="L69" i="30" s="1"/>
  <c r="C42" i="22"/>
  <c r="J109" i="8"/>
  <c r="K109" i="8" s="1"/>
  <c r="L109" i="8" s="1"/>
  <c r="J24" i="32"/>
  <c r="K24" i="32" s="1"/>
  <c r="L24" i="32" s="1"/>
  <c r="J101" i="11"/>
  <c r="K101" i="11" s="1"/>
  <c r="L101" i="11" s="1"/>
  <c r="J17" i="12"/>
  <c r="K17" i="12" s="1"/>
  <c r="L17" i="12" s="1"/>
  <c r="J16" i="32"/>
  <c r="K16" i="32" s="1"/>
  <c r="L16" i="32" s="1"/>
  <c r="J111" i="31"/>
  <c r="K111" i="31" s="1"/>
  <c r="L111" i="31" s="1"/>
  <c r="J83" i="11"/>
  <c r="K83" i="11" s="1"/>
  <c r="L83" i="11" s="1"/>
  <c r="J8" i="36"/>
  <c r="K8" i="36" s="1"/>
  <c r="L8" i="36" s="1"/>
  <c r="J14" i="30"/>
  <c r="K14" i="30" s="1"/>
  <c r="L14" i="30" s="1"/>
  <c r="M54" i="2" a="1"/>
  <c r="M54" i="2" s="1"/>
  <c r="I54" i="22" s="1"/>
  <c r="R78" i="16"/>
  <c r="J50" i="30"/>
  <c r="K50" i="30" s="1"/>
  <c r="L50" i="30" s="1"/>
  <c r="J70" i="31"/>
  <c r="K70" i="31" s="1"/>
  <c r="L70" i="31" s="1"/>
  <c r="J4" i="12"/>
  <c r="K4" i="12" s="1"/>
  <c r="L4" i="12" s="1"/>
  <c r="J77" i="13"/>
  <c r="K77" i="13" s="1"/>
  <c r="L77" i="13" s="1"/>
  <c r="J115" i="11"/>
  <c r="K115" i="11" s="1"/>
  <c r="L115" i="11" s="1"/>
  <c r="J97" i="32"/>
  <c r="K97" i="32" s="1"/>
  <c r="L97" i="32" s="1"/>
  <c r="J27" i="30"/>
  <c r="K27" i="30" s="1"/>
  <c r="L27" i="30" s="1"/>
  <c r="J71" i="13"/>
  <c r="K71" i="13" s="1"/>
  <c r="L71" i="13" s="1"/>
  <c r="J46" i="32"/>
  <c r="K46" i="32" s="1"/>
  <c r="L46" i="32" s="1"/>
  <c r="J11" i="9"/>
  <c r="K11" i="9" s="1"/>
  <c r="L11" i="9" s="1"/>
  <c r="C50" i="23"/>
  <c r="C34" i="23"/>
  <c r="H34" i="6"/>
  <c r="J3" i="31"/>
  <c r="K3" i="31" s="1"/>
  <c r="L3" i="31" s="1"/>
  <c r="J62" i="11"/>
  <c r="K62" i="11" s="1"/>
  <c r="L62" i="11" s="1"/>
  <c r="J32" i="30"/>
  <c r="K32" i="30" s="1"/>
  <c r="L32" i="30" s="1"/>
  <c r="J83" i="8"/>
  <c r="K83" i="8" s="1"/>
  <c r="L83" i="8" s="1"/>
  <c r="J88" i="32"/>
  <c r="K88" i="32" s="1"/>
  <c r="L88" i="32" s="1"/>
  <c r="J69" i="36"/>
  <c r="K69" i="36" s="1"/>
  <c r="L69" i="36" s="1"/>
  <c r="J107" i="11"/>
  <c r="K107" i="11" s="1"/>
  <c r="L107" i="11" s="1"/>
  <c r="J20" i="36"/>
  <c r="K20" i="36" s="1"/>
  <c r="L20" i="36" s="1"/>
  <c r="M25" i="2" a="1"/>
  <c r="M25" i="2" s="1"/>
  <c r="I25" i="22" s="1"/>
  <c r="R49" i="16"/>
  <c r="J116" i="30"/>
  <c r="K116" i="30" s="1"/>
  <c r="L116" i="30" s="1"/>
  <c r="J106" i="34"/>
  <c r="K106" i="34" s="1"/>
  <c r="L106" i="34" s="1"/>
  <c r="J111" i="13"/>
  <c r="K111" i="13" s="1"/>
  <c r="L111" i="13" s="1"/>
  <c r="J14" i="8"/>
  <c r="K14" i="8" s="1"/>
  <c r="L14" i="8" s="1"/>
  <c r="J87" i="31"/>
  <c r="K87" i="31" s="1"/>
  <c r="L87" i="31" s="1"/>
  <c r="M78" i="6" a="1"/>
  <c r="M78" i="6" s="1"/>
  <c r="I78" i="23" s="1"/>
  <c r="J8" i="31"/>
  <c r="K8" i="31" s="1"/>
  <c r="L8" i="31" s="1"/>
  <c r="M60" i="2" a="1"/>
  <c r="M60" i="2" s="1"/>
  <c r="I60" i="22" s="1"/>
  <c r="J96" i="11"/>
  <c r="K96" i="11" s="1"/>
  <c r="L96" i="11" s="1"/>
  <c r="J24" i="36"/>
  <c r="K24" i="36" s="1"/>
  <c r="L24" i="36" s="1"/>
  <c r="J101" i="31"/>
  <c r="K101" i="31" s="1"/>
  <c r="L101" i="31" s="1"/>
  <c r="J93" i="9"/>
  <c r="K93" i="9" s="1"/>
  <c r="L93" i="9" s="1"/>
  <c r="J47" i="31"/>
  <c r="K47" i="31" s="1"/>
  <c r="L47" i="31" s="1"/>
  <c r="M24" i="6" a="1"/>
  <c r="M24" i="6" s="1"/>
  <c r="I24" i="23" s="1"/>
  <c r="R48" i="16"/>
  <c r="J85" i="8"/>
  <c r="K85" i="8" s="1"/>
  <c r="L85" i="8" s="1"/>
  <c r="C46" i="23"/>
  <c r="J104" i="9"/>
  <c r="K104" i="9" s="1"/>
  <c r="L104" i="9" s="1"/>
  <c r="BE21" i="29"/>
  <c r="P64" i="16"/>
  <c r="M40" i="33" s="1" a="1"/>
  <c r="M40" i="33" s="1"/>
  <c r="H40" i="33" s="1"/>
  <c r="I40" i="33" s="1"/>
  <c r="M57" i="6" a="1"/>
  <c r="M57" i="6" s="1"/>
  <c r="I57" i="23" s="1"/>
  <c r="R81" i="16"/>
  <c r="J79" i="9"/>
  <c r="K79" i="9" s="1"/>
  <c r="L79" i="9" s="1"/>
  <c r="J37" i="11"/>
  <c r="K37" i="11" s="1"/>
  <c r="L37" i="11" s="1"/>
  <c r="J111" i="8"/>
  <c r="K111" i="8" s="1"/>
  <c r="L111" i="8" s="1"/>
  <c r="J28" i="8"/>
  <c r="K28" i="8" s="1"/>
  <c r="L28" i="8" s="1"/>
  <c r="M26" i="6" a="1"/>
  <c r="M26" i="6" s="1"/>
  <c r="I26" i="23" s="1"/>
  <c r="R50" i="16"/>
  <c r="C82" i="23"/>
  <c r="H82" i="6"/>
  <c r="J33" i="30"/>
  <c r="K33" i="30" s="1"/>
  <c r="L33" i="30" s="1"/>
  <c r="H31" i="9"/>
  <c r="I31" i="9" s="1"/>
  <c r="M8" i="6" a="1"/>
  <c r="M8" i="6" s="1"/>
  <c r="I8" i="23" s="1"/>
  <c r="R32" i="16"/>
  <c r="C44" i="22"/>
  <c r="H44" i="2"/>
  <c r="J92" i="13"/>
  <c r="K92" i="13" s="1"/>
  <c r="L92" i="13" s="1"/>
  <c r="J40" i="31"/>
  <c r="K40" i="31" s="1"/>
  <c r="L40" i="31" s="1"/>
  <c r="M2" i="30" a="1"/>
  <c r="M2" i="30" s="1"/>
  <c r="H2" i="30" s="1"/>
  <c r="I2" i="30" s="1"/>
  <c r="T5" i="16"/>
  <c r="J70" i="32"/>
  <c r="K70" i="32" s="1"/>
  <c r="L70" i="32" s="1"/>
  <c r="J91" i="34"/>
  <c r="K91" i="34" s="1"/>
  <c r="L91" i="34" s="1"/>
  <c r="J103" i="30"/>
  <c r="K103" i="30" s="1"/>
  <c r="L103" i="30" s="1"/>
  <c r="J110" i="32"/>
  <c r="K110" i="32" s="1"/>
  <c r="L110" i="32" s="1"/>
  <c r="J41" i="30"/>
  <c r="K41" i="30" s="1"/>
  <c r="L41" i="30" s="1"/>
  <c r="C9" i="22"/>
  <c r="H9" i="2"/>
  <c r="J100" i="31"/>
  <c r="K100" i="31" s="1"/>
  <c r="L100" i="31" s="1"/>
  <c r="J36" i="36"/>
  <c r="K36" i="36" s="1"/>
  <c r="L36" i="36" s="1"/>
  <c r="J3" i="13"/>
  <c r="K3" i="13" s="1"/>
  <c r="L3" i="13" s="1"/>
  <c r="H2" i="32"/>
  <c r="I2" i="32" s="1"/>
  <c r="J14" i="32"/>
  <c r="K14" i="32" s="1"/>
  <c r="L14" i="32" s="1"/>
  <c r="M20" i="6" a="1"/>
  <c r="M20" i="6" s="1"/>
  <c r="I20" i="23" s="1"/>
  <c r="R44" i="16"/>
  <c r="J38" i="36"/>
  <c r="K38" i="36" s="1"/>
  <c r="L38" i="36" s="1"/>
  <c r="J12" i="9"/>
  <c r="K12" i="9" s="1"/>
  <c r="L12" i="9" s="1"/>
  <c r="J106" i="8"/>
  <c r="K106" i="8" s="1"/>
  <c r="L106" i="8" s="1"/>
  <c r="J39" i="31"/>
  <c r="K39" i="31" s="1"/>
  <c r="L39" i="31" s="1"/>
  <c r="BE28" i="29"/>
  <c r="P71" i="16"/>
  <c r="M47" i="33" s="1" a="1"/>
  <c r="M47" i="33" s="1"/>
  <c r="H47" i="33" s="1"/>
  <c r="I47" i="33" s="1"/>
  <c r="BE15" i="29"/>
  <c r="P58" i="16"/>
  <c r="M34" i="33" s="1" a="1"/>
  <c r="M34" i="33" s="1"/>
  <c r="H34" i="33" s="1"/>
  <c r="I34" i="33" s="1"/>
  <c r="J25" i="12"/>
  <c r="K25" i="12" s="1"/>
  <c r="L25" i="12" s="1"/>
  <c r="J40" i="34"/>
  <c r="K40" i="34" s="1"/>
  <c r="L40" i="34" s="1"/>
  <c r="J22" i="11"/>
  <c r="K22" i="11" s="1"/>
  <c r="L22" i="11" s="1"/>
  <c r="J8" i="30"/>
  <c r="K8" i="30" s="1"/>
  <c r="L8" i="30" s="1"/>
  <c r="J70" i="36"/>
  <c r="K70" i="36" s="1"/>
  <c r="L70" i="36" s="1"/>
  <c r="J82" i="12"/>
  <c r="K82" i="12" s="1"/>
  <c r="L82" i="12" s="1"/>
  <c r="J13" i="9"/>
  <c r="K13" i="9" s="1"/>
  <c r="L13" i="9" s="1"/>
  <c r="J25" i="32"/>
  <c r="K25" i="32" s="1"/>
  <c r="L25" i="32" s="1"/>
  <c r="H60" i="12"/>
  <c r="I60" i="12" s="1"/>
  <c r="J93" i="31"/>
  <c r="K93" i="31" s="1"/>
  <c r="L93" i="31" s="1"/>
  <c r="J32" i="36"/>
  <c r="K32" i="36" s="1"/>
  <c r="L32" i="36" s="1"/>
  <c r="J30" i="31"/>
  <c r="K30" i="31" s="1"/>
  <c r="L30" i="31" s="1"/>
  <c r="H2" i="8"/>
  <c r="I2" i="8" s="1"/>
  <c r="J26" i="13"/>
  <c r="K26" i="13" s="1"/>
  <c r="L26" i="13" s="1"/>
  <c r="J52" i="12"/>
  <c r="K52" i="12" s="1"/>
  <c r="L52" i="12" s="1"/>
  <c r="C63" i="22"/>
  <c r="H63" i="2"/>
  <c r="M13" i="2" a="1"/>
  <c r="M13" i="2" s="1"/>
  <c r="I13" i="22" s="1"/>
  <c r="R37" i="16"/>
  <c r="J9" i="32"/>
  <c r="K9" i="32" s="1"/>
  <c r="L9" i="32" s="1"/>
  <c r="H12" i="6"/>
  <c r="C12" i="23"/>
  <c r="J66" i="12"/>
  <c r="K66" i="12" s="1"/>
  <c r="L66" i="12" s="1"/>
  <c r="J15" i="13"/>
  <c r="K15" i="13" s="1"/>
  <c r="L15" i="13" s="1"/>
  <c r="J116" i="12"/>
  <c r="K116" i="12" s="1"/>
  <c r="L116" i="12" s="1"/>
  <c r="C87" i="23"/>
  <c r="J16" i="11"/>
  <c r="K16" i="11" s="1"/>
  <c r="L16" i="11" s="1"/>
  <c r="J19" i="12"/>
  <c r="K19" i="12" s="1"/>
  <c r="L19" i="12" s="1"/>
  <c r="C57" i="23"/>
  <c r="J42" i="32"/>
  <c r="K42" i="32" s="1"/>
  <c r="L42" i="32" s="1"/>
  <c r="C36" i="23"/>
  <c r="J52" i="36"/>
  <c r="K52" i="36" s="1"/>
  <c r="L52" i="36" s="1"/>
  <c r="C67" i="23"/>
  <c r="J62" i="32"/>
  <c r="K62" i="32" s="1"/>
  <c r="L62" i="32" s="1"/>
  <c r="C74" i="22"/>
  <c r="H74" i="2"/>
  <c r="J27" i="13"/>
  <c r="K27" i="13" s="1"/>
  <c r="L27" i="13" s="1"/>
  <c r="J26" i="9"/>
  <c r="K26" i="9" s="1"/>
  <c r="L26" i="9" s="1"/>
  <c r="J41" i="12"/>
  <c r="K41" i="12" s="1"/>
  <c r="L41" i="12" s="1"/>
  <c r="M89" i="34" a="1"/>
  <c r="M89" i="34" s="1"/>
  <c r="I89" i="23" s="1"/>
  <c r="R8" i="16"/>
  <c r="J97" i="34"/>
  <c r="K97" i="34" s="1"/>
  <c r="L97" i="34" s="1"/>
  <c r="C76" i="22"/>
  <c r="H76" i="2"/>
  <c r="C102" i="23"/>
  <c r="J108" i="11"/>
  <c r="K108" i="11" s="1"/>
  <c r="L108" i="11" s="1"/>
  <c r="J40" i="12"/>
  <c r="K40" i="12" s="1"/>
  <c r="L40" i="12" s="1"/>
  <c r="J109" i="34"/>
  <c r="K109" i="34" s="1"/>
  <c r="L109" i="34" s="1"/>
  <c r="J35" i="12"/>
  <c r="K35" i="12" s="1"/>
  <c r="L35" i="12" s="1"/>
  <c r="J113" i="34"/>
  <c r="K113" i="34" s="1"/>
  <c r="L113" i="34" s="1"/>
  <c r="J91" i="8"/>
  <c r="K91" i="8" s="1"/>
  <c r="L91" i="8" s="1"/>
  <c r="M22" i="6" a="1"/>
  <c r="M22" i="6" s="1"/>
  <c r="I22" i="23" s="1"/>
  <c r="R46" i="16"/>
  <c r="J52" i="31"/>
  <c r="K52" i="31" s="1"/>
  <c r="L52" i="31" s="1"/>
  <c r="K71" i="6"/>
  <c r="L71" i="6" s="1"/>
  <c r="C13" i="22"/>
  <c r="J80" i="8"/>
  <c r="K80" i="8" s="1"/>
  <c r="L80" i="8" s="1"/>
  <c r="J111" i="32"/>
  <c r="K111" i="32" s="1"/>
  <c r="L111" i="32" s="1"/>
  <c r="J14" i="11"/>
  <c r="K14" i="11" s="1"/>
  <c r="L14" i="11" s="1"/>
  <c r="J21" i="33"/>
  <c r="K21" i="33" s="1"/>
  <c r="L21" i="33" s="1"/>
  <c r="M60" i="9" a="1"/>
  <c r="M60" i="9" s="1"/>
  <c r="H60" i="9" s="1"/>
  <c r="I60" i="9" s="1"/>
  <c r="U7" i="16"/>
  <c r="J53" i="31"/>
  <c r="K53" i="31" s="1"/>
  <c r="L53" i="31" s="1"/>
  <c r="J67" i="11"/>
  <c r="K67" i="11" s="1"/>
  <c r="L67" i="11" s="1"/>
  <c r="J66" i="36"/>
  <c r="K66" i="36" s="1"/>
  <c r="L66" i="36" s="1"/>
  <c r="J43" i="30"/>
  <c r="K43" i="30" s="1"/>
  <c r="L43" i="30" s="1"/>
  <c r="J21" i="32"/>
  <c r="K21" i="32" s="1"/>
  <c r="L21" i="32" s="1"/>
  <c r="J21" i="30"/>
  <c r="K21" i="30" s="1"/>
  <c r="L21" i="30" s="1"/>
  <c r="J12" i="31"/>
  <c r="K12" i="31" s="1"/>
  <c r="L12" i="31" s="1"/>
  <c r="J91" i="12"/>
  <c r="K91" i="12" s="1"/>
  <c r="L91" i="12" s="1"/>
  <c r="C74" i="23"/>
  <c r="J31" i="36"/>
  <c r="K31" i="36" s="1"/>
  <c r="L31" i="36" s="1"/>
  <c r="J68" i="32"/>
  <c r="K68" i="32" s="1"/>
  <c r="L68" i="32" s="1"/>
  <c r="J114" i="30"/>
  <c r="K114" i="30" s="1"/>
  <c r="L114" i="30" s="1"/>
  <c r="J26" i="12"/>
  <c r="K26" i="12" s="1"/>
  <c r="L26" i="12" s="1"/>
  <c r="C21" i="23"/>
  <c r="C63" i="23"/>
  <c r="J32" i="31"/>
  <c r="K32" i="31" s="1"/>
  <c r="L32" i="31" s="1"/>
  <c r="J33" i="11"/>
  <c r="K33" i="11" s="1"/>
  <c r="L33" i="11" s="1"/>
  <c r="J61" i="30"/>
  <c r="K61" i="30" s="1"/>
  <c r="L61" i="30" s="1"/>
  <c r="J54" i="8"/>
  <c r="K54" i="8" s="1"/>
  <c r="L54" i="8" s="1"/>
  <c r="J59" i="32"/>
  <c r="K59" i="32" s="1"/>
  <c r="L59" i="32" s="1"/>
  <c r="J40" i="36"/>
  <c r="K40" i="36" s="1"/>
  <c r="L40" i="36" s="1"/>
  <c r="J49" i="11"/>
  <c r="K49" i="11" s="1"/>
  <c r="L49" i="11" s="1"/>
  <c r="J49" i="36"/>
  <c r="K49" i="36" s="1"/>
  <c r="L49" i="36" s="1"/>
  <c r="J14" i="12"/>
  <c r="K14" i="12" s="1"/>
  <c r="L14" i="12" s="1"/>
  <c r="J87" i="30"/>
  <c r="K87" i="30" s="1"/>
  <c r="L87" i="30" s="1"/>
  <c r="J77" i="34"/>
  <c r="K77" i="34" s="1"/>
  <c r="L77" i="34" s="1"/>
  <c r="J82" i="13"/>
  <c r="K82" i="13" s="1"/>
  <c r="L82" i="13" s="1"/>
  <c r="J101" i="8"/>
  <c r="K101" i="8" s="1"/>
  <c r="L101" i="8" s="1"/>
  <c r="AR18" i="29"/>
  <c r="M33" i="6" a="1"/>
  <c r="M33" i="6" s="1"/>
  <c r="I33" i="23" s="1"/>
  <c r="R57" i="16"/>
  <c r="J66" i="31"/>
  <c r="K66" i="31" s="1"/>
  <c r="L66" i="31" s="1"/>
  <c r="J111" i="36"/>
  <c r="K111" i="36" s="1"/>
  <c r="L111" i="36" s="1"/>
  <c r="J72" i="31"/>
  <c r="K72" i="31" s="1"/>
  <c r="L72" i="31" s="1"/>
  <c r="BE20" i="29"/>
  <c r="P63" i="16"/>
  <c r="M39" i="33" s="1" a="1"/>
  <c r="M39" i="33" s="1"/>
  <c r="H39" i="33" s="1"/>
  <c r="I39" i="33" s="1"/>
  <c r="J64" i="9"/>
  <c r="K64" i="9" s="1"/>
  <c r="L64" i="9" s="1"/>
  <c r="J76" i="31"/>
  <c r="K76" i="31" s="1"/>
  <c r="L76" i="31" s="1"/>
  <c r="J56" i="8"/>
  <c r="K56" i="8" s="1"/>
  <c r="L56" i="8" s="1"/>
  <c r="C17" i="23"/>
  <c r="J75" i="9"/>
  <c r="K75" i="9" s="1"/>
  <c r="L75" i="9" s="1"/>
  <c r="J23" i="34"/>
  <c r="K23" i="34" s="1"/>
  <c r="L23" i="34" s="1"/>
  <c r="J12" i="8"/>
  <c r="K12" i="8" s="1"/>
  <c r="L12" i="8" s="1"/>
  <c r="M31" i="30" a="1"/>
  <c r="M31" i="30" s="1"/>
  <c r="H31" i="30" s="1"/>
  <c r="I31" i="30" s="1"/>
  <c r="T6" i="16"/>
  <c r="J82" i="8"/>
  <c r="K82" i="8" s="1"/>
  <c r="L82" i="8" s="1"/>
  <c r="J21" i="13"/>
  <c r="K21" i="13" s="1"/>
  <c r="L21" i="13" s="1"/>
  <c r="H53" i="6"/>
  <c r="C53" i="23"/>
  <c r="J105" i="8"/>
  <c r="K105" i="8" s="1"/>
  <c r="L105" i="8" s="1"/>
  <c r="C15" i="22"/>
  <c r="H15" i="2"/>
  <c r="J34" i="13"/>
  <c r="K34" i="13" s="1"/>
  <c r="L34" i="13" s="1"/>
  <c r="J98" i="31"/>
  <c r="K98" i="31" s="1"/>
  <c r="L98" i="31" s="1"/>
  <c r="J41" i="32"/>
  <c r="K41" i="32" s="1"/>
  <c r="L41" i="32" s="1"/>
  <c r="J62" i="34"/>
  <c r="K62" i="34" s="1"/>
  <c r="L62" i="34" s="1"/>
  <c r="J74" i="30"/>
  <c r="K74" i="30" s="1"/>
  <c r="L74" i="30" s="1"/>
  <c r="J81" i="32"/>
  <c r="K81" i="32" s="1"/>
  <c r="L81" i="32" s="1"/>
  <c r="J117" i="11"/>
  <c r="K117" i="11" s="1"/>
  <c r="L117" i="11" s="1"/>
  <c r="J38" i="9"/>
  <c r="K38" i="9" s="1"/>
  <c r="L38" i="9" s="1"/>
  <c r="C96" i="22"/>
  <c r="H96" i="2"/>
  <c r="J53" i="11"/>
  <c r="K53" i="11" s="1"/>
  <c r="L53" i="11" s="1"/>
  <c r="J42" i="31"/>
  <c r="K42" i="31" s="1"/>
  <c r="L42" i="31" s="1"/>
  <c r="J94" i="36"/>
  <c r="K94" i="36" s="1"/>
  <c r="L94" i="36" s="1"/>
  <c r="J61" i="13"/>
  <c r="K61" i="13" s="1"/>
  <c r="L61" i="13" s="1"/>
  <c r="H89" i="32"/>
  <c r="I89" i="32" s="1"/>
  <c r="J101" i="32"/>
  <c r="K101" i="32" s="1"/>
  <c r="L101" i="32" s="1"/>
  <c r="J96" i="36"/>
  <c r="K96" i="36" s="1"/>
  <c r="L96" i="36" s="1"/>
  <c r="J99" i="9"/>
  <c r="K99" i="9" s="1"/>
  <c r="L99" i="9" s="1"/>
  <c r="M71" i="2" a="1"/>
  <c r="M71" i="2" s="1"/>
  <c r="I71" i="22" s="1"/>
  <c r="J77" i="8"/>
  <c r="K77" i="8" s="1"/>
  <c r="L77" i="8" s="1"/>
  <c r="M38" i="6" a="1"/>
  <c r="M38" i="6" s="1"/>
  <c r="I38" i="23" s="1"/>
  <c r="R62" i="16"/>
  <c r="J117" i="9"/>
  <c r="K117" i="9" s="1"/>
  <c r="L117" i="9" s="1"/>
  <c r="J51" i="36"/>
  <c r="K51" i="36" s="1"/>
  <c r="L51" i="36" s="1"/>
  <c r="M29" i="6" a="1"/>
  <c r="M29" i="6" s="1"/>
  <c r="I29" i="23" s="1"/>
  <c r="R53" i="16"/>
  <c r="J11" i="34"/>
  <c r="K11" i="34" s="1"/>
  <c r="L11" i="34" s="1"/>
  <c r="J51" i="11"/>
  <c r="K51" i="11" s="1"/>
  <c r="L51" i="11" s="1"/>
  <c r="J95" i="30"/>
  <c r="K95" i="30" s="1"/>
  <c r="L95" i="30" s="1"/>
  <c r="J41" i="36"/>
  <c r="K41" i="36" s="1"/>
  <c r="L41" i="36" s="1"/>
  <c r="J53" i="12"/>
  <c r="K53" i="12" s="1"/>
  <c r="L53" i="12" s="1"/>
  <c r="J57" i="12"/>
  <c r="K57" i="12" s="1"/>
  <c r="L57" i="12" s="1"/>
  <c r="M36" i="6" a="1"/>
  <c r="M36" i="6" s="1"/>
  <c r="I36" i="23" s="1"/>
  <c r="R60" i="16"/>
  <c r="J112" i="32"/>
  <c r="K112" i="32" s="1"/>
  <c r="L112" i="32" s="1"/>
  <c r="H25" i="34"/>
  <c r="C25" i="23"/>
  <c r="J90" i="36"/>
  <c r="K90" i="36" s="1"/>
  <c r="L90" i="36" s="1"/>
  <c r="H18" i="33"/>
  <c r="I18" i="33" s="1"/>
  <c r="J59" i="31"/>
  <c r="K59" i="31" s="1"/>
  <c r="L59" i="31" s="1"/>
  <c r="H89" i="8"/>
  <c r="I89" i="8" s="1"/>
  <c r="J55" i="13"/>
  <c r="K55" i="13" s="1"/>
  <c r="L55" i="13" s="1"/>
  <c r="J81" i="12"/>
  <c r="K81" i="12" s="1"/>
  <c r="L81" i="12" s="1"/>
  <c r="C34" i="22"/>
  <c r="H34" i="2"/>
  <c r="J5" i="32"/>
  <c r="K5" i="32" s="1"/>
  <c r="L5" i="32" s="1"/>
  <c r="J96" i="32"/>
  <c r="K96" i="32" s="1"/>
  <c r="L96" i="32" s="1"/>
  <c r="BE16" i="29"/>
  <c r="P59" i="16"/>
  <c r="M35" i="33" s="1" a="1"/>
  <c r="M35" i="33" s="1"/>
  <c r="H35" i="33" s="1"/>
  <c r="I35" i="33" s="1"/>
  <c r="J102" i="13"/>
  <c r="K102" i="13" s="1"/>
  <c r="L102" i="13" s="1"/>
  <c r="J87" i="12"/>
  <c r="K87" i="12" s="1"/>
  <c r="L87" i="12" s="1"/>
  <c r="C58" i="23"/>
  <c r="H29" i="33"/>
  <c r="I29" i="33" s="1"/>
  <c r="J74" i="11"/>
  <c r="K74" i="11" s="1"/>
  <c r="L74" i="11" s="1"/>
  <c r="J48" i="12"/>
  <c r="K48" i="12" s="1"/>
  <c r="L48" i="12" s="1"/>
  <c r="C28" i="23"/>
  <c r="J22" i="32"/>
  <c r="K22" i="32" s="1"/>
  <c r="L22" i="32" s="1"/>
  <c r="J33" i="32"/>
  <c r="K33" i="32" s="1"/>
  <c r="L33" i="32" s="1"/>
  <c r="C45" i="22"/>
  <c r="H45" i="2"/>
  <c r="J114" i="13"/>
  <c r="K114" i="13" s="1"/>
  <c r="L114" i="13" s="1"/>
  <c r="J113" i="9"/>
  <c r="K113" i="9" s="1"/>
  <c r="L113" i="9" s="1"/>
  <c r="M74" i="6" a="1"/>
  <c r="M74" i="6" s="1"/>
  <c r="I74" i="23" s="1"/>
  <c r="J68" i="34"/>
  <c r="K68" i="34" s="1"/>
  <c r="L68" i="34" s="1"/>
  <c r="J93" i="32"/>
  <c r="K93" i="32" s="1"/>
  <c r="L93" i="32" s="1"/>
  <c r="C47" i="22"/>
  <c r="H47" i="2"/>
  <c r="C88" i="22"/>
  <c r="H88" i="2"/>
  <c r="J58" i="36"/>
  <c r="K58" i="36" s="1"/>
  <c r="L58" i="36" s="1"/>
  <c r="J86" i="9"/>
  <c r="K86" i="9" s="1"/>
  <c r="L86" i="9" s="1"/>
  <c r="J69" i="12"/>
  <c r="K69" i="12" s="1"/>
  <c r="L69" i="12" s="1"/>
  <c r="J41" i="11"/>
  <c r="K41" i="11" s="1"/>
  <c r="L41" i="11" s="1"/>
  <c r="J80" i="34"/>
  <c r="K80" i="34" s="1"/>
  <c r="L80" i="34" s="1"/>
  <c r="J116" i="8"/>
  <c r="K116" i="8" s="1"/>
  <c r="L116" i="8" s="1"/>
  <c r="J6" i="12"/>
  <c r="K6" i="12" s="1"/>
  <c r="L6" i="12" s="1"/>
  <c r="J84" i="34"/>
  <c r="K84" i="34" s="1"/>
  <c r="L84" i="34" s="1"/>
  <c r="J62" i="8"/>
  <c r="K62" i="8" s="1"/>
  <c r="L62" i="8" s="1"/>
  <c r="J23" i="31"/>
  <c r="K23" i="31" s="1"/>
  <c r="L23" i="31" s="1"/>
  <c r="J49" i="34"/>
  <c r="K49" i="34" s="1"/>
  <c r="L49" i="34" s="1"/>
  <c r="J51" i="8"/>
  <c r="K51" i="8" s="1"/>
  <c r="L51" i="8" s="1"/>
  <c r="J82" i="32"/>
  <c r="K82" i="32" s="1"/>
  <c r="L82" i="32" s="1"/>
  <c r="J72" i="11"/>
  <c r="K72" i="11" s="1"/>
  <c r="L72" i="11" s="1"/>
  <c r="J84" i="32"/>
  <c r="K84" i="32" s="1"/>
  <c r="L84" i="32" s="1"/>
  <c r="C23" i="23"/>
  <c r="H23" i="6"/>
  <c r="J37" i="36"/>
  <c r="K37" i="36" s="1"/>
  <c r="L37" i="36" s="1"/>
  <c r="J108" i="32"/>
  <c r="K108" i="32" s="1"/>
  <c r="L108" i="32" s="1"/>
  <c r="M92" i="6" a="1"/>
  <c r="M92" i="6" s="1"/>
  <c r="I92" i="23" s="1"/>
  <c r="J108" i="30"/>
  <c r="K108" i="30" s="1"/>
  <c r="L108" i="30" s="1"/>
  <c r="J99" i="31"/>
  <c r="K99" i="31" s="1"/>
  <c r="L99" i="31" s="1"/>
  <c r="J62" i="12"/>
  <c r="K62" i="12" s="1"/>
  <c r="L62" i="12" s="1"/>
  <c r="C45" i="23"/>
  <c r="J39" i="32"/>
  <c r="K39" i="32" s="1"/>
  <c r="L39" i="32" s="1"/>
  <c r="J60" i="11"/>
  <c r="K60" i="11" s="1"/>
  <c r="L60" i="11" s="1"/>
  <c r="J113" i="12"/>
  <c r="K113" i="12" s="1"/>
  <c r="L113" i="12" s="1"/>
  <c r="C108" i="23"/>
  <c r="H5" i="6"/>
  <c r="C5" i="23"/>
  <c r="J61" i="31"/>
  <c r="K61" i="31" s="1"/>
  <c r="L61" i="31" s="1"/>
  <c r="J4" i="11"/>
  <c r="K4" i="11" s="1"/>
  <c r="L4" i="11" s="1"/>
  <c r="J3" i="30"/>
  <c r="K3" i="30" s="1"/>
  <c r="L3" i="30" s="1"/>
  <c r="J25" i="8"/>
  <c r="K25" i="8" s="1"/>
  <c r="L25" i="8" s="1"/>
  <c r="J30" i="32"/>
  <c r="K30" i="32" s="1"/>
  <c r="L30" i="32" s="1"/>
  <c r="J98" i="36"/>
  <c r="K98" i="36" s="1"/>
  <c r="L98" i="36" s="1"/>
  <c r="J78" i="11"/>
  <c r="K78" i="11" s="1"/>
  <c r="L78" i="11" s="1"/>
  <c r="J107" i="36"/>
  <c r="K107" i="36" s="1"/>
  <c r="L107" i="36" s="1"/>
  <c r="J101" i="12"/>
  <c r="K101" i="12" s="1"/>
  <c r="L101" i="12" s="1"/>
  <c r="J58" i="30"/>
  <c r="K58" i="30" s="1"/>
  <c r="L58" i="30" s="1"/>
  <c r="J48" i="34"/>
  <c r="K48" i="34" s="1"/>
  <c r="L48" i="34" s="1"/>
  <c r="J20" i="13"/>
  <c r="K20" i="13" s="1"/>
  <c r="L20" i="13" s="1"/>
  <c r="J53" i="13"/>
  <c r="K53" i="13" s="1"/>
  <c r="L53" i="13" s="1"/>
  <c r="J72" i="8"/>
  <c r="K72" i="8" s="1"/>
  <c r="L72" i="8" s="1"/>
  <c r="C106" i="22"/>
  <c r="H106" i="2"/>
  <c r="J95" i="31"/>
  <c r="K95" i="31" s="1"/>
  <c r="L95" i="31" s="1"/>
  <c r="J100" i="8"/>
  <c r="K100" i="8" s="1"/>
  <c r="L100" i="8" s="1"/>
  <c r="C31" i="23"/>
  <c r="J112" i="9"/>
  <c r="K112" i="9" s="1"/>
  <c r="L112" i="9" s="1"/>
  <c r="M15" i="6" a="1"/>
  <c r="M15" i="6" s="1"/>
  <c r="I15" i="23" s="1"/>
  <c r="R39" i="16"/>
  <c r="J35" i="9"/>
  <c r="K35" i="9" s="1"/>
  <c r="L35" i="9" s="1"/>
  <c r="J26" i="30"/>
  <c r="K26" i="30" s="1"/>
  <c r="L26" i="30" s="1"/>
  <c r="J18" i="31"/>
  <c r="K18" i="31" s="1"/>
  <c r="L18" i="31" s="1"/>
  <c r="J27" i="8"/>
  <c r="K27" i="8" s="1"/>
  <c r="L27" i="8" s="1"/>
  <c r="C104" i="23"/>
  <c r="H104" i="6"/>
  <c r="J46" i="9"/>
  <c r="K46" i="9" s="1"/>
  <c r="L46" i="9" s="1"/>
  <c r="J52" i="34"/>
  <c r="K52" i="34" s="1"/>
  <c r="L52" i="34" s="1"/>
  <c r="AR38" i="29"/>
  <c r="J99" i="8"/>
  <c r="K99" i="8" s="1"/>
  <c r="L99" i="8" s="1"/>
  <c r="J53" i="8"/>
  <c r="K53" i="8" s="1"/>
  <c r="L53" i="8" s="1"/>
  <c r="J79" i="13"/>
  <c r="K79" i="13" s="1"/>
  <c r="L79" i="13" s="1"/>
  <c r="C24" i="23"/>
  <c r="J76" i="8"/>
  <c r="K76" i="8" s="1"/>
  <c r="L76" i="8" s="1"/>
  <c r="J94" i="12"/>
  <c r="K94" i="12" s="1"/>
  <c r="L94" i="12" s="1"/>
  <c r="M68" i="6" a="1"/>
  <c r="M68" i="6" s="1"/>
  <c r="I68" i="23" s="1"/>
  <c r="J21" i="12"/>
  <c r="K21" i="12" s="1"/>
  <c r="L21" i="12" s="1"/>
  <c r="M101" i="6" a="1"/>
  <c r="M101" i="6" s="1"/>
  <c r="I101" i="23" s="1"/>
  <c r="J33" i="34"/>
  <c r="K33" i="34" s="1"/>
  <c r="L33" i="34" s="1"/>
  <c r="J45" i="30"/>
  <c r="K45" i="30" s="1"/>
  <c r="L45" i="30" s="1"/>
  <c r="J52" i="32"/>
  <c r="K52" i="32" s="1"/>
  <c r="L52" i="32" s="1"/>
  <c r="J88" i="11"/>
  <c r="K88" i="11" s="1"/>
  <c r="L88" i="11" s="1"/>
  <c r="J9" i="9"/>
  <c r="K9" i="9" s="1"/>
  <c r="L9" i="9" s="1"/>
  <c r="C67" i="22"/>
  <c r="H67" i="2"/>
  <c r="J24" i="11"/>
  <c r="K24" i="11" s="1"/>
  <c r="L24" i="11" s="1"/>
  <c r="J115" i="36"/>
  <c r="K115" i="36" s="1"/>
  <c r="L115" i="36" s="1"/>
  <c r="J71" i="31"/>
  <c r="K71" i="31" s="1"/>
  <c r="L71" i="31" s="1"/>
  <c r="J34" i="12"/>
  <c r="K34" i="12" s="1"/>
  <c r="L34" i="12" s="1"/>
  <c r="J110" i="9"/>
  <c r="K110" i="9" s="1"/>
  <c r="L110" i="9" s="1"/>
  <c r="J34" i="31"/>
  <c r="K34" i="31" s="1"/>
  <c r="L34" i="31" s="1"/>
  <c r="M87" i="6" a="1"/>
  <c r="M87" i="6" s="1"/>
  <c r="I87" i="23" s="1"/>
  <c r="J14" i="13"/>
  <c r="K14" i="13" s="1"/>
  <c r="L14" i="13" s="1"/>
  <c r="J70" i="9"/>
  <c r="K70" i="9" s="1"/>
  <c r="L70" i="9" s="1"/>
  <c r="M2" i="12" a="1"/>
  <c r="M2" i="12" s="1"/>
  <c r="H2" i="12" s="1"/>
  <c r="I2" i="12" s="1"/>
  <c r="Q5" i="16"/>
  <c r="J19" i="8"/>
  <c r="K19" i="8" s="1"/>
  <c r="L19" i="8" s="1"/>
  <c r="AR19" i="29"/>
  <c r="J88" i="9"/>
  <c r="K88" i="9" s="1"/>
  <c r="L88" i="9" s="1"/>
  <c r="J22" i="36"/>
  <c r="K22" i="36" s="1"/>
  <c r="L22" i="36" s="1"/>
  <c r="J98" i="34"/>
  <c r="K98" i="34" s="1"/>
  <c r="L98" i="34" s="1"/>
  <c r="J80" i="11"/>
  <c r="K80" i="11" s="1"/>
  <c r="L80" i="11" s="1"/>
  <c r="J66" i="30"/>
  <c r="K66" i="30" s="1"/>
  <c r="L66" i="30" s="1"/>
  <c r="J99" i="36"/>
  <c r="K99" i="36" s="1"/>
  <c r="L99" i="36" s="1"/>
  <c r="M28" i="6" a="1"/>
  <c r="M28" i="6" s="1"/>
  <c r="I28" i="23" s="1"/>
  <c r="R52" i="16"/>
  <c r="J28" i="12"/>
  <c r="K28" i="12" s="1"/>
  <c r="L28" i="12" s="1"/>
  <c r="J83" i="32"/>
  <c r="K83" i="32" s="1"/>
  <c r="L83" i="32" s="1"/>
  <c r="M114" i="6" a="1"/>
  <c r="M114" i="6" s="1"/>
  <c r="I114" i="23" s="1"/>
  <c r="J46" i="30"/>
  <c r="K46" i="30" s="1"/>
  <c r="L46" i="30" s="1"/>
  <c r="H112" i="34"/>
  <c r="C112" i="23"/>
  <c r="J29" i="32"/>
  <c r="K29" i="32" s="1"/>
  <c r="L29" i="32" s="1"/>
  <c r="J69" i="11"/>
  <c r="K69" i="11" s="1"/>
  <c r="L69" i="11" s="1"/>
  <c r="J117" i="31"/>
  <c r="K117" i="31" s="1"/>
  <c r="L117" i="31" s="1"/>
  <c r="H60" i="8"/>
  <c r="I60" i="8" s="1"/>
  <c r="J28" i="30"/>
  <c r="K28" i="30" s="1"/>
  <c r="L28" i="30" s="1"/>
  <c r="J45" i="12"/>
  <c r="K45" i="12" s="1"/>
  <c r="L45" i="12" s="1"/>
  <c r="J84" i="13"/>
  <c r="K84" i="13" s="1"/>
  <c r="L84" i="13" s="1"/>
  <c r="J23" i="12"/>
  <c r="K23" i="12" s="1"/>
  <c r="L23" i="12" s="1"/>
  <c r="C5" i="22"/>
  <c r="H5" i="2"/>
  <c r="J92" i="32"/>
  <c r="K92" i="32" s="1"/>
  <c r="L92" i="32" s="1"/>
  <c r="J67" i="32"/>
  <c r="K67" i="32" s="1"/>
  <c r="L67" i="32" s="1"/>
  <c r="M9" i="6" a="1"/>
  <c r="M9" i="6" s="1"/>
  <c r="I9" i="23" s="1"/>
  <c r="R33" i="16"/>
  <c r="BE24" i="29"/>
  <c r="P67" i="16"/>
  <c r="M43" i="33" s="1" a="1"/>
  <c r="M43" i="33" s="1"/>
  <c r="H43" i="33" s="1"/>
  <c r="I43" i="33" s="1"/>
  <c r="J58" i="12"/>
  <c r="K58" i="12" s="1"/>
  <c r="L58" i="12" s="1"/>
  <c r="C29" i="23"/>
  <c r="J103" i="11"/>
  <c r="K103" i="11" s="1"/>
  <c r="L103" i="11" s="1"/>
  <c r="H23" i="33"/>
  <c r="I23" i="33" s="1"/>
  <c r="M32" i="6" a="1"/>
  <c r="M32" i="6" s="1"/>
  <c r="I32" i="23" s="1"/>
  <c r="R56" i="16"/>
  <c r="P6" i="16"/>
  <c r="J109" i="32"/>
  <c r="K109" i="32" s="1"/>
  <c r="L109" i="32" s="1"/>
  <c r="J4" i="32"/>
  <c r="K4" i="32" s="1"/>
  <c r="L4" i="32" s="1"/>
  <c r="J85" i="13"/>
  <c r="K85" i="13" s="1"/>
  <c r="L85" i="13" s="1"/>
  <c r="J84" i="9"/>
  <c r="K84" i="9" s="1"/>
  <c r="L84" i="9" s="1"/>
  <c r="J39" i="34"/>
  <c r="K39" i="34" s="1"/>
  <c r="L39" i="34" s="1"/>
  <c r="J64" i="32"/>
  <c r="K64" i="32" s="1"/>
  <c r="L64" i="32" s="1"/>
  <c r="C18" i="22"/>
  <c r="H18" i="2"/>
  <c r="C59" i="22"/>
  <c r="H59" i="2"/>
  <c r="J29" i="36"/>
  <c r="K29" i="36" s="1"/>
  <c r="L29" i="36" s="1"/>
  <c r="J79" i="11"/>
  <c r="K79" i="11" s="1"/>
  <c r="L79" i="11" s="1"/>
  <c r="J57" i="9"/>
  <c r="K57" i="9" s="1"/>
  <c r="L57" i="9" s="1"/>
  <c r="J11" i="12"/>
  <c r="K11" i="12" s="1"/>
  <c r="L11" i="12" s="1"/>
  <c r="J99" i="11"/>
  <c r="K99" i="11" s="1"/>
  <c r="L99" i="11" s="1"/>
  <c r="J51" i="34"/>
  <c r="K51" i="34" s="1"/>
  <c r="L51" i="34" s="1"/>
  <c r="J87" i="8"/>
  <c r="K87" i="8" s="1"/>
  <c r="L87" i="8" s="1"/>
  <c r="H10" i="33"/>
  <c r="I10" i="33" s="1"/>
  <c r="J26" i="34"/>
  <c r="K26" i="34" s="1"/>
  <c r="L26" i="34" s="1"/>
  <c r="J33" i="8"/>
  <c r="K33" i="8" s="1"/>
  <c r="L33" i="8" s="1"/>
  <c r="J110" i="31"/>
  <c r="K110" i="31" s="1"/>
  <c r="L110" i="31" s="1"/>
  <c r="J107" i="34"/>
  <c r="K107" i="34" s="1"/>
  <c r="L107" i="34" s="1"/>
  <c r="K13" i="6"/>
  <c r="K111" i="2"/>
  <c r="F111" i="22"/>
  <c r="L42" i="6"/>
  <c r="L100" i="6"/>
  <c r="L112" i="6"/>
  <c r="L89" i="6"/>
  <c r="L83" i="6"/>
  <c r="L31" i="6"/>
  <c r="L60" i="6"/>
  <c r="K54" i="6"/>
  <c r="L2" i="6"/>
  <c r="K25" i="6"/>
  <c r="AY4" i="28"/>
  <c r="K24" i="2"/>
  <c r="F24" i="22"/>
  <c r="K82" i="2"/>
  <c r="F82" i="22"/>
  <c r="AY276" i="28"/>
  <c r="AY264" i="28"/>
  <c r="AY252" i="28"/>
  <c r="AY269" i="28"/>
  <c r="AY257" i="28"/>
  <c r="AY274" i="28"/>
  <c r="AY262" i="28"/>
  <c r="AY250" i="28"/>
  <c r="AY267" i="28"/>
  <c r="AY255" i="28"/>
  <c r="AY272" i="28"/>
  <c r="AY260" i="28"/>
  <c r="AY248" i="28"/>
  <c r="AY277" i="28"/>
  <c r="AY265" i="28"/>
  <c r="AY253" i="28"/>
  <c r="AY270" i="28"/>
  <c r="AY258" i="28"/>
  <c r="AY275" i="28"/>
  <c r="AY263" i="28"/>
  <c r="AY251" i="28"/>
  <c r="AY268" i="28"/>
  <c r="AY256" i="28"/>
  <c r="AY273" i="28"/>
  <c r="AY261" i="28"/>
  <c r="AY249" i="28"/>
  <c r="AY266" i="28"/>
  <c r="AY254" i="28"/>
  <c r="AY271" i="28"/>
  <c r="AY259" i="28"/>
  <c r="AY247" i="28"/>
  <c r="AZ21" i="28"/>
  <c r="AY428" i="28"/>
  <c r="AY416" i="28"/>
  <c r="AY404" i="28"/>
  <c r="AY421" i="28"/>
  <c r="AY409" i="28"/>
  <c r="AY426" i="28"/>
  <c r="AY414" i="28"/>
  <c r="AY419" i="28"/>
  <c r="AY407" i="28"/>
  <c r="AY431" i="28"/>
  <c r="AY424" i="28"/>
  <c r="AY412" i="28"/>
  <c r="AY422" i="28"/>
  <c r="AY410" i="28"/>
  <c r="AY427" i="28"/>
  <c r="AY415" i="28"/>
  <c r="AY403" i="28"/>
  <c r="AY420" i="28"/>
  <c r="AY430" i="28"/>
  <c r="AY418" i="28"/>
  <c r="AY406" i="28"/>
  <c r="AY432" i="28"/>
  <c r="AY423" i="28"/>
  <c r="AY411" i="28"/>
  <c r="AY425" i="28"/>
  <c r="AY413" i="28"/>
  <c r="AY408" i="28"/>
  <c r="AY405" i="28"/>
  <c r="AY402" i="28"/>
  <c r="AY429" i="28"/>
  <c r="AY417" i="28"/>
  <c r="AZ24" i="28"/>
  <c r="AK307" i="28"/>
  <c r="AK308" i="28"/>
  <c r="AK302" i="28"/>
  <c r="AK290" i="28"/>
  <c r="AK278" i="28"/>
  <c r="AK295" i="28"/>
  <c r="AK283" i="28"/>
  <c r="AK300" i="28"/>
  <c r="AK288" i="28"/>
  <c r="AK304" i="28"/>
  <c r="AK293" i="28"/>
  <c r="AK281" i="28"/>
  <c r="AK298" i="28"/>
  <c r="AK286" i="28"/>
  <c r="AK291" i="28"/>
  <c r="AK279" i="28"/>
  <c r="AK296" i="28"/>
  <c r="AK284" i="28"/>
  <c r="AK301" i="28"/>
  <c r="AK289" i="28"/>
  <c r="AK306" i="28"/>
  <c r="AK303" i="28"/>
  <c r="AK294" i="28"/>
  <c r="AK282" i="28"/>
  <c r="AK299" i="28"/>
  <c r="AK287" i="28"/>
  <c r="AK292" i="28"/>
  <c r="AK280" i="28"/>
  <c r="AK305" i="28"/>
  <c r="AK297" i="28"/>
  <c r="AK285" i="28"/>
  <c r="AL23" i="28"/>
  <c r="BB6" i="28"/>
  <c r="BB8" i="28"/>
  <c r="BB7" i="28"/>
  <c r="AS270" i="28"/>
  <c r="AS258" i="28"/>
  <c r="AS275" i="28"/>
  <c r="AS263" i="28"/>
  <c r="AS251" i="28"/>
  <c r="AS268" i="28"/>
  <c r="AS256" i="28"/>
  <c r="AS273" i="28"/>
  <c r="AS261" i="28"/>
  <c r="AS249" i="28"/>
  <c r="AS266" i="28"/>
  <c r="AS254" i="28"/>
  <c r="AS271" i="28"/>
  <c r="AS259" i="28"/>
  <c r="AS247" i="28"/>
  <c r="AS276" i="28"/>
  <c r="AS264" i="28"/>
  <c r="AS252" i="28"/>
  <c r="AS269" i="28"/>
  <c r="AS257" i="28"/>
  <c r="AS274" i="28"/>
  <c r="AS262" i="28"/>
  <c r="AS250" i="28"/>
  <c r="AS267" i="28"/>
  <c r="AS255" i="28"/>
  <c r="AS272" i="28"/>
  <c r="AS260" i="28"/>
  <c r="AS248" i="28"/>
  <c r="AS277" i="28"/>
  <c r="AS265" i="28"/>
  <c r="AS253" i="28"/>
  <c r="AT21" i="28"/>
  <c r="BG244" i="28"/>
  <c r="BG232" i="28"/>
  <c r="BG237" i="28"/>
  <c r="BG242" i="28"/>
  <c r="BG240" i="28"/>
  <c r="BG245" i="28"/>
  <c r="BG238" i="28"/>
  <c r="BG226" i="28"/>
  <c r="BG243" i="28"/>
  <c r="BG236" i="28"/>
  <c r="BG241" i="28"/>
  <c r="BG229" i="28"/>
  <c r="BG246" i="28"/>
  <c r="BG239" i="28"/>
  <c r="BG217" i="28"/>
  <c r="BG222" i="28"/>
  <c r="BG220" i="28"/>
  <c r="BG228" i="28"/>
  <c r="BG225" i="28"/>
  <c r="BG235" i="28"/>
  <c r="BG227" i="28"/>
  <c r="BG218" i="28"/>
  <c r="BG231" i="28"/>
  <c r="BG230" i="28"/>
  <c r="BG223" i="28"/>
  <c r="BG233" i="28"/>
  <c r="BG216" i="28"/>
  <c r="BG221" i="28"/>
  <c r="BG219" i="28"/>
  <c r="BG234" i="28"/>
  <c r="BG224" i="28"/>
  <c r="BH20" i="28"/>
  <c r="AY3" i="28"/>
  <c r="AW8" i="28"/>
  <c r="AW7" i="28"/>
  <c r="AW6" i="28"/>
  <c r="AY2" i="28"/>
  <c r="AR121" i="28"/>
  <c r="AR109" i="28"/>
  <c r="AR97" i="28"/>
  <c r="AR114" i="28"/>
  <c r="AR102" i="28"/>
  <c r="AR119" i="28"/>
  <c r="AR107" i="28"/>
  <c r="AR95" i="28"/>
  <c r="AR112" i="28"/>
  <c r="AR100" i="28"/>
  <c r="AR117" i="28"/>
  <c r="AR105" i="28"/>
  <c r="AR93" i="28"/>
  <c r="AR122" i="28"/>
  <c r="AR110" i="28"/>
  <c r="AR98" i="28"/>
  <c r="AR115" i="28"/>
  <c r="AR103" i="28"/>
  <c r="AR120" i="28"/>
  <c r="AR108" i="28"/>
  <c r="AR96" i="28"/>
  <c r="AR113" i="28"/>
  <c r="AR101" i="28"/>
  <c r="AR118" i="28"/>
  <c r="AR106" i="28"/>
  <c r="AR94" i="28"/>
  <c r="AR111" i="28"/>
  <c r="AR99" i="28"/>
  <c r="AR116" i="28"/>
  <c r="AR104" i="28"/>
  <c r="AR92" i="28"/>
  <c r="AS11" i="28"/>
  <c r="BG181" i="28"/>
  <c r="BG169" i="28"/>
  <c r="BG157" i="28"/>
  <c r="BG174" i="28"/>
  <c r="BG162" i="28"/>
  <c r="BG179" i="28"/>
  <c r="BG167" i="28"/>
  <c r="BG155" i="28"/>
  <c r="BG184" i="28"/>
  <c r="BG172" i="28"/>
  <c r="BG160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H18" i="28"/>
  <c r="AL399" i="28"/>
  <c r="AL387" i="28"/>
  <c r="AL375" i="28"/>
  <c r="AL392" i="28"/>
  <c r="AL380" i="28"/>
  <c r="AL395" i="28"/>
  <c r="AL393" i="28"/>
  <c r="AL381" i="28"/>
  <c r="AL398" i="28"/>
  <c r="AL386" i="28"/>
  <c r="AL374" i="28"/>
  <c r="AL401" i="28"/>
  <c r="AL389" i="28"/>
  <c r="AL394" i="28"/>
  <c r="AL382" i="28"/>
  <c r="AL383" i="28"/>
  <c r="AL397" i="28"/>
  <c r="AL388" i="28"/>
  <c r="AL376" i="28"/>
  <c r="AL391" i="28"/>
  <c r="AL384" i="28"/>
  <c r="AL385" i="28"/>
  <c r="AL373" i="28"/>
  <c r="AL377" i="28"/>
  <c r="AL372" i="28"/>
  <c r="AL378" i="28"/>
  <c r="AL396" i="28"/>
  <c r="AL390" i="28"/>
  <c r="AL371" i="28"/>
  <c r="AL400" i="28"/>
  <c r="AL379" i="28"/>
  <c r="AM13" i="28"/>
  <c r="AZ328" i="28"/>
  <c r="AZ316" i="28"/>
  <c r="AZ333" i="28"/>
  <c r="AZ321" i="28"/>
  <c r="AZ338" i="28"/>
  <c r="AZ326" i="28"/>
  <c r="AZ314" i="28"/>
  <c r="AZ331" i="28"/>
  <c r="AZ319" i="28"/>
  <c r="AZ336" i="28"/>
  <c r="AZ324" i="28"/>
  <c r="AZ329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09" i="28"/>
  <c r="AZ312" i="28"/>
  <c r="AZ317" i="28"/>
  <c r="BA12" i="28"/>
  <c r="AS246" i="28"/>
  <c r="AS234" i="28"/>
  <c r="AS239" i="28"/>
  <c r="AS244" i="28"/>
  <c r="AS237" i="28"/>
  <c r="AS242" i="28"/>
  <c r="AS240" i="28"/>
  <c r="AS228" i="28"/>
  <c r="AS245" i="28"/>
  <c r="AS238" i="28"/>
  <c r="AS243" i="28"/>
  <c r="AS231" i="28"/>
  <c r="AS241" i="28"/>
  <c r="AS229" i="28"/>
  <c r="AS219" i="28"/>
  <c r="AS235" i="28"/>
  <c r="AS224" i="28"/>
  <c r="AS217" i="28"/>
  <c r="AS222" i="28"/>
  <c r="AS233" i="28"/>
  <c r="AS232" i="28"/>
  <c r="AS230" i="28"/>
  <c r="AS220" i="28"/>
  <c r="AS227" i="28"/>
  <c r="AS225" i="28"/>
  <c r="AS218" i="28"/>
  <c r="AS236" i="28"/>
  <c r="AS223" i="28"/>
  <c r="AS216" i="28"/>
  <c r="AS221" i="28"/>
  <c r="AS226" i="28"/>
  <c r="AT20" i="28"/>
  <c r="BF334" i="28"/>
  <c r="BF322" i="28"/>
  <c r="BF339" i="28"/>
  <c r="BF327" i="28"/>
  <c r="BF315" i="28"/>
  <c r="BF332" i="28"/>
  <c r="BF320" i="28"/>
  <c r="BF337" i="28"/>
  <c r="BF325" i="28"/>
  <c r="BF330" i="28"/>
  <c r="BF318" i="28"/>
  <c r="BF335" i="28"/>
  <c r="BF323" i="28"/>
  <c r="BF328" i="28"/>
  <c r="BF316" i="28"/>
  <c r="BF333" i="28"/>
  <c r="BF321" i="28"/>
  <c r="BF338" i="28"/>
  <c r="BF326" i="28"/>
  <c r="BF331" i="28"/>
  <c r="BF319" i="28"/>
  <c r="BF336" i="28"/>
  <c r="BF324" i="28"/>
  <c r="BF329" i="28"/>
  <c r="BF317" i="28"/>
  <c r="BF313" i="28"/>
  <c r="BF312" i="28"/>
  <c r="BF311" i="28"/>
  <c r="BF310" i="28"/>
  <c r="BF309" i="28"/>
  <c r="BF314" i="28"/>
  <c r="BG12" i="28"/>
  <c r="AS422" i="28"/>
  <c r="AS410" i="28"/>
  <c r="AS427" i="28"/>
  <c r="AS415" i="28"/>
  <c r="AS403" i="28"/>
  <c r="AS420" i="28"/>
  <c r="AS425" i="28"/>
  <c r="AS413" i="28"/>
  <c r="AS430" i="28"/>
  <c r="AS418" i="28"/>
  <c r="AS406" i="28"/>
  <c r="AS428" i="28"/>
  <c r="AS416" i="28"/>
  <c r="AS404" i="28"/>
  <c r="AS421" i="28"/>
  <c r="AS409" i="28"/>
  <c r="AS426" i="28"/>
  <c r="AS414" i="28"/>
  <c r="AS424" i="28"/>
  <c r="AS412" i="28"/>
  <c r="AS429" i="28"/>
  <c r="AS417" i="28"/>
  <c r="AS405" i="28"/>
  <c r="AS431" i="28"/>
  <c r="AS419" i="28"/>
  <c r="AS407" i="28"/>
  <c r="AS432" i="28"/>
  <c r="AS423" i="28"/>
  <c r="AS411" i="28"/>
  <c r="AS408" i="28"/>
  <c r="AS402" i="28"/>
  <c r="AT24" i="28"/>
  <c r="BG205" i="28"/>
  <c r="BG193" i="28"/>
  <c r="BG210" i="28"/>
  <c r="BG198" i="28"/>
  <c r="BG186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199" i="28"/>
  <c r="BG187" i="28"/>
  <c r="BG204" i="28"/>
  <c r="BG192" i="28"/>
  <c r="BG209" i="28"/>
  <c r="BG197" i="28"/>
  <c r="BG185" i="28"/>
  <c r="BG214" i="28"/>
  <c r="BG202" i="28"/>
  <c r="BG190" i="28"/>
  <c r="BG207" i="28"/>
  <c r="BG195" i="28"/>
  <c r="BG212" i="28"/>
  <c r="BG200" i="28"/>
  <c r="BG188" i="28"/>
  <c r="BH19" i="28"/>
  <c r="BD6" i="28"/>
  <c r="BD8" i="28"/>
  <c r="BD7" i="28"/>
  <c r="AN9" i="28"/>
  <c r="AL330" i="28"/>
  <c r="AL318" i="28"/>
  <c r="AL335" i="28"/>
  <c r="AL323" i="28"/>
  <c r="AL328" i="28"/>
  <c r="AL316" i="28"/>
  <c r="AL333" i="28"/>
  <c r="AL321" i="28"/>
  <c r="AL338" i="28"/>
  <c r="AL326" i="28"/>
  <c r="AL331" i="28"/>
  <c r="AL336" i="28"/>
  <c r="AL324" i="28"/>
  <c r="AL312" i="28"/>
  <c r="AL329" i="28"/>
  <c r="AL317" i="28"/>
  <c r="AL334" i="28"/>
  <c r="AL322" i="28"/>
  <c r="AL339" i="28"/>
  <c r="AL327" i="28"/>
  <c r="AL315" i="28"/>
  <c r="AL332" i="28"/>
  <c r="AL320" i="28"/>
  <c r="AL337" i="28"/>
  <c r="AL325" i="28"/>
  <c r="AL313" i="28"/>
  <c r="AL309" i="28"/>
  <c r="AL319" i="28"/>
  <c r="AL314" i="28"/>
  <c r="AL311" i="28"/>
  <c r="AL310" i="28"/>
  <c r="AM12" i="28"/>
  <c r="AK179" i="28"/>
  <c r="AK167" i="28"/>
  <c r="AK155" i="28"/>
  <c r="AK184" i="28"/>
  <c r="AK172" i="28"/>
  <c r="AK160" i="28"/>
  <c r="AK177" i="28"/>
  <c r="AK165" i="28"/>
  <c r="AK182" i="28"/>
  <c r="AK170" i="28"/>
  <c r="AK158" i="28"/>
  <c r="AK175" i="28"/>
  <c r="AK163" i="28"/>
  <c r="AK180" i="28"/>
  <c r="AK168" i="28"/>
  <c r="AK156" i="28"/>
  <c r="AK173" i="28"/>
  <c r="AK161" i="28"/>
  <c r="AK178" i="28"/>
  <c r="AK166" i="28"/>
  <c r="AK154" i="28"/>
  <c r="AK183" i="28"/>
  <c r="AK171" i="28"/>
  <c r="AK159" i="28"/>
  <c r="AK176" i="28"/>
  <c r="AK164" i="28"/>
  <c r="AK181" i="28"/>
  <c r="AK169" i="28"/>
  <c r="AK157" i="28"/>
  <c r="AK174" i="28"/>
  <c r="AK162" i="28"/>
  <c r="AL18" i="28"/>
  <c r="AK266" i="28"/>
  <c r="AK254" i="28"/>
  <c r="AK271" i="28"/>
  <c r="AK259" i="28"/>
  <c r="AK247" i="28"/>
  <c r="AK276" i="28"/>
  <c r="AK264" i="28"/>
  <c r="AK252" i="28"/>
  <c r="AK269" i="28"/>
  <c r="AK257" i="28"/>
  <c r="AK274" i="28"/>
  <c r="AK262" i="28"/>
  <c r="AK250" i="28"/>
  <c r="AK267" i="28"/>
  <c r="AK255" i="28"/>
  <c r="AK272" i="28"/>
  <c r="AK260" i="28"/>
  <c r="AK248" i="28"/>
  <c r="AK277" i="28"/>
  <c r="AK265" i="28"/>
  <c r="AK253" i="28"/>
  <c r="AK270" i="28"/>
  <c r="AK258" i="28"/>
  <c r="AK275" i="28"/>
  <c r="AK263" i="28"/>
  <c r="AK251" i="28"/>
  <c r="AK268" i="28"/>
  <c r="AK256" i="28"/>
  <c r="AK273" i="28"/>
  <c r="AK261" i="28"/>
  <c r="AK249" i="28"/>
  <c r="AL21" i="28"/>
  <c r="AK4" i="28"/>
  <c r="AY84" i="28"/>
  <c r="AY72" i="28"/>
  <c r="AY89" i="28"/>
  <c r="AY77" i="28"/>
  <c r="AY65" i="28"/>
  <c r="AY82" i="28"/>
  <c r="AY70" i="28"/>
  <c r="AY87" i="28"/>
  <c r="AY75" i="28"/>
  <c r="AY80" i="28"/>
  <c r="AY68" i="28"/>
  <c r="AY85" i="28"/>
  <c r="AY73" i="28"/>
  <c r="AY90" i="28"/>
  <c r="AY78" i="28"/>
  <c r="AY66" i="28"/>
  <c r="AY83" i="28"/>
  <c r="AY71" i="28"/>
  <c r="AY88" i="28"/>
  <c r="AY76" i="28"/>
  <c r="AY81" i="28"/>
  <c r="AY69" i="28"/>
  <c r="AY86" i="28"/>
  <c r="AY74" i="28"/>
  <c r="AY91" i="28"/>
  <c r="AY79" i="28"/>
  <c r="AY67" i="28"/>
  <c r="AY62" i="28"/>
  <c r="AY64" i="28"/>
  <c r="AY61" i="28"/>
  <c r="AY63" i="28"/>
  <c r="AZ22" i="28"/>
  <c r="BG420" i="28"/>
  <c r="BG408" i="28"/>
  <c r="BG425" i="28"/>
  <c r="BG413" i="28"/>
  <c r="BG430" i="28"/>
  <c r="BG418" i="28"/>
  <c r="BG423" i="28"/>
  <c r="BG411" i="28"/>
  <c r="BG432" i="28"/>
  <c r="BG428" i="28"/>
  <c r="BG416" i="28"/>
  <c r="BG404" i="28"/>
  <c r="BG426" i="28"/>
  <c r="BG414" i="28"/>
  <c r="BG402" i="28"/>
  <c r="BG419" i="28"/>
  <c r="BG407" i="28"/>
  <c r="BG431" i="28"/>
  <c r="BG424" i="28"/>
  <c r="BG412" i="28"/>
  <c r="BG422" i="28"/>
  <c r="BG410" i="28"/>
  <c r="BG427" i="28"/>
  <c r="BG415" i="28"/>
  <c r="BG403" i="28"/>
  <c r="BG409" i="28"/>
  <c r="BG405" i="28"/>
  <c r="BG429" i="28"/>
  <c r="BG417" i="28"/>
  <c r="BG406" i="28"/>
  <c r="BG421" i="28"/>
  <c r="BH24" i="28"/>
  <c r="BE3" i="28"/>
  <c r="AQ4" i="28"/>
  <c r="AZ397" i="28"/>
  <c r="AZ385" i="28"/>
  <c r="AZ373" i="28"/>
  <c r="AZ390" i="28"/>
  <c r="AZ378" i="28"/>
  <c r="AZ393" i="28"/>
  <c r="AZ391" i="28"/>
  <c r="AZ379" i="28"/>
  <c r="AZ396" i="28"/>
  <c r="AZ384" i="28"/>
  <c r="AZ399" i="28"/>
  <c r="AZ392" i="28"/>
  <c r="AZ380" i="28"/>
  <c r="AZ394" i="28"/>
  <c r="AZ382" i="28"/>
  <c r="AZ398" i="28"/>
  <c r="AZ383" i="28"/>
  <c r="AZ387" i="28"/>
  <c r="AZ375" i="28"/>
  <c r="AZ400" i="28"/>
  <c r="AZ388" i="28"/>
  <c r="AZ376" i="28"/>
  <c r="AZ395" i="28"/>
  <c r="AZ372" i="28"/>
  <c r="AZ377" i="28"/>
  <c r="AZ389" i="28"/>
  <c r="AZ371" i="28"/>
  <c r="AZ381" i="28"/>
  <c r="AZ401" i="28"/>
  <c r="AZ386" i="28"/>
  <c r="AZ374" i="28"/>
  <c r="BA13" i="28"/>
  <c r="AY305" i="28"/>
  <c r="AY306" i="28"/>
  <c r="AY300" i="28"/>
  <c r="AY288" i="28"/>
  <c r="AY293" i="28"/>
  <c r="AY281" i="28"/>
  <c r="AY304" i="28"/>
  <c r="AY298" i="28"/>
  <c r="AY286" i="28"/>
  <c r="AY291" i="28"/>
  <c r="AY279" i="28"/>
  <c r="AY308" i="28"/>
  <c r="AY296" i="28"/>
  <c r="AY284" i="28"/>
  <c r="AY301" i="28"/>
  <c r="AY289" i="28"/>
  <c r="AY307" i="28"/>
  <c r="AY303" i="28"/>
  <c r="AY294" i="28"/>
  <c r="AY282" i="28"/>
  <c r="AY299" i="28"/>
  <c r="AY287" i="28"/>
  <c r="AY292" i="28"/>
  <c r="AY280" i="28"/>
  <c r="AY297" i="28"/>
  <c r="AY285" i="28"/>
  <c r="AY290" i="28"/>
  <c r="AY278" i="28"/>
  <c r="AY302" i="28"/>
  <c r="AY295" i="28"/>
  <c r="AY283" i="28"/>
  <c r="AZ23" i="28"/>
  <c r="AK430" i="28"/>
  <c r="AK418" i="28"/>
  <c r="AK406" i="28"/>
  <c r="AK423" i="28"/>
  <c r="AK411" i="28"/>
  <c r="AK428" i="28"/>
  <c r="AK416" i="28"/>
  <c r="AK421" i="28"/>
  <c r="AK409" i="28"/>
  <c r="AK426" i="28"/>
  <c r="AK414" i="28"/>
  <c r="AK402" i="28"/>
  <c r="AK424" i="28"/>
  <c r="AK412" i="28"/>
  <c r="AK429" i="28"/>
  <c r="AK417" i="28"/>
  <c r="AK405" i="28"/>
  <c r="AK422" i="28"/>
  <c r="AK420" i="28"/>
  <c r="AK408" i="28"/>
  <c r="AK432" i="28"/>
  <c r="AK425" i="28"/>
  <c r="AK413" i="28"/>
  <c r="AK431" i="28"/>
  <c r="AK419" i="28"/>
  <c r="AK407" i="28"/>
  <c r="AK404" i="28"/>
  <c r="AK410" i="28"/>
  <c r="AK403" i="28"/>
  <c r="AK427" i="28"/>
  <c r="AK415" i="28"/>
  <c r="AL24" i="28"/>
  <c r="BG292" i="28"/>
  <c r="BG280" i="28"/>
  <c r="BG297" i="28"/>
  <c r="BG285" i="28"/>
  <c r="BG306" i="28"/>
  <c r="BG290" i="28"/>
  <c r="BG278" i="28"/>
  <c r="BG302" i="28"/>
  <c r="BG295" i="28"/>
  <c r="BG283" i="28"/>
  <c r="BG300" i="28"/>
  <c r="BG288" i="28"/>
  <c r="BG305" i="28"/>
  <c r="BG293" i="28"/>
  <c r="BG281" i="28"/>
  <c r="BG298" i="28"/>
  <c r="BG286" i="28"/>
  <c r="BG291" i="28"/>
  <c r="BG279" i="28"/>
  <c r="BG304" i="28"/>
  <c r="BG296" i="28"/>
  <c r="BG284" i="28"/>
  <c r="BG308" i="28"/>
  <c r="BG301" i="28"/>
  <c r="BG289" i="28"/>
  <c r="BG294" i="28"/>
  <c r="BG282" i="28"/>
  <c r="BG307" i="28"/>
  <c r="BG303" i="28"/>
  <c r="BG299" i="28"/>
  <c r="BG287" i="28"/>
  <c r="BH23" i="28"/>
  <c r="AY177" i="28"/>
  <c r="AY165" i="28"/>
  <c r="AY182" i="28"/>
  <c r="AY170" i="28"/>
  <c r="AY158" i="28"/>
  <c r="AY175" i="28"/>
  <c r="AY163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Z18" i="28"/>
  <c r="AZ113" i="28"/>
  <c r="AZ101" i="28"/>
  <c r="AZ118" i="28"/>
  <c r="AZ106" i="28"/>
  <c r="AZ94" i="28"/>
  <c r="AZ111" i="28"/>
  <c r="AZ99" i="28"/>
  <c r="AZ116" i="28"/>
  <c r="AZ104" i="28"/>
  <c r="AZ92" i="28"/>
  <c r="AZ121" i="28"/>
  <c r="AZ109" i="28"/>
  <c r="AZ97" i="28"/>
  <c r="AZ114" i="28"/>
  <c r="AZ102" i="28"/>
  <c r="AZ119" i="28"/>
  <c r="AZ107" i="28"/>
  <c r="AZ95" i="28"/>
  <c r="AZ112" i="28"/>
  <c r="AZ100" i="28"/>
  <c r="AZ117" i="28"/>
  <c r="AZ105" i="28"/>
  <c r="AZ93" i="28"/>
  <c r="AZ122" i="28"/>
  <c r="AZ110" i="28"/>
  <c r="AZ98" i="28"/>
  <c r="AZ115" i="28"/>
  <c r="AZ103" i="28"/>
  <c r="AZ120" i="28"/>
  <c r="AZ108" i="28"/>
  <c r="AZ96" i="28"/>
  <c r="BA11" i="28"/>
  <c r="AS183" i="28"/>
  <c r="AS171" i="28"/>
  <c r="AS159" i="28"/>
  <c r="AS176" i="28"/>
  <c r="AS164" i="28"/>
  <c r="AS181" i="28"/>
  <c r="AS169" i="28"/>
  <c r="AS157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T18" i="28"/>
  <c r="BF119" i="28"/>
  <c r="BF107" i="28"/>
  <c r="BF95" i="28"/>
  <c r="BF112" i="28"/>
  <c r="BF100" i="28"/>
  <c r="BF117" i="28"/>
  <c r="BF105" i="28"/>
  <c r="BF93" i="28"/>
  <c r="BF122" i="28"/>
  <c r="BF110" i="28"/>
  <c r="BF98" i="28"/>
  <c r="BF115" i="28"/>
  <c r="BF103" i="28"/>
  <c r="BF120" i="28"/>
  <c r="BF108" i="28"/>
  <c r="BF96" i="28"/>
  <c r="BF113" i="28"/>
  <c r="BF101" i="28"/>
  <c r="BF118" i="28"/>
  <c r="BF106" i="28"/>
  <c r="BF94" i="28"/>
  <c r="BF111" i="28"/>
  <c r="BF99" i="28"/>
  <c r="BF116" i="28"/>
  <c r="BF104" i="28"/>
  <c r="BF92" i="28"/>
  <c r="BF121" i="28"/>
  <c r="BF109" i="28"/>
  <c r="BF97" i="28"/>
  <c r="BF114" i="28"/>
  <c r="BF102" i="28"/>
  <c r="BG11" i="28"/>
  <c r="AQ2" i="28"/>
  <c r="BE4" i="28"/>
  <c r="AS303" i="28"/>
  <c r="AS294" i="28"/>
  <c r="AS282" i="28"/>
  <c r="AS299" i="28"/>
  <c r="AS287" i="28"/>
  <c r="AS306" i="28"/>
  <c r="AS292" i="28"/>
  <c r="AS280" i="28"/>
  <c r="AS297" i="28"/>
  <c r="AS285" i="28"/>
  <c r="AS305" i="28"/>
  <c r="AS290" i="28"/>
  <c r="AS278" i="28"/>
  <c r="AS302" i="28"/>
  <c r="AS295" i="28"/>
  <c r="AS283" i="28"/>
  <c r="AS300" i="28"/>
  <c r="AS288" i="28"/>
  <c r="AS304" i="28"/>
  <c r="AS293" i="28"/>
  <c r="AS281" i="28"/>
  <c r="AS298" i="28"/>
  <c r="AS286" i="28"/>
  <c r="AS308" i="28"/>
  <c r="AS291" i="28"/>
  <c r="AS279" i="28"/>
  <c r="AS296" i="28"/>
  <c r="AS284" i="28"/>
  <c r="AS307" i="28"/>
  <c r="AS301" i="28"/>
  <c r="AS289" i="28"/>
  <c r="AT23" i="28"/>
  <c r="BG88" i="28"/>
  <c r="BG76" i="28"/>
  <c r="BG81" i="28"/>
  <c r="BG69" i="28"/>
  <c r="BG86" i="28"/>
  <c r="BG74" i="28"/>
  <c r="BG91" i="28"/>
  <c r="BG79" i="28"/>
  <c r="BG67" i="28"/>
  <c r="BG84" i="28"/>
  <c r="BG72" i="28"/>
  <c r="BG89" i="28"/>
  <c r="BG77" i="28"/>
  <c r="BG82" i="28"/>
  <c r="BG70" i="28"/>
  <c r="BG87" i="28"/>
  <c r="BG75" i="28"/>
  <c r="BG80" i="28"/>
  <c r="BG68" i="28"/>
  <c r="BG85" i="28"/>
  <c r="BG73" i="28"/>
  <c r="BG90" i="28"/>
  <c r="BG78" i="28"/>
  <c r="BG66" i="28"/>
  <c r="BG83" i="28"/>
  <c r="BG71" i="28"/>
  <c r="BG63" i="28"/>
  <c r="BH22" i="28"/>
  <c r="BG62" i="28"/>
  <c r="BG65" i="28"/>
  <c r="BG64" i="28"/>
  <c r="BG61" i="28"/>
  <c r="BI9" i="28"/>
  <c r="AS90" i="28"/>
  <c r="AS78" i="28"/>
  <c r="AS83" i="28"/>
  <c r="AS71" i="28"/>
  <c r="AS88" i="28"/>
  <c r="AS76" i="28"/>
  <c r="AS81" i="28"/>
  <c r="AS69" i="28"/>
  <c r="AS86" i="28"/>
  <c r="AS74" i="28"/>
  <c r="AS91" i="28"/>
  <c r="AS79" i="28"/>
  <c r="AS67" i="28"/>
  <c r="AS84" i="28"/>
  <c r="AS72" i="28"/>
  <c r="AS89" i="28"/>
  <c r="AS77" i="28"/>
  <c r="AS82" i="28"/>
  <c r="AS70" i="28"/>
  <c r="AS87" i="28"/>
  <c r="AS75" i="28"/>
  <c r="AS80" i="28"/>
  <c r="AS68" i="28"/>
  <c r="AS85" i="28"/>
  <c r="AS73" i="28"/>
  <c r="AS61" i="28"/>
  <c r="AS63" i="28"/>
  <c r="AT22" i="28"/>
  <c r="AS65" i="28"/>
  <c r="AS62" i="28"/>
  <c r="AS66" i="28"/>
  <c r="AS64" i="28"/>
  <c r="BF391" i="28"/>
  <c r="BF379" i="28"/>
  <c r="BF396" i="28"/>
  <c r="BF384" i="28"/>
  <c r="BF399" i="28"/>
  <c r="BF397" i="28"/>
  <c r="BF385" i="28"/>
  <c r="BF373" i="28"/>
  <c r="BF390" i="28"/>
  <c r="BF378" i="28"/>
  <c r="BF393" i="28"/>
  <c r="BF398" i="28"/>
  <c r="BF386" i="28"/>
  <c r="BF374" i="28"/>
  <c r="BF400" i="28"/>
  <c r="BF372" i="28"/>
  <c r="BF395" i="28"/>
  <c r="BF377" i="28"/>
  <c r="BF380" i="28"/>
  <c r="BF371" i="28"/>
  <c r="BF389" i="28"/>
  <c r="BF381" i="28"/>
  <c r="BF401" i="28"/>
  <c r="BF382" i="28"/>
  <c r="BF394" i="28"/>
  <c r="BF392" i="28"/>
  <c r="BF387" i="28"/>
  <c r="BF383" i="28"/>
  <c r="BF375" i="28"/>
  <c r="BF388" i="28"/>
  <c r="BF376" i="28"/>
  <c r="BG13" i="28"/>
  <c r="AK3" i="28"/>
  <c r="AX5" i="28"/>
  <c r="AK86" i="28"/>
  <c r="AK74" i="28"/>
  <c r="AK91" i="28"/>
  <c r="AK79" i="28"/>
  <c r="AK67" i="28"/>
  <c r="AK84" i="28"/>
  <c r="AK72" i="28"/>
  <c r="AK89" i="28"/>
  <c r="AK77" i="28"/>
  <c r="AK82" i="28"/>
  <c r="AK70" i="28"/>
  <c r="AK87" i="28"/>
  <c r="AK75" i="28"/>
  <c r="AK80" i="28"/>
  <c r="AK68" i="28"/>
  <c r="AK85" i="28"/>
  <c r="AK73" i="28"/>
  <c r="AK90" i="28"/>
  <c r="AK78" i="28"/>
  <c r="AK83" i="28"/>
  <c r="AK71" i="28"/>
  <c r="AK88" i="28"/>
  <c r="AK76" i="28"/>
  <c r="AK81" i="28"/>
  <c r="AK69" i="28"/>
  <c r="AK62" i="28"/>
  <c r="AK66" i="28"/>
  <c r="AK65" i="28"/>
  <c r="AK61" i="28"/>
  <c r="AK64" i="28"/>
  <c r="AK63" i="28"/>
  <c r="AL22" i="28"/>
  <c r="AP5" i="28"/>
  <c r="K53" i="2"/>
  <c r="F53" i="22"/>
  <c r="AL115" i="28"/>
  <c r="AL103" i="28"/>
  <c r="AL120" i="28"/>
  <c r="AL108" i="28"/>
  <c r="AL96" i="28"/>
  <c r="AL113" i="28"/>
  <c r="AL101" i="28"/>
  <c r="AL118" i="28"/>
  <c r="AL106" i="28"/>
  <c r="AL94" i="28"/>
  <c r="AL111" i="28"/>
  <c r="AL99" i="28"/>
  <c r="AL116" i="28"/>
  <c r="AL104" i="28"/>
  <c r="AL92" i="28"/>
  <c r="AL121" i="28"/>
  <c r="AL109" i="28"/>
  <c r="AL97" i="28"/>
  <c r="AL114" i="28"/>
  <c r="AL102" i="28"/>
  <c r="AL119" i="28"/>
  <c r="AL107" i="28"/>
  <c r="AL95" i="28"/>
  <c r="AL112" i="28"/>
  <c r="AL100" i="28"/>
  <c r="AL117" i="28"/>
  <c r="AL105" i="28"/>
  <c r="AL93" i="28"/>
  <c r="AL122" i="28"/>
  <c r="AL110" i="28"/>
  <c r="AL98" i="28"/>
  <c r="AM11" i="28"/>
  <c r="AJ5" i="28"/>
  <c r="AR336" i="28"/>
  <c r="AR324" i="28"/>
  <c r="AR329" i="28"/>
  <c r="AR317" i="28"/>
  <c r="AR334" i="28"/>
  <c r="AR322" i="28"/>
  <c r="AR339" i="28"/>
  <c r="AR327" i="28"/>
  <c r="AR315" i="28"/>
  <c r="AR332" i="28"/>
  <c r="AR320" i="28"/>
  <c r="AR337" i="28"/>
  <c r="AR325" i="28"/>
  <c r="AR330" i="28"/>
  <c r="AR318" i="28"/>
  <c r="AR335" i="28"/>
  <c r="AR323" i="28"/>
  <c r="AR328" i="28"/>
  <c r="AR333" i="28"/>
  <c r="AR321" i="28"/>
  <c r="AR338" i="28"/>
  <c r="AR326" i="28"/>
  <c r="AR331" i="28"/>
  <c r="AR319" i="28"/>
  <c r="AR313" i="28"/>
  <c r="AR312" i="28"/>
  <c r="AR311" i="28"/>
  <c r="AR314" i="28"/>
  <c r="AR310" i="28"/>
  <c r="AR309" i="28"/>
  <c r="AR316" i="28"/>
  <c r="AS12" i="28"/>
  <c r="AK215" i="28"/>
  <c r="AK203" i="28"/>
  <c r="AK191" i="28"/>
  <c r="AK208" i="28"/>
  <c r="AK196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197" i="28"/>
  <c r="AK185" i="28"/>
  <c r="AK214" i="28"/>
  <c r="AK202" i="28"/>
  <c r="AK190" i="28"/>
  <c r="AK207" i="28"/>
  <c r="AK195" i="28"/>
  <c r="AK212" i="28"/>
  <c r="AK200" i="28"/>
  <c r="AK188" i="28"/>
  <c r="AK205" i="28"/>
  <c r="AK193" i="28"/>
  <c r="AK210" i="28"/>
  <c r="AK198" i="28"/>
  <c r="AK186" i="28"/>
  <c r="AL19" i="28"/>
  <c r="AS207" i="28"/>
  <c r="AS195" i="28"/>
  <c r="AS212" i="28"/>
  <c r="AS200" i="28"/>
  <c r="AS188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189" i="28"/>
  <c r="AS206" i="28"/>
  <c r="AS194" i="28"/>
  <c r="AS211" i="28"/>
  <c r="AS199" i="28"/>
  <c r="AS187" i="28"/>
  <c r="AS204" i="28"/>
  <c r="AS192" i="28"/>
  <c r="AS209" i="28"/>
  <c r="AS197" i="28"/>
  <c r="AS185" i="28"/>
  <c r="AS214" i="28"/>
  <c r="AS202" i="28"/>
  <c r="AS190" i="28"/>
  <c r="AT19" i="28"/>
  <c r="AR393" i="28"/>
  <c r="AR381" i="28"/>
  <c r="AR398" i="28"/>
  <c r="AR386" i="28"/>
  <c r="AR374" i="28"/>
  <c r="AR401" i="28"/>
  <c r="AR399" i="28"/>
  <c r="AR387" i="28"/>
  <c r="AR375" i="28"/>
  <c r="AR392" i="28"/>
  <c r="AR380" i="28"/>
  <c r="AR395" i="28"/>
  <c r="AR400" i="28"/>
  <c r="AR388" i="28"/>
  <c r="AR376" i="28"/>
  <c r="AR377" i="28"/>
  <c r="AR372" i="28"/>
  <c r="AR389" i="28"/>
  <c r="AR378" i="28"/>
  <c r="AR396" i="28"/>
  <c r="AR394" i="28"/>
  <c r="AR371" i="28"/>
  <c r="AR390" i="28"/>
  <c r="AR382" i="28"/>
  <c r="AR379" i="28"/>
  <c r="AR383" i="28"/>
  <c r="AR384" i="28"/>
  <c r="AR397" i="28"/>
  <c r="AR391" i="28"/>
  <c r="AR385" i="28"/>
  <c r="AR373" i="28"/>
  <c r="AS13" i="28"/>
  <c r="AK242" i="28"/>
  <c r="AK230" i="28"/>
  <c r="AK235" i="28"/>
  <c r="AK240" i="28"/>
  <c r="AK245" i="28"/>
  <c r="AK238" i="28"/>
  <c r="AK243" i="28"/>
  <c r="AK236" i="28"/>
  <c r="AK241" i="28"/>
  <c r="AK246" i="28"/>
  <c r="AK239" i="28"/>
  <c r="AK244" i="28"/>
  <c r="AK237" i="28"/>
  <c r="AK232" i="28"/>
  <c r="AK227" i="28"/>
  <c r="AK220" i="28"/>
  <c r="AK225" i="28"/>
  <c r="AK218" i="28"/>
  <c r="AK223" i="28"/>
  <c r="AK216" i="28"/>
  <c r="AK221" i="28"/>
  <c r="AK226" i="28"/>
  <c r="AK229" i="28"/>
  <c r="AK228" i="28"/>
  <c r="AK219" i="28"/>
  <c r="AK224" i="28"/>
  <c r="AK217" i="28"/>
  <c r="AK234" i="28"/>
  <c r="AK233" i="28"/>
  <c r="AK231" i="28"/>
  <c r="AK222" i="28"/>
  <c r="AL20" i="28"/>
  <c r="BE2" i="28"/>
  <c r="AY213" i="28"/>
  <c r="AY201" i="28"/>
  <c r="AY189" i="28"/>
  <c r="AY206" i="28"/>
  <c r="AY194" i="28"/>
  <c r="AY211" i="28"/>
  <c r="AY199" i="28"/>
  <c r="AY187" i="28"/>
  <c r="AY204" i="28"/>
  <c r="AY192" i="28"/>
  <c r="AY209" i="28"/>
  <c r="AY197" i="28"/>
  <c r="AY185" i="28"/>
  <c r="AY214" i="28"/>
  <c r="AY202" i="28"/>
  <c r="AY190" i="28"/>
  <c r="AY207" i="28"/>
  <c r="AY195" i="28"/>
  <c r="AY212" i="28"/>
  <c r="AY200" i="28"/>
  <c r="AY188" i="28"/>
  <c r="AY205" i="28"/>
  <c r="AY193" i="28"/>
  <c r="AY210" i="28"/>
  <c r="AY198" i="28"/>
  <c r="AY186" i="28"/>
  <c r="AY215" i="28"/>
  <c r="AY203" i="28"/>
  <c r="AY191" i="28"/>
  <c r="AY208" i="28"/>
  <c r="AY196" i="28"/>
  <c r="AZ19" i="28"/>
  <c r="AI8" i="28"/>
  <c r="AI7" i="28"/>
  <c r="AI6" i="28"/>
  <c r="AK2" i="28"/>
  <c r="BG268" i="28"/>
  <c r="BG256" i="28"/>
  <c r="BG273" i="28"/>
  <c r="BG261" i="28"/>
  <c r="BG249" i="28"/>
  <c r="BG266" i="28"/>
  <c r="BG254" i="28"/>
  <c r="BG271" i="28"/>
  <c r="BG259" i="28"/>
  <c r="BG247" i="28"/>
  <c r="BG276" i="28"/>
  <c r="BG264" i="28"/>
  <c r="BG252" i="28"/>
  <c r="BG269" i="28"/>
  <c r="BG257" i="28"/>
  <c r="BG274" i="28"/>
  <c r="BG262" i="28"/>
  <c r="BG250" i="28"/>
  <c r="BG267" i="28"/>
  <c r="BG255" i="28"/>
  <c r="BG272" i="28"/>
  <c r="BG260" i="28"/>
  <c r="BG248" i="28"/>
  <c r="BG277" i="28"/>
  <c r="BG265" i="28"/>
  <c r="BG253" i="28"/>
  <c r="BG270" i="28"/>
  <c r="BG258" i="28"/>
  <c r="BG275" i="28"/>
  <c r="BG263" i="28"/>
  <c r="BG251" i="28"/>
  <c r="BH21" i="28"/>
  <c r="AY240" i="28"/>
  <c r="AY228" i="28"/>
  <c r="AY245" i="28"/>
  <c r="AY238" i="28"/>
  <c r="AY243" i="28"/>
  <c r="AY241" i="28"/>
  <c r="AY246" i="28"/>
  <c r="AY234" i="28"/>
  <c r="AY239" i="28"/>
  <c r="AY244" i="28"/>
  <c r="AY237" i="28"/>
  <c r="AY242" i="28"/>
  <c r="AY235" i="28"/>
  <c r="AY233" i="28"/>
  <c r="AY231" i="28"/>
  <c r="AY227" i="28"/>
  <c r="AY225" i="28"/>
  <c r="AY232" i="28"/>
  <c r="AY230" i="28"/>
  <c r="AY218" i="28"/>
  <c r="AY223" i="28"/>
  <c r="AY216" i="28"/>
  <c r="AY221" i="28"/>
  <c r="AY236" i="28"/>
  <c r="AY226" i="28"/>
  <c r="AY219" i="28"/>
  <c r="AY224" i="28"/>
  <c r="AY217" i="28"/>
  <c r="AY222" i="28"/>
  <c r="AY229" i="28"/>
  <c r="AY220" i="28"/>
  <c r="AZ20" i="28"/>
  <c r="AQ3" i="28"/>
  <c r="P164" i="16" a="1"/>
  <c r="G6" i="16"/>
  <c r="P162" i="16" a="1"/>
  <c r="G7" i="16"/>
  <c r="P201" i="16" a="1"/>
  <c r="O176" i="16" a="1"/>
  <c r="P180" i="16" a="1"/>
  <c r="D11" i="16"/>
  <c r="O234" i="16" a="1"/>
  <c r="J147" i="16" a="1"/>
  <c r="F13" i="16"/>
  <c r="E6" i="16"/>
  <c r="F7" i="16"/>
  <c r="P147" i="16" a="1"/>
  <c r="P171" i="16" a="1"/>
  <c r="E13" i="16"/>
  <c r="P174" i="16" a="1"/>
  <c r="P189" i="16" a="1"/>
  <c r="M234" i="16" a="1"/>
  <c r="P153" i="16" a="1"/>
  <c r="N147" i="16" a="1"/>
  <c r="E7" i="16"/>
  <c r="D14" i="16"/>
  <c r="O205" i="16" a="1"/>
  <c r="D16" i="16"/>
  <c r="P159" i="16" a="1"/>
  <c r="G16" i="16"/>
  <c r="O147" i="16" a="1"/>
  <c r="P169" i="16" a="1"/>
  <c r="P182" i="16" a="1"/>
  <c r="P170" i="16" a="1"/>
  <c r="P158" i="16" a="1"/>
  <c r="P186" i="16" a="1"/>
  <c r="P199" i="16" a="1"/>
  <c r="P176" i="16" a="1"/>
  <c r="P160" i="16" a="1"/>
  <c r="P167" i="16" a="1"/>
  <c r="P198" i="16" a="1"/>
  <c r="F16" i="16"/>
  <c r="J176" i="16" a="1"/>
  <c r="F14" i="16"/>
  <c r="P168" i="16" a="1"/>
  <c r="M147" i="16" a="1"/>
  <c r="D13" i="16"/>
  <c r="D6" i="16"/>
  <c r="F10" i="16"/>
  <c r="G10" i="16"/>
  <c r="P193" i="16" a="1"/>
  <c r="P204" i="16" a="1"/>
  <c r="G13" i="16"/>
  <c r="P172" i="16" a="1"/>
  <c r="F147" i="16" a="1"/>
  <c r="P151" i="16" a="1"/>
  <c r="M176" i="16" a="1"/>
  <c r="P185" i="16" a="1"/>
  <c r="G14" i="16"/>
  <c r="D10" i="16"/>
  <c r="E11" i="16"/>
  <c r="I147" i="16" a="1"/>
  <c r="L176" i="16" a="1"/>
  <c r="P152" i="16" a="1"/>
  <c r="P187" i="16" a="1"/>
  <c r="P184" i="16" a="1"/>
  <c r="P203" i="16" a="1"/>
  <c r="F234" i="16" a="1"/>
  <c r="I176" i="16" a="1"/>
  <c r="P192" i="16" a="1"/>
  <c r="E16" i="16"/>
  <c r="P148" i="16" a="1"/>
  <c r="P178" i="16" a="1"/>
  <c r="P195" i="16" a="1"/>
  <c r="G205" i="16" a="1"/>
  <c r="E15" i="16"/>
  <c r="P200" i="16" a="1"/>
  <c r="P163" i="16" a="1"/>
  <c r="N176" i="16" a="1"/>
  <c r="P156" i="16" a="1"/>
  <c r="L234" i="16" a="1"/>
  <c r="P150" i="16" a="1"/>
  <c r="P173" i="16" a="1"/>
  <c r="D7" i="16"/>
  <c r="G11" i="16"/>
  <c r="G147" i="16" a="1"/>
  <c r="M205" i="16" a="1"/>
  <c r="P157" i="16" a="1"/>
  <c r="P155" i="16" a="1"/>
  <c r="P161" i="16" a="1"/>
  <c r="F6" i="16"/>
  <c r="P175" i="16" a="1"/>
  <c r="P197" i="16" a="1"/>
  <c r="P190" i="16" a="1"/>
  <c r="E10" i="16"/>
  <c r="F176" i="16" a="1"/>
  <c r="L205" i="16" a="1"/>
  <c r="P177" i="16" a="1"/>
  <c r="I205" i="16" a="1"/>
  <c r="P191" i="16" a="1"/>
  <c r="L147" i="16" a="1"/>
  <c r="P179" i="16" a="1"/>
  <c r="P149" i="16" a="1"/>
  <c r="G234" i="16" a="1"/>
  <c r="J205" i="16" a="1"/>
  <c r="P202" i="16" a="1"/>
  <c r="E14" i="16"/>
  <c r="P194" i="16" a="1"/>
  <c r="D15" i="16"/>
  <c r="P188" i="16" a="1"/>
  <c r="G176" i="16" a="1"/>
  <c r="F205" i="16" a="1"/>
  <c r="P196" i="16" a="1"/>
  <c r="P165" i="16" a="1"/>
  <c r="I234" i="16" a="1"/>
  <c r="P183" i="16" a="1"/>
  <c r="J234" i="16" a="1"/>
  <c r="P154" i="16" a="1"/>
  <c r="P181" i="16" a="1"/>
  <c r="F11" i="16"/>
  <c r="AU9" i="28" l="1"/>
  <c r="H96" i="6"/>
  <c r="D96" i="23" s="1"/>
  <c r="H18" i="6"/>
  <c r="D18" i="23" s="1"/>
  <c r="H115" i="6"/>
  <c r="D115" i="23" s="1"/>
  <c r="H59" i="6"/>
  <c r="D59" i="23" s="1"/>
  <c r="N176" i="16"/>
  <c r="R72" i="16"/>
  <c r="N147" i="16"/>
  <c r="H42" i="2"/>
  <c r="D42" i="22" s="1"/>
  <c r="H4" i="6"/>
  <c r="I4" i="6" s="1"/>
  <c r="H106" i="6"/>
  <c r="D106" i="23" s="1"/>
  <c r="H60" i="34"/>
  <c r="I60" i="34" s="1"/>
  <c r="P187" i="16"/>
  <c r="P199" i="16"/>
  <c r="P170" i="16"/>
  <c r="P158" i="16"/>
  <c r="J42" i="33"/>
  <c r="K42" i="33" s="1"/>
  <c r="L42" i="33" s="1"/>
  <c r="J54" i="33"/>
  <c r="K54" i="33" s="1"/>
  <c r="L54" i="33" s="1"/>
  <c r="BS35" i="29"/>
  <c r="P107" i="16"/>
  <c r="BF35" i="29"/>
  <c r="BF67" i="29"/>
  <c r="E67" i="29" s="1"/>
  <c r="BS23" i="29"/>
  <c r="P95" i="16"/>
  <c r="BF55" i="29"/>
  <c r="E55" i="29" s="1"/>
  <c r="BF23" i="29"/>
  <c r="I70" i="2"/>
  <c r="D70" i="22"/>
  <c r="J25" i="33"/>
  <c r="K25" i="33" s="1"/>
  <c r="L25" i="33" s="1"/>
  <c r="D99" i="22"/>
  <c r="I99" i="2"/>
  <c r="J13" i="33"/>
  <c r="K13" i="33" s="1"/>
  <c r="L13" i="33" s="1"/>
  <c r="R69" i="16"/>
  <c r="I41" i="2"/>
  <c r="D41" i="22"/>
  <c r="I12" i="2"/>
  <c r="D12" i="22"/>
  <c r="H58" i="6"/>
  <c r="H108" i="6"/>
  <c r="D108" i="23" s="1"/>
  <c r="H45" i="6"/>
  <c r="D45" i="23" s="1"/>
  <c r="H88" i="6"/>
  <c r="H97" i="6"/>
  <c r="D97" i="23" s="1"/>
  <c r="H76" i="6"/>
  <c r="I76" i="6" s="1"/>
  <c r="H65" i="6"/>
  <c r="D65" i="23" s="1"/>
  <c r="H6" i="6"/>
  <c r="D6" i="23" s="1"/>
  <c r="H50" i="6"/>
  <c r="I50" i="6" s="1"/>
  <c r="H30" i="6"/>
  <c r="D30" i="23" s="1"/>
  <c r="H94" i="6"/>
  <c r="I94" i="6" s="1"/>
  <c r="H70" i="6"/>
  <c r="I70" i="6" s="1"/>
  <c r="H102" i="6"/>
  <c r="D102" i="23" s="1"/>
  <c r="H24" i="6"/>
  <c r="D24" i="23" s="1"/>
  <c r="H63" i="6"/>
  <c r="I63" i="6" s="1"/>
  <c r="H84" i="6"/>
  <c r="I84" i="6" s="1"/>
  <c r="H73" i="6"/>
  <c r="D73" i="23" s="1"/>
  <c r="H31" i="34"/>
  <c r="I31" i="34" s="1"/>
  <c r="H39" i="6"/>
  <c r="D39" i="23" s="1"/>
  <c r="H46" i="6"/>
  <c r="D46" i="23" s="1"/>
  <c r="H98" i="6"/>
  <c r="I98" i="6" s="1"/>
  <c r="H64" i="6"/>
  <c r="D64" i="23" s="1"/>
  <c r="O205" i="16"/>
  <c r="H57" i="6"/>
  <c r="I57" i="6" s="1"/>
  <c r="H117" i="6"/>
  <c r="H2" i="2"/>
  <c r="D2" i="22" s="1"/>
  <c r="H44" i="6"/>
  <c r="D44" i="23" s="1"/>
  <c r="H17" i="6"/>
  <c r="I17" i="6" s="1"/>
  <c r="H67" i="6"/>
  <c r="D67" i="23" s="1"/>
  <c r="H21" i="6"/>
  <c r="I21" i="6" s="1"/>
  <c r="P153" i="16"/>
  <c r="P147" i="16"/>
  <c r="P165" i="16"/>
  <c r="M3" i="23"/>
  <c r="H105" i="6"/>
  <c r="I105" i="6" s="1"/>
  <c r="H35" i="6"/>
  <c r="I35" i="6" s="1"/>
  <c r="H7" i="6"/>
  <c r="I7" i="6" s="1"/>
  <c r="S4" i="22"/>
  <c r="H29" i="6"/>
  <c r="I29" i="6" s="1"/>
  <c r="H13" i="2"/>
  <c r="D13" i="22" s="1"/>
  <c r="H80" i="6"/>
  <c r="D80" i="23" s="1"/>
  <c r="H103" i="6"/>
  <c r="D103" i="23" s="1"/>
  <c r="H71" i="2"/>
  <c r="I71" i="2" s="1"/>
  <c r="H11" i="6"/>
  <c r="D11" i="23" s="1"/>
  <c r="H36" i="6"/>
  <c r="I36" i="6" s="1"/>
  <c r="H31" i="2"/>
  <c r="I31" i="2" s="1"/>
  <c r="P188" i="16"/>
  <c r="P184" i="16"/>
  <c r="P179" i="16"/>
  <c r="P204" i="16"/>
  <c r="P182" i="16"/>
  <c r="P202" i="16"/>
  <c r="P181" i="16"/>
  <c r="L176" i="16"/>
  <c r="M205" i="16"/>
  <c r="P195" i="16"/>
  <c r="P180" i="16"/>
  <c r="I147" i="16"/>
  <c r="P183" i="16"/>
  <c r="P201" i="16"/>
  <c r="P191" i="16"/>
  <c r="P185" i="16"/>
  <c r="P197" i="16"/>
  <c r="O147" i="16"/>
  <c r="P194" i="16"/>
  <c r="G147" i="16"/>
  <c r="L147" i="16"/>
  <c r="M176" i="16"/>
  <c r="I176" i="16"/>
  <c r="F234" i="16"/>
  <c r="F176" i="16"/>
  <c r="P193" i="16"/>
  <c r="M147" i="16"/>
  <c r="P169" i="16"/>
  <c r="P186" i="16"/>
  <c r="P173" i="16"/>
  <c r="F205" i="16"/>
  <c r="P163" i="16"/>
  <c r="F147" i="16"/>
  <c r="P148" i="16"/>
  <c r="P164" i="16"/>
  <c r="O176" i="16"/>
  <c r="P151" i="16"/>
  <c r="J147" i="16"/>
  <c r="P189" i="16"/>
  <c r="L234" i="16"/>
  <c r="P154" i="16"/>
  <c r="P162" i="16"/>
  <c r="P198" i="16"/>
  <c r="J234" i="16"/>
  <c r="P192" i="16"/>
  <c r="M234" i="16"/>
  <c r="L205" i="16"/>
  <c r="P156" i="16"/>
  <c r="P200" i="16"/>
  <c r="G234" i="16"/>
  <c r="G176" i="16"/>
  <c r="P190" i="16"/>
  <c r="P167" i="16"/>
  <c r="P159" i="16"/>
  <c r="P152" i="16"/>
  <c r="P168" i="16"/>
  <c r="G205" i="16"/>
  <c r="O234" i="16"/>
  <c r="P175" i="16"/>
  <c r="P171" i="16"/>
  <c r="P177" i="16"/>
  <c r="P176" i="16"/>
  <c r="P149" i="16"/>
  <c r="P178" i="16"/>
  <c r="P172" i="16"/>
  <c r="P155" i="16"/>
  <c r="J176" i="16"/>
  <c r="J205" i="16"/>
  <c r="P196" i="16"/>
  <c r="P161" i="16"/>
  <c r="I234" i="16"/>
  <c r="P160" i="16"/>
  <c r="P150" i="16"/>
  <c r="P174" i="16"/>
  <c r="P203" i="16"/>
  <c r="P157" i="16"/>
  <c r="I205" i="16"/>
  <c r="J43" i="33"/>
  <c r="K43" i="33" s="1"/>
  <c r="L43" i="33" s="1"/>
  <c r="J39" i="33"/>
  <c r="K39" i="33" s="1"/>
  <c r="L39" i="33" s="1"/>
  <c r="J34" i="33"/>
  <c r="K34" i="33" s="1"/>
  <c r="L34" i="33" s="1"/>
  <c r="J59" i="33"/>
  <c r="K59" i="33" s="1"/>
  <c r="L59" i="33" s="1"/>
  <c r="J37" i="33"/>
  <c r="K37" i="33" s="1"/>
  <c r="L37" i="33" s="1"/>
  <c r="J57" i="33"/>
  <c r="K57" i="33" s="1"/>
  <c r="L57" i="33" s="1"/>
  <c r="J36" i="33"/>
  <c r="K36" i="33" s="1"/>
  <c r="L36" i="33" s="1"/>
  <c r="J31" i="30"/>
  <c r="K31" i="30" s="1"/>
  <c r="L31" i="30" s="1"/>
  <c r="J60" i="9"/>
  <c r="K60" i="9" s="1"/>
  <c r="L60" i="9" s="1"/>
  <c r="J50" i="33"/>
  <c r="K50" i="33" s="1"/>
  <c r="L50" i="33" s="1"/>
  <c r="J35" i="33"/>
  <c r="K35" i="33" s="1"/>
  <c r="L35" i="33" s="1"/>
  <c r="J2" i="31"/>
  <c r="K2" i="31" s="1"/>
  <c r="L2" i="31" s="1"/>
  <c r="J38" i="33"/>
  <c r="K38" i="33" s="1"/>
  <c r="L38" i="33" s="1"/>
  <c r="J56" i="33"/>
  <c r="K56" i="33" s="1"/>
  <c r="L56" i="33" s="1"/>
  <c r="J46" i="33"/>
  <c r="K46" i="33" s="1"/>
  <c r="L46" i="33" s="1"/>
  <c r="J40" i="33"/>
  <c r="K40" i="33" s="1"/>
  <c r="L40" i="33" s="1"/>
  <c r="J52" i="33"/>
  <c r="K52" i="33" s="1"/>
  <c r="L52" i="33" s="1"/>
  <c r="J2" i="13"/>
  <c r="K2" i="13" s="1"/>
  <c r="L2" i="13" s="1"/>
  <c r="J49" i="33"/>
  <c r="K49" i="33" s="1"/>
  <c r="L49" i="33" s="1"/>
  <c r="J2" i="12"/>
  <c r="K2" i="12" s="1"/>
  <c r="L2" i="12" s="1"/>
  <c r="J2" i="30"/>
  <c r="K2" i="30" s="1"/>
  <c r="L2" i="30" s="1"/>
  <c r="I58" i="6"/>
  <c r="D58" i="23"/>
  <c r="J31" i="9"/>
  <c r="K31" i="9" s="1"/>
  <c r="L31" i="9" s="1"/>
  <c r="J31" i="31"/>
  <c r="K31" i="31" s="1"/>
  <c r="L31" i="31" s="1"/>
  <c r="I106" i="2"/>
  <c r="D106" i="22"/>
  <c r="J89" i="8"/>
  <c r="K89" i="8" s="1"/>
  <c r="L89" i="8" s="1"/>
  <c r="I53" i="6"/>
  <c r="D53" i="23"/>
  <c r="I102" i="6"/>
  <c r="H87" i="6"/>
  <c r="BS21" i="29"/>
  <c r="P93" i="16"/>
  <c r="BF53" i="29"/>
  <c r="E53" i="29" s="1"/>
  <c r="BF21" i="29"/>
  <c r="J31" i="8"/>
  <c r="K31" i="8" s="1"/>
  <c r="L31" i="8" s="1"/>
  <c r="I69" i="2"/>
  <c r="D69" i="22"/>
  <c r="R55" i="16"/>
  <c r="J48" i="33"/>
  <c r="K48" i="33" s="1"/>
  <c r="L48" i="33" s="1"/>
  <c r="J2" i="9"/>
  <c r="K2" i="9" s="1"/>
  <c r="L2" i="9" s="1"/>
  <c r="I93" i="2"/>
  <c r="D93" i="22"/>
  <c r="H25" i="2"/>
  <c r="H107" i="6"/>
  <c r="I68" i="2"/>
  <c r="D68" i="22"/>
  <c r="H93" i="6"/>
  <c r="H19" i="6"/>
  <c r="D35" i="22"/>
  <c r="I35" i="2"/>
  <c r="H91" i="6"/>
  <c r="I108" i="2"/>
  <c r="D108" i="22"/>
  <c r="D20" i="22"/>
  <c r="I20" i="2"/>
  <c r="H69" i="6"/>
  <c r="H110" i="6"/>
  <c r="H27" i="6"/>
  <c r="I38" i="2"/>
  <c r="D38" i="22"/>
  <c r="H2" i="34"/>
  <c r="J24" i="33"/>
  <c r="K24" i="33" s="1"/>
  <c r="L24" i="33" s="1"/>
  <c r="I94" i="2"/>
  <c r="D94" i="22"/>
  <c r="H85" i="6"/>
  <c r="J41" i="33"/>
  <c r="K41" i="33" s="1"/>
  <c r="L41" i="33" s="1"/>
  <c r="D45" i="22"/>
  <c r="I45" i="2"/>
  <c r="D82" i="23"/>
  <c r="I82" i="6"/>
  <c r="S3" i="22"/>
  <c r="H47" i="6"/>
  <c r="H26" i="6"/>
  <c r="H55" i="6"/>
  <c r="H14" i="6"/>
  <c r="R67" i="16"/>
  <c r="H83" i="2"/>
  <c r="J28" i="33"/>
  <c r="K28" i="33" s="1"/>
  <c r="L28" i="33" s="1"/>
  <c r="I23" i="2"/>
  <c r="D23" i="22"/>
  <c r="BS26" i="29"/>
  <c r="P98" i="16"/>
  <c r="BF58" i="29"/>
  <c r="E58" i="29" s="1"/>
  <c r="BF26" i="29"/>
  <c r="H61" i="6"/>
  <c r="I107" i="2"/>
  <c r="D107" i="22"/>
  <c r="I19" i="2"/>
  <c r="D19" i="22"/>
  <c r="BS14" i="29"/>
  <c r="P86" i="16"/>
  <c r="BF14" i="29"/>
  <c r="BF46" i="29"/>
  <c r="E46" i="29" s="1"/>
  <c r="M2" i="23"/>
  <c r="J60" i="8"/>
  <c r="K60" i="8" s="1"/>
  <c r="L60" i="8" s="1"/>
  <c r="J18" i="33"/>
  <c r="K18" i="33" s="1"/>
  <c r="L18" i="33" s="1"/>
  <c r="BS20" i="29"/>
  <c r="P92" i="16"/>
  <c r="BF52" i="29"/>
  <c r="E52" i="29" s="1"/>
  <c r="BF20" i="29"/>
  <c r="I76" i="2"/>
  <c r="D76" i="22"/>
  <c r="J2" i="8"/>
  <c r="K2" i="8" s="1"/>
  <c r="L2" i="8" s="1"/>
  <c r="D103" i="22"/>
  <c r="I103" i="2"/>
  <c r="I92" i="2"/>
  <c r="D92" i="22"/>
  <c r="BS22" i="29"/>
  <c r="P94" i="16"/>
  <c r="BF22" i="29"/>
  <c r="BF54" i="29"/>
  <c r="E54" i="29" s="1"/>
  <c r="I102" i="2"/>
  <c r="D102" i="22"/>
  <c r="J3" i="33"/>
  <c r="K3" i="33" s="1"/>
  <c r="L3" i="33" s="1"/>
  <c r="J19" i="33"/>
  <c r="K19" i="33" s="1"/>
  <c r="L19" i="33" s="1"/>
  <c r="H60" i="2"/>
  <c r="I55" i="2"/>
  <c r="D55" i="22"/>
  <c r="I116" i="2"/>
  <c r="D116" i="22"/>
  <c r="R65" i="16"/>
  <c r="J31" i="13"/>
  <c r="K31" i="13" s="1"/>
  <c r="L31" i="13" s="1"/>
  <c r="D10" i="22"/>
  <c r="I10" i="2"/>
  <c r="M4" i="23"/>
  <c r="J6" i="33"/>
  <c r="K6" i="33" s="1"/>
  <c r="L6" i="33" s="1"/>
  <c r="R80" i="16"/>
  <c r="H52" i="6"/>
  <c r="S4" i="23"/>
  <c r="I83" i="34"/>
  <c r="D83" i="23"/>
  <c r="I95" i="2"/>
  <c r="D95" i="22"/>
  <c r="H79" i="6"/>
  <c r="I115" i="2"/>
  <c r="D115" i="22"/>
  <c r="BS24" i="29"/>
  <c r="P96" i="16"/>
  <c r="BF24" i="29"/>
  <c r="BF56" i="29"/>
  <c r="E56" i="29" s="1"/>
  <c r="I24" i="6"/>
  <c r="D88" i="22"/>
  <c r="I88" i="2"/>
  <c r="J2" i="32"/>
  <c r="K2" i="32" s="1"/>
  <c r="L2" i="32" s="1"/>
  <c r="D73" i="22"/>
  <c r="I73" i="2"/>
  <c r="I75" i="6"/>
  <c r="D75" i="23"/>
  <c r="BS13" i="29"/>
  <c r="P85" i="16"/>
  <c r="BF13" i="29"/>
  <c r="BF45" i="29"/>
  <c r="E45" i="29" s="1"/>
  <c r="D17" i="22"/>
  <c r="I17" i="2"/>
  <c r="M3" i="22"/>
  <c r="D98" i="22"/>
  <c r="I98" i="2"/>
  <c r="M4" i="22"/>
  <c r="D11" i="22"/>
  <c r="I11" i="2"/>
  <c r="I18" i="6"/>
  <c r="J44" i="33"/>
  <c r="K44" i="33" s="1"/>
  <c r="L44" i="33" s="1"/>
  <c r="H101" i="6"/>
  <c r="D33" i="22"/>
  <c r="I33" i="2"/>
  <c r="D104" i="22"/>
  <c r="I104" i="2"/>
  <c r="M2" i="22"/>
  <c r="J89" i="30"/>
  <c r="K89" i="30" s="1"/>
  <c r="L89" i="30" s="1"/>
  <c r="J9" i="33"/>
  <c r="K9" i="33" s="1"/>
  <c r="L9" i="33" s="1"/>
  <c r="H40" i="6"/>
  <c r="I113" i="2"/>
  <c r="D113" i="22"/>
  <c r="S2" i="22"/>
  <c r="D7" i="22"/>
  <c r="I7" i="2"/>
  <c r="H109" i="6"/>
  <c r="BS36" i="29"/>
  <c r="P108" i="16"/>
  <c r="BF36" i="29"/>
  <c r="BF68" i="29"/>
  <c r="E68" i="29" s="1"/>
  <c r="I4" i="2"/>
  <c r="D4" i="22"/>
  <c r="J17" i="33"/>
  <c r="K17" i="33" s="1"/>
  <c r="L17" i="33" s="1"/>
  <c r="J53" i="33"/>
  <c r="K53" i="33" s="1"/>
  <c r="L53" i="33" s="1"/>
  <c r="J89" i="32"/>
  <c r="K89" i="32" s="1"/>
  <c r="L89" i="32" s="1"/>
  <c r="J47" i="33"/>
  <c r="K47" i="33" s="1"/>
  <c r="L47" i="33" s="1"/>
  <c r="D43" i="22"/>
  <c r="I43" i="2"/>
  <c r="J89" i="9"/>
  <c r="K89" i="9" s="1"/>
  <c r="L89" i="9" s="1"/>
  <c r="I27" i="2"/>
  <c r="D27" i="22"/>
  <c r="BS37" i="29"/>
  <c r="P109" i="16"/>
  <c r="BF37" i="29"/>
  <c r="BF69" i="29"/>
  <c r="E69" i="29" s="1"/>
  <c r="H68" i="6"/>
  <c r="D6" i="22"/>
  <c r="I6" i="2"/>
  <c r="J60" i="30"/>
  <c r="K60" i="30" s="1"/>
  <c r="L60" i="30" s="1"/>
  <c r="D114" i="22"/>
  <c r="I114" i="2"/>
  <c r="J11" i="33"/>
  <c r="K11" i="33" s="1"/>
  <c r="L11" i="33" s="1"/>
  <c r="BS27" i="29"/>
  <c r="P99" i="16"/>
  <c r="BF27" i="29"/>
  <c r="BF59" i="29"/>
  <c r="E59" i="29" s="1"/>
  <c r="D117" i="22"/>
  <c r="I117" i="2"/>
  <c r="I65" i="2"/>
  <c r="D65" i="22"/>
  <c r="H32" i="6"/>
  <c r="I13" i="34"/>
  <c r="D13" i="23"/>
  <c r="BE5" i="28"/>
  <c r="BE6" i="28" s="1"/>
  <c r="I59" i="2"/>
  <c r="D59" i="22"/>
  <c r="J55" i="33"/>
  <c r="K55" i="33" s="1"/>
  <c r="L55" i="33" s="1"/>
  <c r="D47" i="22"/>
  <c r="I47" i="2"/>
  <c r="BS16" i="29"/>
  <c r="P88" i="16"/>
  <c r="BF48" i="29"/>
  <c r="E48" i="29" s="1"/>
  <c r="BF16" i="29"/>
  <c r="I25" i="34"/>
  <c r="D25" i="23"/>
  <c r="BS15" i="29"/>
  <c r="P87" i="16"/>
  <c r="BF15" i="29"/>
  <c r="BF47" i="29"/>
  <c r="E47" i="29" s="1"/>
  <c r="J89" i="12"/>
  <c r="K89" i="12" s="1"/>
  <c r="L89" i="12" s="1"/>
  <c r="H92" i="6"/>
  <c r="I41" i="6"/>
  <c r="D41" i="23"/>
  <c r="H100" i="2"/>
  <c r="BS17" i="29"/>
  <c r="P89" i="16"/>
  <c r="BF17" i="29"/>
  <c r="BF49" i="29"/>
  <c r="E49" i="29" s="1"/>
  <c r="I56" i="2"/>
  <c r="D56" i="22"/>
  <c r="R73" i="16"/>
  <c r="H22" i="6"/>
  <c r="I40" i="2"/>
  <c r="D40" i="22"/>
  <c r="H54" i="2"/>
  <c r="H90" i="6"/>
  <c r="D78" i="22"/>
  <c r="I78" i="2"/>
  <c r="I97" i="2"/>
  <c r="D97" i="22"/>
  <c r="I110" i="2"/>
  <c r="D110" i="22"/>
  <c r="H20" i="6"/>
  <c r="I66" i="2"/>
  <c r="D66" i="22"/>
  <c r="I57" i="2"/>
  <c r="D57" i="22"/>
  <c r="I77" i="2"/>
  <c r="D77" i="22"/>
  <c r="D5" i="23"/>
  <c r="I5" i="6"/>
  <c r="J31" i="12"/>
  <c r="K31" i="12" s="1"/>
  <c r="L31" i="12" s="1"/>
  <c r="S5" i="23"/>
  <c r="D12" i="23"/>
  <c r="I12" i="6"/>
  <c r="H9" i="6"/>
  <c r="I3" i="2"/>
  <c r="D3" i="22"/>
  <c r="D10" i="23"/>
  <c r="I10" i="6"/>
  <c r="D58" i="22"/>
  <c r="I58" i="2"/>
  <c r="BS34" i="29"/>
  <c r="P106" i="16"/>
  <c r="BF34" i="29"/>
  <c r="BF66" i="29"/>
  <c r="E66" i="29" s="1"/>
  <c r="H48" i="6"/>
  <c r="R76" i="16"/>
  <c r="I14" i="2"/>
  <c r="D14" i="22"/>
  <c r="D50" i="22"/>
  <c r="I50" i="2"/>
  <c r="J45" i="33"/>
  <c r="K45" i="33" s="1"/>
  <c r="L45" i="33" s="1"/>
  <c r="BS29" i="29"/>
  <c r="P101" i="16"/>
  <c r="BF29" i="29"/>
  <c r="BF61" i="29"/>
  <c r="E61" i="29" s="1"/>
  <c r="H89" i="2"/>
  <c r="I49" i="2"/>
  <c r="D49" i="22"/>
  <c r="D79" i="22"/>
  <c r="I79" i="2"/>
  <c r="J22" i="33"/>
  <c r="K22" i="33" s="1"/>
  <c r="L22" i="33" s="1"/>
  <c r="S3" i="23"/>
  <c r="J14" i="33"/>
  <c r="K14" i="33" s="1"/>
  <c r="L14" i="33" s="1"/>
  <c r="I22" i="2"/>
  <c r="D22" i="22"/>
  <c r="D91" i="22"/>
  <c r="I91" i="2"/>
  <c r="J7" i="33"/>
  <c r="K7" i="33" s="1"/>
  <c r="L7" i="33" s="1"/>
  <c r="H49" i="6"/>
  <c r="D52" i="22"/>
  <c r="I52" i="2"/>
  <c r="R75" i="16"/>
  <c r="BS31" i="29"/>
  <c r="P103" i="16"/>
  <c r="BF31" i="29"/>
  <c r="BF63" i="29"/>
  <c r="E63" i="29" s="1"/>
  <c r="H56" i="6"/>
  <c r="D18" i="22"/>
  <c r="I18" i="2"/>
  <c r="J23" i="33"/>
  <c r="K23" i="33" s="1"/>
  <c r="L23" i="33" s="1"/>
  <c r="I112" i="34"/>
  <c r="D112" i="23"/>
  <c r="I108" i="6"/>
  <c r="H28" i="6"/>
  <c r="H74" i="6"/>
  <c r="J60" i="12"/>
  <c r="K60" i="12" s="1"/>
  <c r="L60" i="12" s="1"/>
  <c r="BS28" i="29"/>
  <c r="P100" i="16"/>
  <c r="BF60" i="29"/>
  <c r="E60" i="29" s="1"/>
  <c r="BF28" i="29"/>
  <c r="I9" i="2"/>
  <c r="D9" i="22"/>
  <c r="I44" i="2"/>
  <c r="D44" i="22"/>
  <c r="H15" i="6"/>
  <c r="BS33" i="29"/>
  <c r="P105" i="16"/>
  <c r="BF65" i="29"/>
  <c r="E65" i="29" s="1"/>
  <c r="BF33" i="29"/>
  <c r="D111" i="23"/>
  <c r="I111" i="6"/>
  <c r="R71" i="16"/>
  <c r="H86" i="6"/>
  <c r="H95" i="6"/>
  <c r="I61" i="2"/>
  <c r="D61" i="22"/>
  <c r="I101" i="2"/>
  <c r="D101" i="22"/>
  <c r="R64" i="16"/>
  <c r="D39" i="22"/>
  <c r="I39" i="2"/>
  <c r="M5" i="22"/>
  <c r="J89" i="13"/>
  <c r="K89" i="13" s="1"/>
  <c r="L89" i="13" s="1"/>
  <c r="I51" i="6"/>
  <c r="D51" i="23"/>
  <c r="J30" i="33"/>
  <c r="K30" i="33" s="1"/>
  <c r="L30" i="33" s="1"/>
  <c r="I37" i="2"/>
  <c r="D37" i="22"/>
  <c r="H3" i="6"/>
  <c r="H62" i="6"/>
  <c r="I21" i="2"/>
  <c r="D21" i="22"/>
  <c r="I71" i="34"/>
  <c r="D71" i="23"/>
  <c r="H89" i="34"/>
  <c r="R77" i="16"/>
  <c r="I30" i="2"/>
  <c r="D30" i="22"/>
  <c r="H116" i="6"/>
  <c r="J26" i="33"/>
  <c r="K26" i="33" s="1"/>
  <c r="L26" i="33" s="1"/>
  <c r="I5" i="2"/>
  <c r="D5" i="22"/>
  <c r="D31" i="23"/>
  <c r="I34" i="2"/>
  <c r="D34" i="22"/>
  <c r="D15" i="22"/>
  <c r="I15" i="2"/>
  <c r="D17" i="23"/>
  <c r="J32" i="33"/>
  <c r="K32" i="33" s="1"/>
  <c r="L32" i="33" s="1"/>
  <c r="D34" i="23"/>
  <c r="I34" i="6"/>
  <c r="BS19" i="29"/>
  <c r="P91" i="16"/>
  <c r="BF19" i="29"/>
  <c r="BF51" i="29"/>
  <c r="E51" i="29" s="1"/>
  <c r="I16" i="2"/>
  <c r="D16" i="22"/>
  <c r="J31" i="33"/>
  <c r="K31" i="33" s="1"/>
  <c r="L31" i="33" s="1"/>
  <c r="BS12" i="29"/>
  <c r="BE11" i="29"/>
  <c r="P84" i="16"/>
  <c r="BF44" i="29"/>
  <c r="E44" i="29" s="1"/>
  <c r="BF12" i="29"/>
  <c r="H38" i="6"/>
  <c r="I66" i="6"/>
  <c r="D66" i="23"/>
  <c r="S5" i="22"/>
  <c r="D87" i="22"/>
  <c r="I87" i="2"/>
  <c r="D46" i="22"/>
  <c r="I46" i="2"/>
  <c r="J4" i="33"/>
  <c r="K4" i="33" s="1"/>
  <c r="L4" i="33" s="1"/>
  <c r="D85" i="22"/>
  <c r="I85" i="2"/>
  <c r="J33" i="33"/>
  <c r="K33" i="33" s="1"/>
  <c r="L33" i="33" s="1"/>
  <c r="BS32" i="29"/>
  <c r="P104" i="16"/>
  <c r="BF64" i="29"/>
  <c r="E64" i="29" s="1"/>
  <c r="BF32" i="29"/>
  <c r="BS40" i="29"/>
  <c r="P112" i="16"/>
  <c r="BF72" i="29"/>
  <c r="E72" i="29" s="1"/>
  <c r="BF40" i="29"/>
  <c r="H43" i="6"/>
  <c r="I48" i="2"/>
  <c r="D48" i="22"/>
  <c r="H33" i="6"/>
  <c r="M5" i="23"/>
  <c r="I86" i="2"/>
  <c r="D86" i="22"/>
  <c r="J27" i="33"/>
  <c r="K27" i="33" s="1"/>
  <c r="L27" i="33" s="1"/>
  <c r="J10" i="33"/>
  <c r="K10" i="33" s="1"/>
  <c r="L10" i="33" s="1"/>
  <c r="D23" i="23"/>
  <c r="I23" i="6"/>
  <c r="D96" i="22"/>
  <c r="I96" i="2"/>
  <c r="BS39" i="29"/>
  <c r="P111" i="16"/>
  <c r="BF39" i="29"/>
  <c r="BF71" i="29"/>
  <c r="E71" i="29" s="1"/>
  <c r="J31" i="32"/>
  <c r="K31" i="32" s="1"/>
  <c r="L31" i="32" s="1"/>
  <c r="D29" i="22"/>
  <c r="I29" i="2"/>
  <c r="I72" i="2"/>
  <c r="D72" i="22"/>
  <c r="J60" i="32"/>
  <c r="K60" i="32" s="1"/>
  <c r="L60" i="32" s="1"/>
  <c r="J51" i="33"/>
  <c r="K51" i="33" s="1"/>
  <c r="L51" i="33" s="1"/>
  <c r="J16" i="33"/>
  <c r="K16" i="33" s="1"/>
  <c r="L16" i="33" s="1"/>
  <c r="I90" i="2"/>
  <c r="D90" i="22"/>
  <c r="D80" i="22"/>
  <c r="I80" i="2"/>
  <c r="I109" i="2"/>
  <c r="D109" i="22"/>
  <c r="D84" i="22"/>
  <c r="I84" i="2"/>
  <c r="D81" i="22"/>
  <c r="I81" i="2"/>
  <c r="S2" i="23"/>
  <c r="D62" i="22"/>
  <c r="I62" i="2"/>
  <c r="I42" i="34"/>
  <c r="D42" i="23"/>
  <c r="J89" i="31"/>
  <c r="K89" i="31" s="1"/>
  <c r="L89" i="31" s="1"/>
  <c r="J15" i="33"/>
  <c r="K15" i="33" s="1"/>
  <c r="L15" i="33" s="1"/>
  <c r="H112" i="2"/>
  <c r="H114" i="6"/>
  <c r="D8" i="22"/>
  <c r="I8" i="2"/>
  <c r="D105" i="22"/>
  <c r="I105" i="2"/>
  <c r="J5" i="33"/>
  <c r="K5" i="33" s="1"/>
  <c r="L5" i="33" s="1"/>
  <c r="H81" i="6"/>
  <c r="I28" i="2"/>
  <c r="D28" i="22"/>
  <c r="J29" i="33"/>
  <c r="K29" i="33" s="1"/>
  <c r="L29" i="33" s="1"/>
  <c r="I74" i="2"/>
  <c r="D74" i="22"/>
  <c r="I63" i="2"/>
  <c r="D63" i="22"/>
  <c r="R82" i="16"/>
  <c r="BS38" i="29"/>
  <c r="P110" i="16"/>
  <c r="BF70" i="29"/>
  <c r="E70" i="29" s="1"/>
  <c r="BF38" i="29"/>
  <c r="H8" i="6"/>
  <c r="D117" i="23"/>
  <c r="I117" i="6"/>
  <c r="H77" i="6"/>
  <c r="R58" i="16"/>
  <c r="H37" i="6"/>
  <c r="BS18" i="29"/>
  <c r="P90" i="16"/>
  <c r="BF50" i="29"/>
  <c r="E50" i="29" s="1"/>
  <c r="BF18" i="29"/>
  <c r="R63" i="16"/>
  <c r="H78" i="6"/>
  <c r="I64" i="2"/>
  <c r="D64" i="22"/>
  <c r="H72" i="6"/>
  <c r="I54" i="34"/>
  <c r="D54" i="23"/>
  <c r="BS25" i="29"/>
  <c r="P97" i="16"/>
  <c r="BF25" i="29"/>
  <c r="BF57" i="29"/>
  <c r="E57" i="29" s="1"/>
  <c r="H16" i="6"/>
  <c r="I67" i="2"/>
  <c r="D67" i="22"/>
  <c r="I104" i="6"/>
  <c r="D104" i="23"/>
  <c r="J58" i="33"/>
  <c r="K58" i="33" s="1"/>
  <c r="L58" i="33" s="1"/>
  <c r="I65" i="6"/>
  <c r="D99" i="23"/>
  <c r="I99" i="6"/>
  <c r="BS30" i="29"/>
  <c r="P102" i="16"/>
  <c r="BF30" i="29"/>
  <c r="BF62" i="29"/>
  <c r="E62" i="29" s="1"/>
  <c r="I96" i="6"/>
  <c r="I32" i="2"/>
  <c r="D32" i="22"/>
  <c r="I51" i="2"/>
  <c r="D51" i="22"/>
  <c r="D113" i="23"/>
  <c r="I113" i="6"/>
  <c r="D88" i="23"/>
  <c r="I88" i="6"/>
  <c r="I6" i="6"/>
  <c r="R59" i="16"/>
  <c r="I75" i="2"/>
  <c r="D75" i="22"/>
  <c r="I36" i="2"/>
  <c r="D36" i="22"/>
  <c r="I26" i="2"/>
  <c r="D26" i="22"/>
  <c r="I100" i="34"/>
  <c r="D100" i="23"/>
  <c r="J12" i="33"/>
  <c r="K12" i="33" s="1"/>
  <c r="L12" i="33" s="1"/>
  <c r="J60" i="31"/>
  <c r="K60" i="31" s="1"/>
  <c r="L60" i="31" s="1"/>
  <c r="L13" i="6"/>
  <c r="L111" i="2"/>
  <c r="H111" i="22" s="1"/>
  <c r="G111" i="22"/>
  <c r="L25" i="6"/>
  <c r="L54" i="6"/>
  <c r="AZ2" i="28"/>
  <c r="AI9" i="28"/>
  <c r="L24" i="2"/>
  <c r="H24" i="22" s="1"/>
  <c r="G24" i="22"/>
  <c r="AR3" i="28"/>
  <c r="AK5" i="28"/>
  <c r="L82" i="2"/>
  <c r="H82" i="22" s="1"/>
  <c r="G82" i="22"/>
  <c r="AZ245" i="28"/>
  <c r="AZ233" i="28"/>
  <c r="AZ238" i="28"/>
  <c r="AZ243" i="28"/>
  <c r="AZ236" i="28"/>
  <c r="AZ241" i="28"/>
  <c r="AZ246" i="28"/>
  <c r="AZ239" i="28"/>
  <c r="AZ227" i="28"/>
  <c r="AZ244" i="28"/>
  <c r="AZ237" i="28"/>
  <c r="AZ242" i="28"/>
  <c r="AZ230" i="28"/>
  <c r="AZ240" i="28"/>
  <c r="AZ228" i="28"/>
  <c r="AZ232" i="28"/>
  <c r="AZ218" i="28"/>
  <c r="AZ223" i="28"/>
  <c r="AZ216" i="28"/>
  <c r="AZ234" i="28"/>
  <c r="AZ221" i="28"/>
  <c r="AZ226" i="28"/>
  <c r="AZ219" i="28"/>
  <c r="AZ224" i="28"/>
  <c r="AZ217" i="28"/>
  <c r="AZ222" i="28"/>
  <c r="AZ235" i="28"/>
  <c r="AZ229" i="28"/>
  <c r="AZ220" i="28"/>
  <c r="AZ231" i="28"/>
  <c r="AZ225" i="28"/>
  <c r="BA20" i="28"/>
  <c r="AJ8" i="28"/>
  <c r="AJ7" i="28"/>
  <c r="AJ6" i="28"/>
  <c r="AP6" i="28"/>
  <c r="AP8" i="28"/>
  <c r="AP7" i="28"/>
  <c r="BF3" i="28"/>
  <c r="AM392" i="28"/>
  <c r="AM380" i="28"/>
  <c r="AM397" i="28"/>
  <c r="AM385" i="28"/>
  <c r="AM373" i="28"/>
  <c r="AM400" i="28"/>
  <c r="AM398" i="28"/>
  <c r="AM386" i="28"/>
  <c r="AM374" i="28"/>
  <c r="AM391" i="28"/>
  <c r="AM379" i="28"/>
  <c r="AM394" i="28"/>
  <c r="AM399" i="28"/>
  <c r="AM387" i="28"/>
  <c r="AM375" i="28"/>
  <c r="AM388" i="28"/>
  <c r="AM376" i="28"/>
  <c r="AM395" i="28"/>
  <c r="AM384" i="28"/>
  <c r="AM377" i="28"/>
  <c r="AM389" i="28"/>
  <c r="AM381" i="28"/>
  <c r="AM372" i="28"/>
  <c r="AM401" i="28"/>
  <c r="AM378" i="28"/>
  <c r="AM396" i="28"/>
  <c r="AM390" i="28"/>
  <c r="AM371" i="28"/>
  <c r="AM382" i="28"/>
  <c r="AM393" i="28"/>
  <c r="AM383" i="28"/>
  <c r="AY5" i="28"/>
  <c r="AZ269" i="28"/>
  <c r="AZ257" i="28"/>
  <c r="AZ274" i="28"/>
  <c r="AZ262" i="28"/>
  <c r="AZ250" i="28"/>
  <c r="AZ267" i="28"/>
  <c r="AZ255" i="28"/>
  <c r="AZ272" i="28"/>
  <c r="AZ260" i="28"/>
  <c r="AZ248" i="28"/>
  <c r="AZ277" i="28"/>
  <c r="AZ265" i="28"/>
  <c r="AZ253" i="28"/>
  <c r="AZ270" i="28"/>
  <c r="AZ258" i="28"/>
  <c r="AZ275" i="28"/>
  <c r="AZ263" i="28"/>
  <c r="AZ251" i="28"/>
  <c r="AZ268" i="28"/>
  <c r="AZ256" i="28"/>
  <c r="AZ273" i="28"/>
  <c r="AZ261" i="28"/>
  <c r="AZ249" i="28"/>
  <c r="AZ266" i="28"/>
  <c r="AZ254" i="28"/>
  <c r="AZ271" i="28"/>
  <c r="AZ259" i="28"/>
  <c r="AZ247" i="28"/>
  <c r="AZ276" i="28"/>
  <c r="AZ264" i="28"/>
  <c r="AZ252" i="28"/>
  <c r="BA21" i="28"/>
  <c r="AS398" i="28"/>
  <c r="AS386" i="28"/>
  <c r="AS374" i="28"/>
  <c r="AS391" i="28"/>
  <c r="AS379" i="28"/>
  <c r="AS394" i="28"/>
  <c r="AS392" i="28"/>
  <c r="AS380" i="28"/>
  <c r="AS397" i="28"/>
  <c r="AS385" i="28"/>
  <c r="AS373" i="28"/>
  <c r="AS400" i="28"/>
  <c r="AS393" i="28"/>
  <c r="AS381" i="28"/>
  <c r="AS399" i="28"/>
  <c r="AS389" i="28"/>
  <c r="AS401" i="28"/>
  <c r="AS378" i="28"/>
  <c r="AS396" i="28"/>
  <c r="AS371" i="28"/>
  <c r="AS390" i="28"/>
  <c r="AS382" i="28"/>
  <c r="AS387" i="28"/>
  <c r="AS375" i="28"/>
  <c r="AS383" i="28"/>
  <c r="AS384" i="28"/>
  <c r="AS388" i="28"/>
  <c r="AS376" i="28"/>
  <c r="AS395" i="28"/>
  <c r="AS377" i="28"/>
  <c r="AS372" i="28"/>
  <c r="AT13" i="28"/>
  <c r="AX6" i="28"/>
  <c r="AX8" i="28"/>
  <c r="AX7" i="28"/>
  <c r="BH81" i="28"/>
  <c r="BH86" i="28"/>
  <c r="BH74" i="28"/>
  <c r="BH91" i="28"/>
  <c r="BH79" i="28"/>
  <c r="BH67" i="28"/>
  <c r="BH84" i="28"/>
  <c r="BH72" i="28"/>
  <c r="BH89" i="28"/>
  <c r="BH77" i="28"/>
  <c r="BH82" i="28"/>
  <c r="BH70" i="28"/>
  <c r="BH87" i="28"/>
  <c r="BH75" i="28"/>
  <c r="BH63" i="28"/>
  <c r="BH80" i="28"/>
  <c r="BH68" i="28"/>
  <c r="BH85" i="28"/>
  <c r="BH73" i="28"/>
  <c r="BH90" i="28"/>
  <c r="BH78" i="28"/>
  <c r="BH66" i="28"/>
  <c r="BH83" i="28"/>
  <c r="BH71" i="28"/>
  <c r="BH88" i="28"/>
  <c r="BH76" i="28"/>
  <c r="BH64" i="28"/>
  <c r="BH69" i="28"/>
  <c r="BH62" i="28"/>
  <c r="BH65" i="28"/>
  <c r="BH61" i="28"/>
  <c r="AT176" i="28"/>
  <c r="AT164" i="28"/>
  <c r="AT181" i="28"/>
  <c r="AT169" i="28"/>
  <c r="AT157" i="28"/>
  <c r="AT174" i="28"/>
  <c r="AT162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BH302" i="28"/>
  <c r="BH303" i="28"/>
  <c r="BH297" i="28"/>
  <c r="BH285" i="28"/>
  <c r="BH306" i="28"/>
  <c r="BH290" i="28"/>
  <c r="BH278" i="28"/>
  <c r="BH295" i="28"/>
  <c r="BH283" i="28"/>
  <c r="BH300" i="28"/>
  <c r="BH288" i="28"/>
  <c r="BH305" i="28"/>
  <c r="BH293" i="28"/>
  <c r="BH281" i="28"/>
  <c r="BH298" i="28"/>
  <c r="BH286" i="28"/>
  <c r="BH291" i="28"/>
  <c r="BH279" i="28"/>
  <c r="BH304" i="28"/>
  <c r="BH296" i="28"/>
  <c r="BH284" i="28"/>
  <c r="BH308" i="28"/>
  <c r="BH301" i="28"/>
  <c r="BH289" i="28"/>
  <c r="BH294" i="28"/>
  <c r="BH282" i="28"/>
  <c r="BH307" i="28"/>
  <c r="BH299" i="28"/>
  <c r="BH287" i="28"/>
  <c r="BH292" i="28"/>
  <c r="BH280" i="28"/>
  <c r="AT427" i="28"/>
  <c r="AT415" i="28"/>
  <c r="AT403" i="28"/>
  <c r="AT420" i="28"/>
  <c r="AT408" i="28"/>
  <c r="AT425" i="28"/>
  <c r="AT413" i="28"/>
  <c r="AT430" i="28"/>
  <c r="AT418" i="28"/>
  <c r="AT432" i="28"/>
  <c r="AT423" i="28"/>
  <c r="AT411" i="28"/>
  <c r="AT421" i="28"/>
  <c r="AT409" i="28"/>
  <c r="AT426" i="28"/>
  <c r="AT414" i="28"/>
  <c r="AT402" i="28"/>
  <c r="AT431" i="28"/>
  <c r="AT419" i="28"/>
  <c r="AT429" i="28"/>
  <c r="AT417" i="28"/>
  <c r="AT405" i="28"/>
  <c r="AT422" i="28"/>
  <c r="AT410" i="28"/>
  <c r="AT404" i="28"/>
  <c r="AT406" i="28"/>
  <c r="AT424" i="28"/>
  <c r="AT412" i="28"/>
  <c r="AT428" i="28"/>
  <c r="AT416" i="28"/>
  <c r="AT407" i="28"/>
  <c r="AM120" i="28"/>
  <c r="AM108" i="28"/>
  <c r="AM96" i="28"/>
  <c r="AM113" i="28"/>
  <c r="AM101" i="28"/>
  <c r="AM118" i="28"/>
  <c r="AM106" i="28"/>
  <c r="AM94" i="28"/>
  <c r="AM111" i="28"/>
  <c r="AM99" i="28"/>
  <c r="AM116" i="28"/>
  <c r="AM104" i="28"/>
  <c r="AM92" i="28"/>
  <c r="AM121" i="28"/>
  <c r="AM109" i="28"/>
  <c r="AM97" i="28"/>
  <c r="AM114" i="28"/>
  <c r="AM102" i="28"/>
  <c r="AM119" i="28"/>
  <c r="AM107" i="28"/>
  <c r="AM95" i="28"/>
  <c r="AM112" i="28"/>
  <c r="AM100" i="28"/>
  <c r="AM117" i="28"/>
  <c r="AM105" i="28"/>
  <c r="AM93" i="28"/>
  <c r="AM122" i="28"/>
  <c r="AM110" i="28"/>
  <c r="AM98" i="28"/>
  <c r="AM115" i="28"/>
  <c r="AM103" i="28"/>
  <c r="AQ5" i="28"/>
  <c r="AL271" i="28"/>
  <c r="AL259" i="28"/>
  <c r="AL247" i="28"/>
  <c r="AL276" i="28"/>
  <c r="AL264" i="28"/>
  <c r="AL252" i="28"/>
  <c r="AL269" i="28"/>
  <c r="AL257" i="28"/>
  <c r="AL274" i="28"/>
  <c r="AL262" i="28"/>
  <c r="AL250" i="28"/>
  <c r="AL267" i="28"/>
  <c r="AL255" i="28"/>
  <c r="AL272" i="28"/>
  <c r="AL260" i="28"/>
  <c r="AL248" i="28"/>
  <c r="AL277" i="28"/>
  <c r="AL265" i="28"/>
  <c r="AL253" i="28"/>
  <c r="AL270" i="28"/>
  <c r="AL258" i="28"/>
  <c r="AL275" i="28"/>
  <c r="AL263" i="28"/>
  <c r="AL251" i="28"/>
  <c r="AL268" i="28"/>
  <c r="AL256" i="28"/>
  <c r="AL273" i="28"/>
  <c r="AL261" i="28"/>
  <c r="AL249" i="28"/>
  <c r="AL266" i="28"/>
  <c r="AL254" i="28"/>
  <c r="AM21" i="28"/>
  <c r="AL4" i="28"/>
  <c r="BF4" i="28"/>
  <c r="AL235" i="28"/>
  <c r="AL240" i="28"/>
  <c r="AL245" i="28"/>
  <c r="AL238" i="28"/>
  <c r="AL243" i="28"/>
  <c r="AL241" i="28"/>
  <c r="AL229" i="28"/>
  <c r="AL246" i="28"/>
  <c r="AL234" i="28"/>
  <c r="AL239" i="28"/>
  <c r="AL244" i="28"/>
  <c r="AL232" i="28"/>
  <c r="AL237" i="28"/>
  <c r="AL242" i="28"/>
  <c r="AL230" i="28"/>
  <c r="AL236" i="28"/>
  <c r="AL227" i="28"/>
  <c r="AL220" i="28"/>
  <c r="AL225" i="28"/>
  <c r="AL218" i="28"/>
  <c r="AL223" i="28"/>
  <c r="AL216" i="28"/>
  <c r="AL221" i="28"/>
  <c r="AL226" i="28"/>
  <c r="AL228" i="28"/>
  <c r="AL219" i="28"/>
  <c r="AL224" i="28"/>
  <c r="AL217" i="28"/>
  <c r="AL233" i="28"/>
  <c r="AL231" i="28"/>
  <c r="AL222" i="28"/>
  <c r="AM20" i="28"/>
  <c r="AS329" i="28"/>
  <c r="AS317" i="28"/>
  <c r="AS334" i="28"/>
  <c r="AS322" i="28"/>
  <c r="AS339" i="28"/>
  <c r="AS327" i="28"/>
  <c r="AS315" i="28"/>
  <c r="AS332" i="28"/>
  <c r="AS320" i="28"/>
  <c r="AS337" i="28"/>
  <c r="AS325" i="28"/>
  <c r="AS330" i="28"/>
  <c r="AS335" i="28"/>
  <c r="AS323" i="28"/>
  <c r="AS311" i="28"/>
  <c r="AS328" i="28"/>
  <c r="AS316" i="28"/>
  <c r="AS333" i="28"/>
  <c r="AS321" i="28"/>
  <c r="AS338" i="28"/>
  <c r="AS326" i="28"/>
  <c r="AS314" i="28"/>
  <c r="AS331" i="28"/>
  <c r="AS319" i="28"/>
  <c r="AS336" i="28"/>
  <c r="AS324" i="28"/>
  <c r="AS312" i="28"/>
  <c r="AS313" i="28"/>
  <c r="AS318" i="28"/>
  <c r="AS310" i="28"/>
  <c r="AS309" i="28"/>
  <c r="AT12" i="28"/>
  <c r="BG112" i="28"/>
  <c r="BG100" i="28"/>
  <c r="BG117" i="28"/>
  <c r="BG105" i="28"/>
  <c r="BG93" i="28"/>
  <c r="BG122" i="28"/>
  <c r="BG110" i="28"/>
  <c r="BG98" i="28"/>
  <c r="BG115" i="28"/>
  <c r="BG103" i="28"/>
  <c r="BG120" i="28"/>
  <c r="BG108" i="28"/>
  <c r="BG96" i="28"/>
  <c r="BG113" i="28"/>
  <c r="BG101" i="28"/>
  <c r="BG118" i="28"/>
  <c r="BG106" i="28"/>
  <c r="BG94" i="28"/>
  <c r="BG111" i="28"/>
  <c r="BG99" i="28"/>
  <c r="BG116" i="28"/>
  <c r="BG104" i="28"/>
  <c r="BG92" i="28"/>
  <c r="BG121" i="28"/>
  <c r="BG109" i="28"/>
  <c r="BG97" i="28"/>
  <c r="BG114" i="28"/>
  <c r="BG102" i="28"/>
  <c r="BG119" i="28"/>
  <c r="BG107" i="28"/>
  <c r="BG95" i="28"/>
  <c r="BH11" i="28"/>
  <c r="AL184" i="28"/>
  <c r="AL172" i="28"/>
  <c r="AL160" i="28"/>
  <c r="AL177" i="28"/>
  <c r="AL165" i="28"/>
  <c r="AL182" i="28"/>
  <c r="AL170" i="28"/>
  <c r="AL158" i="28"/>
  <c r="AL175" i="28"/>
  <c r="AL163" i="28"/>
  <c r="AL180" i="28"/>
  <c r="AL168" i="28"/>
  <c r="AL156" i="28"/>
  <c r="AL173" i="28"/>
  <c r="AL161" i="28"/>
  <c r="AL178" i="28"/>
  <c r="AL166" i="28"/>
  <c r="AL154" i="28"/>
  <c r="AL183" i="28"/>
  <c r="AL171" i="28"/>
  <c r="AL159" i="28"/>
  <c r="AL176" i="28"/>
  <c r="AL164" i="28"/>
  <c r="AL181" i="28"/>
  <c r="AL169" i="28"/>
  <c r="AL157" i="28"/>
  <c r="AL174" i="28"/>
  <c r="AL162" i="28"/>
  <c r="AL179" i="28"/>
  <c r="AL167" i="28"/>
  <c r="AL155" i="28"/>
  <c r="AM18" i="28"/>
  <c r="AM335" i="28"/>
  <c r="AM323" i="28"/>
  <c r="AM328" i="28"/>
  <c r="AM316" i="28"/>
  <c r="AM333" i="28"/>
  <c r="AM321" i="28"/>
  <c r="AM338" i="28"/>
  <c r="AM326" i="28"/>
  <c r="AM331" i="28"/>
  <c r="AM319" i="28"/>
  <c r="AM336" i="28"/>
  <c r="AM324" i="28"/>
  <c r="AM329" i="28"/>
  <c r="AM317" i="28"/>
  <c r="AM334" i="28"/>
  <c r="AM322" i="28"/>
  <c r="AM339" i="28"/>
  <c r="AM327" i="28"/>
  <c r="AM332" i="28"/>
  <c r="AM320" i="28"/>
  <c r="AM337" i="28"/>
  <c r="AM325" i="28"/>
  <c r="AM330" i="28"/>
  <c r="AM318" i="28"/>
  <c r="AM309" i="28"/>
  <c r="AM315" i="28"/>
  <c r="AM313" i="28"/>
  <c r="AM312" i="28"/>
  <c r="AM314" i="28"/>
  <c r="AM311" i="28"/>
  <c r="AM310" i="28"/>
  <c r="BA333" i="28"/>
  <c r="BA321" i="28"/>
  <c r="BA338" i="28"/>
  <c r="BA326" i="28"/>
  <c r="BA314" i="28"/>
  <c r="BA331" i="28"/>
  <c r="BA319" i="28"/>
  <c r="BA336" i="28"/>
  <c r="BA324" i="28"/>
  <c r="BA329" i="28"/>
  <c r="BA317" i="28"/>
  <c r="BA334" i="28"/>
  <c r="BA322" i="28"/>
  <c r="BA339" i="28"/>
  <c r="BA327" i="28"/>
  <c r="BA315" i="28"/>
  <c r="BA332" i="28"/>
  <c r="BA320" i="28"/>
  <c r="BA337" i="28"/>
  <c r="BA325" i="28"/>
  <c r="BA330" i="28"/>
  <c r="BA318" i="28"/>
  <c r="BA335" i="28"/>
  <c r="BA323" i="28"/>
  <c r="BA328" i="28"/>
  <c r="BA316" i="28"/>
  <c r="BA309" i="28"/>
  <c r="BA312" i="28"/>
  <c r="BA313" i="28"/>
  <c r="BA311" i="28"/>
  <c r="BA310" i="28"/>
  <c r="AS114" i="28"/>
  <c r="AS102" i="28"/>
  <c r="AS119" i="28"/>
  <c r="AS107" i="28"/>
  <c r="AS95" i="28"/>
  <c r="AS112" i="28"/>
  <c r="AS100" i="28"/>
  <c r="AS117" i="28"/>
  <c r="AS105" i="28"/>
  <c r="AS93" i="28"/>
  <c r="AS122" i="28"/>
  <c r="AS110" i="28"/>
  <c r="AS98" i="28"/>
  <c r="AS115" i="28"/>
  <c r="AS103" i="28"/>
  <c r="AS120" i="28"/>
  <c r="AS108" i="28"/>
  <c r="AS96" i="28"/>
  <c r="AS113" i="28"/>
  <c r="AS101" i="28"/>
  <c r="AS118" i="28"/>
  <c r="AS106" i="28"/>
  <c r="AS94" i="28"/>
  <c r="AS111" i="28"/>
  <c r="AS99" i="28"/>
  <c r="AS116" i="28"/>
  <c r="AS104" i="28"/>
  <c r="AS92" i="28"/>
  <c r="AS121" i="28"/>
  <c r="AS109" i="28"/>
  <c r="AS97" i="28"/>
  <c r="AT11" i="28"/>
  <c r="AZ421" i="28"/>
  <c r="AZ409" i="28"/>
  <c r="AZ426" i="28"/>
  <c r="AZ414" i="28"/>
  <c r="AZ402" i="28"/>
  <c r="AZ419" i="28"/>
  <c r="AZ431" i="28"/>
  <c r="AZ424" i="28"/>
  <c r="AZ412" i="28"/>
  <c r="AZ429" i="28"/>
  <c r="AZ417" i="28"/>
  <c r="AZ405" i="28"/>
  <c r="AZ427" i="28"/>
  <c r="AZ415" i="28"/>
  <c r="AZ403" i="28"/>
  <c r="AZ420" i="28"/>
  <c r="AZ408" i="28"/>
  <c r="AZ425" i="28"/>
  <c r="AZ413" i="28"/>
  <c r="AZ432" i="28"/>
  <c r="AZ423" i="28"/>
  <c r="AZ411" i="28"/>
  <c r="AZ428" i="28"/>
  <c r="AZ416" i="28"/>
  <c r="AZ404" i="28"/>
  <c r="AZ422" i="28"/>
  <c r="AZ406" i="28"/>
  <c r="AZ410" i="28"/>
  <c r="AZ407" i="28"/>
  <c r="AZ430" i="28"/>
  <c r="AZ418" i="28"/>
  <c r="BA24" i="28"/>
  <c r="AZ206" i="28"/>
  <c r="AZ194" i="28"/>
  <c r="AZ211" i="28"/>
  <c r="AZ199" i="28"/>
  <c r="AZ187" i="28"/>
  <c r="AZ204" i="28"/>
  <c r="AZ192" i="28"/>
  <c r="AZ209" i="28"/>
  <c r="AZ197" i="28"/>
  <c r="AZ185" i="28"/>
  <c r="AZ214" i="28"/>
  <c r="AZ202" i="28"/>
  <c r="AZ190" i="28"/>
  <c r="AZ207" i="28"/>
  <c r="AZ195" i="28"/>
  <c r="AZ212" i="28"/>
  <c r="AZ200" i="28"/>
  <c r="AZ188" i="28"/>
  <c r="AZ205" i="28"/>
  <c r="AZ193" i="28"/>
  <c r="AZ210" i="28"/>
  <c r="AZ198" i="28"/>
  <c r="AZ186" i="28"/>
  <c r="AZ215" i="28"/>
  <c r="AZ203" i="28"/>
  <c r="AZ191" i="28"/>
  <c r="AZ208" i="28"/>
  <c r="AZ196" i="28"/>
  <c r="AZ213" i="28"/>
  <c r="AZ201" i="28"/>
  <c r="AZ189" i="28"/>
  <c r="BA19" i="28"/>
  <c r="BG396" i="28"/>
  <c r="BG384" i="28"/>
  <c r="BG372" i="28"/>
  <c r="BG401" i="28"/>
  <c r="BG389" i="28"/>
  <c r="BG377" i="28"/>
  <c r="BG390" i="28"/>
  <c r="BG378" i="28"/>
  <c r="BG395" i="28"/>
  <c r="BG383" i="28"/>
  <c r="BG398" i="28"/>
  <c r="BG391" i="28"/>
  <c r="BG379" i="28"/>
  <c r="BG393" i="28"/>
  <c r="BG380" i="28"/>
  <c r="BG371" i="28"/>
  <c r="BG397" i="28"/>
  <c r="BG385" i="28"/>
  <c r="BG373" i="28"/>
  <c r="BG381" i="28"/>
  <c r="BG399" i="28"/>
  <c r="BG386" i="28"/>
  <c r="BG382" i="28"/>
  <c r="BG374" i="28"/>
  <c r="BG394" i="28"/>
  <c r="BG392" i="28"/>
  <c r="BG387" i="28"/>
  <c r="BG375" i="28"/>
  <c r="BG388" i="28"/>
  <c r="BG376" i="28"/>
  <c r="BG400" i="28"/>
  <c r="BH13" i="28"/>
  <c r="AT83" i="28"/>
  <c r="AT88" i="28"/>
  <c r="AT76" i="28"/>
  <c r="AT81" i="28"/>
  <c r="AT69" i="28"/>
  <c r="AT86" i="28"/>
  <c r="AT74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80" i="28"/>
  <c r="AT68" i="28"/>
  <c r="AT85" i="28"/>
  <c r="AT73" i="28"/>
  <c r="AT90" i="28"/>
  <c r="AT78" i="28"/>
  <c r="AT66" i="28"/>
  <c r="AT71" i="28"/>
  <c r="AT63" i="28"/>
  <c r="AT62" i="28"/>
  <c r="AT64" i="28"/>
  <c r="AT61" i="28"/>
  <c r="AL91" i="28"/>
  <c r="AL79" i="28"/>
  <c r="AL84" i="28"/>
  <c r="AL72" i="28"/>
  <c r="AL89" i="28"/>
  <c r="AL77" i="28"/>
  <c r="AL65" i="28"/>
  <c r="AL82" i="28"/>
  <c r="AL70" i="28"/>
  <c r="AL87" i="28"/>
  <c r="AL75" i="28"/>
  <c r="AL80" i="28"/>
  <c r="AL68" i="28"/>
  <c r="AL85" i="28"/>
  <c r="AL73" i="28"/>
  <c r="AL61" i="28"/>
  <c r="AL90" i="28"/>
  <c r="AL78" i="28"/>
  <c r="AL83" i="28"/>
  <c r="AL71" i="28"/>
  <c r="AL88" i="28"/>
  <c r="AL76" i="28"/>
  <c r="AL81" i="28"/>
  <c r="AL69" i="28"/>
  <c r="AL86" i="28"/>
  <c r="AL74" i="28"/>
  <c r="AL62" i="28"/>
  <c r="AL66" i="28"/>
  <c r="AL64" i="28"/>
  <c r="AL63" i="28"/>
  <c r="AM22" i="28"/>
  <c r="AL67" i="28"/>
  <c r="BD9" i="28"/>
  <c r="AR2" i="28"/>
  <c r="AW9" i="28"/>
  <c r="AT275" i="28"/>
  <c r="AT263" i="28"/>
  <c r="AT251" i="28"/>
  <c r="AT268" i="28"/>
  <c r="AT256" i="28"/>
  <c r="AT273" i="28"/>
  <c r="AT261" i="28"/>
  <c r="AT249" i="28"/>
  <c r="AT266" i="28"/>
  <c r="AT254" i="28"/>
  <c r="AT271" i="28"/>
  <c r="AT259" i="28"/>
  <c r="AT247" i="28"/>
  <c r="AT276" i="28"/>
  <c r="AT264" i="28"/>
  <c r="AT252" i="28"/>
  <c r="AT269" i="28"/>
  <c r="AT257" i="28"/>
  <c r="AT274" i="28"/>
  <c r="AT262" i="28"/>
  <c r="AT250" i="28"/>
  <c r="AT267" i="28"/>
  <c r="AT255" i="28"/>
  <c r="AT272" i="28"/>
  <c r="AT260" i="28"/>
  <c r="AT248" i="28"/>
  <c r="AT277" i="28"/>
  <c r="AT265" i="28"/>
  <c r="AT253" i="28"/>
  <c r="AT270" i="28"/>
  <c r="AT258" i="28"/>
  <c r="AT304" i="28"/>
  <c r="AT305" i="28"/>
  <c r="AT299" i="28"/>
  <c r="AT287" i="28"/>
  <c r="AT306" i="28"/>
  <c r="AT292" i="28"/>
  <c r="AT280" i="28"/>
  <c r="AT297" i="28"/>
  <c r="AT285" i="28"/>
  <c r="AT290" i="28"/>
  <c r="AT278" i="28"/>
  <c r="AT302" i="28"/>
  <c r="AT295" i="28"/>
  <c r="AT283" i="28"/>
  <c r="AT300" i="28"/>
  <c r="AT288" i="28"/>
  <c r="AT293" i="28"/>
  <c r="AT281" i="28"/>
  <c r="AT298" i="28"/>
  <c r="AT286" i="28"/>
  <c r="AT308" i="28"/>
  <c r="AT291" i="28"/>
  <c r="AT279" i="28"/>
  <c r="AT296" i="28"/>
  <c r="AT284" i="28"/>
  <c r="AT307" i="28"/>
  <c r="AT301" i="28"/>
  <c r="AT289" i="28"/>
  <c r="AT303" i="28"/>
  <c r="AT294" i="28"/>
  <c r="AT282" i="28"/>
  <c r="AZ182" i="28"/>
  <c r="AZ170" i="28"/>
  <c r="AZ158" i="28"/>
  <c r="AZ175" i="28"/>
  <c r="AZ163" i="28"/>
  <c r="AZ180" i="28"/>
  <c r="AZ168" i="28"/>
  <c r="AZ156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BA18" i="28"/>
  <c r="BA390" i="28"/>
  <c r="BA378" i="28"/>
  <c r="BA395" i="28"/>
  <c r="BA383" i="28"/>
  <c r="BA398" i="28"/>
  <c r="BA396" i="28"/>
  <c r="BA384" i="28"/>
  <c r="BA372" i="28"/>
  <c r="BA401" i="28"/>
  <c r="BA389" i="28"/>
  <c r="BA377" i="28"/>
  <c r="BA392" i="28"/>
  <c r="BA397" i="28"/>
  <c r="BA385" i="28"/>
  <c r="BA373" i="28"/>
  <c r="BA387" i="28"/>
  <c r="BA375" i="28"/>
  <c r="BA400" i="28"/>
  <c r="BA388" i="28"/>
  <c r="BA379" i="28"/>
  <c r="BA376" i="28"/>
  <c r="BA393" i="28"/>
  <c r="BA391" i="28"/>
  <c r="BA380" i="28"/>
  <c r="BA371" i="28"/>
  <c r="BA381" i="28"/>
  <c r="BA399" i="28"/>
  <c r="BA386" i="28"/>
  <c r="BA374" i="28"/>
  <c r="BA394" i="28"/>
  <c r="BA382" i="28"/>
  <c r="AZ89" i="28"/>
  <c r="AZ77" i="28"/>
  <c r="AZ82" i="28"/>
  <c r="AZ70" i="28"/>
  <c r="AZ87" i="28"/>
  <c r="AZ75" i="28"/>
  <c r="AZ80" i="28"/>
  <c r="AZ68" i="28"/>
  <c r="AZ85" i="28"/>
  <c r="AZ73" i="28"/>
  <c r="AZ90" i="28"/>
  <c r="AZ78" i="28"/>
  <c r="AZ66" i="28"/>
  <c r="AZ83" i="28"/>
  <c r="AZ71" i="28"/>
  <c r="AZ88" i="28"/>
  <c r="AZ76" i="28"/>
  <c r="AZ81" i="28"/>
  <c r="AZ69" i="28"/>
  <c r="AZ86" i="28"/>
  <c r="AZ74" i="28"/>
  <c r="AZ91" i="28"/>
  <c r="AZ79" i="28"/>
  <c r="AZ67" i="28"/>
  <c r="AZ84" i="28"/>
  <c r="AZ72" i="28"/>
  <c r="AZ62" i="28"/>
  <c r="AZ65" i="28"/>
  <c r="AZ64" i="28"/>
  <c r="AZ61" i="28"/>
  <c r="AZ63" i="28"/>
  <c r="BA22" i="28"/>
  <c r="BH210" i="28"/>
  <c r="BH198" i="28"/>
  <c r="BH186" i="28"/>
  <c r="BH215" i="28"/>
  <c r="BH203" i="28"/>
  <c r="BH191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192" i="28"/>
  <c r="BH209" i="28"/>
  <c r="BH197" i="28"/>
  <c r="BH185" i="28"/>
  <c r="BH214" i="28"/>
  <c r="BH202" i="28"/>
  <c r="BH190" i="28"/>
  <c r="BH207" i="28"/>
  <c r="BH195" i="28"/>
  <c r="BH212" i="28"/>
  <c r="BH200" i="28"/>
  <c r="BH188" i="28"/>
  <c r="BH205" i="28"/>
  <c r="BH193" i="28"/>
  <c r="AT239" i="28"/>
  <c r="AT244" i="28"/>
  <c r="AT237" i="28"/>
  <c r="AT242" i="28"/>
  <c r="AT240" i="28"/>
  <c r="AT245" i="28"/>
  <c r="AT233" i="28"/>
  <c r="AT238" i="28"/>
  <c r="AT243" i="28"/>
  <c r="AT236" i="28"/>
  <c r="AT241" i="28"/>
  <c r="AT246" i="28"/>
  <c r="AT234" i="28"/>
  <c r="AT235" i="28"/>
  <c r="AT224" i="28"/>
  <c r="AT217" i="28"/>
  <c r="AT229" i="28"/>
  <c r="AT228" i="28"/>
  <c r="AT222" i="28"/>
  <c r="AT232" i="28"/>
  <c r="AT230" i="28"/>
  <c r="AT220" i="28"/>
  <c r="AT231" i="28"/>
  <c r="AT227" i="28"/>
  <c r="AT225" i="28"/>
  <c r="AT218" i="28"/>
  <c r="AT223" i="28"/>
  <c r="AT216" i="28"/>
  <c r="AT221" i="28"/>
  <c r="AT226" i="28"/>
  <c r="AT219" i="28"/>
  <c r="AL2" i="28"/>
  <c r="AZ3" i="28"/>
  <c r="BB9" i="28"/>
  <c r="AZ293" i="28"/>
  <c r="AZ281" i="28"/>
  <c r="AZ304" i="28"/>
  <c r="AZ298" i="28"/>
  <c r="AZ286" i="28"/>
  <c r="AZ291" i="28"/>
  <c r="AZ279" i="28"/>
  <c r="AZ308" i="28"/>
  <c r="AZ296" i="28"/>
  <c r="AZ284" i="28"/>
  <c r="AZ301" i="28"/>
  <c r="AZ289" i="28"/>
  <c r="AZ307" i="28"/>
  <c r="AZ303" i="28"/>
  <c r="AZ294" i="28"/>
  <c r="AZ282" i="28"/>
  <c r="AZ299" i="28"/>
  <c r="AZ287" i="28"/>
  <c r="AZ292" i="28"/>
  <c r="AZ280" i="28"/>
  <c r="AZ306" i="28"/>
  <c r="AZ297" i="28"/>
  <c r="AZ285" i="28"/>
  <c r="AZ290" i="28"/>
  <c r="AZ278" i="28"/>
  <c r="AZ302" i="28"/>
  <c r="AZ295" i="28"/>
  <c r="AZ283" i="28"/>
  <c r="AZ305" i="28"/>
  <c r="AZ300" i="28"/>
  <c r="AZ288" i="28"/>
  <c r="BA23" i="28"/>
  <c r="BH425" i="28"/>
  <c r="BH413" i="28"/>
  <c r="BH430" i="28"/>
  <c r="BH418" i="28"/>
  <c r="BH406" i="28"/>
  <c r="BH423" i="28"/>
  <c r="BH411" i="28"/>
  <c r="BH432" i="28"/>
  <c r="BH428" i="28"/>
  <c r="BH416" i="28"/>
  <c r="BH421" i="28"/>
  <c r="BH409" i="28"/>
  <c r="BH419" i="28"/>
  <c r="BH407" i="28"/>
  <c r="BH431" i="28"/>
  <c r="BH424" i="28"/>
  <c r="BH412" i="28"/>
  <c r="BH429" i="28"/>
  <c r="BH417" i="28"/>
  <c r="BH427" i="28"/>
  <c r="BH415" i="28"/>
  <c r="BH403" i="28"/>
  <c r="BH420" i="28"/>
  <c r="BH408" i="28"/>
  <c r="BH410" i="28"/>
  <c r="BH405" i="28"/>
  <c r="BH402" i="28"/>
  <c r="BH426" i="28"/>
  <c r="BH414" i="28"/>
  <c r="BH404" i="28"/>
  <c r="BH422" i="28"/>
  <c r="BH174" i="28"/>
  <c r="BH162" i="28"/>
  <c r="BH179" i="28"/>
  <c r="BH167" i="28"/>
  <c r="BH155" i="28"/>
  <c r="BH184" i="28"/>
  <c r="BH172" i="28"/>
  <c r="BH160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AL295" i="28"/>
  <c r="AL283" i="28"/>
  <c r="AL300" i="28"/>
  <c r="AL288" i="28"/>
  <c r="AL304" i="28"/>
  <c r="AL293" i="28"/>
  <c r="AL281" i="28"/>
  <c r="AL308" i="28"/>
  <c r="AL298" i="28"/>
  <c r="AL286" i="28"/>
  <c r="AL291" i="28"/>
  <c r="AL279" i="28"/>
  <c r="AL307" i="28"/>
  <c r="AL296" i="28"/>
  <c r="AL284" i="28"/>
  <c r="AL301" i="28"/>
  <c r="AL289" i="28"/>
  <c r="AL306" i="28"/>
  <c r="AL303" i="28"/>
  <c r="AL294" i="28"/>
  <c r="AL282" i="28"/>
  <c r="AL299" i="28"/>
  <c r="AL287" i="28"/>
  <c r="AL292" i="28"/>
  <c r="AL280" i="28"/>
  <c r="AL305" i="28"/>
  <c r="AL297" i="28"/>
  <c r="AL285" i="28"/>
  <c r="AL302" i="28"/>
  <c r="AL290" i="28"/>
  <c r="AL278" i="28"/>
  <c r="AM23" i="28"/>
  <c r="AL3" i="28"/>
  <c r="BH237" i="28"/>
  <c r="BH242" i="28"/>
  <c r="BH235" i="28"/>
  <c r="BH240" i="28"/>
  <c r="BH245" i="28"/>
  <c r="BH238" i="28"/>
  <c r="BH243" i="28"/>
  <c r="BH231" i="28"/>
  <c r="BH236" i="28"/>
  <c r="BH241" i="28"/>
  <c r="BH246" i="28"/>
  <c r="BH234" i="28"/>
  <c r="BH239" i="28"/>
  <c r="BH244" i="28"/>
  <c r="BH232" i="28"/>
  <c r="BH222" i="28"/>
  <c r="BH220" i="28"/>
  <c r="BH228" i="28"/>
  <c r="BH225" i="28"/>
  <c r="BH227" i="28"/>
  <c r="BH218" i="28"/>
  <c r="BH230" i="28"/>
  <c r="BH229" i="28"/>
  <c r="BH223" i="28"/>
  <c r="BH233" i="28"/>
  <c r="BH216" i="28"/>
  <c r="BH221" i="28"/>
  <c r="BH226" i="28"/>
  <c r="BH219" i="28"/>
  <c r="BH224" i="28"/>
  <c r="BH217" i="28"/>
  <c r="AL208" i="28"/>
  <c r="AL196" i="28"/>
  <c r="AL213" i="28"/>
  <c r="AL201" i="28"/>
  <c r="AL189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190" i="28"/>
  <c r="AL207" i="28"/>
  <c r="AL195" i="28"/>
  <c r="AL212" i="28"/>
  <c r="AL200" i="28"/>
  <c r="AL188" i="28"/>
  <c r="AL205" i="28"/>
  <c r="AL193" i="28"/>
  <c r="AL210" i="28"/>
  <c r="AL198" i="28"/>
  <c r="AL186" i="28"/>
  <c r="AL215" i="28"/>
  <c r="AL203" i="28"/>
  <c r="AL191" i="28"/>
  <c r="AM19" i="28"/>
  <c r="BH273" i="28"/>
  <c r="BH261" i="28"/>
  <c r="BH249" i="28"/>
  <c r="BH266" i="28"/>
  <c r="BH254" i="28"/>
  <c r="BH271" i="28"/>
  <c r="BH259" i="28"/>
  <c r="BH247" i="28"/>
  <c r="BH276" i="28"/>
  <c r="BH264" i="28"/>
  <c r="BH252" i="28"/>
  <c r="BH269" i="28"/>
  <c r="BH257" i="28"/>
  <c r="BH274" i="28"/>
  <c r="BH262" i="28"/>
  <c r="BH250" i="28"/>
  <c r="BH267" i="28"/>
  <c r="BH255" i="28"/>
  <c r="BH272" i="28"/>
  <c r="BH260" i="28"/>
  <c r="BH248" i="28"/>
  <c r="BH277" i="28"/>
  <c r="BH265" i="28"/>
  <c r="BH253" i="28"/>
  <c r="BH270" i="28"/>
  <c r="BH258" i="28"/>
  <c r="BH275" i="28"/>
  <c r="BH263" i="28"/>
  <c r="BH251" i="28"/>
  <c r="BH268" i="28"/>
  <c r="BH256" i="28"/>
  <c r="AR4" i="28"/>
  <c r="BF2" i="28"/>
  <c r="BA118" i="28"/>
  <c r="BA106" i="28"/>
  <c r="BA94" i="28"/>
  <c r="BA111" i="28"/>
  <c r="BA99" i="28"/>
  <c r="BA116" i="28"/>
  <c r="BA104" i="28"/>
  <c r="BA92" i="28"/>
  <c r="BA121" i="28"/>
  <c r="BA109" i="28"/>
  <c r="BA97" i="28"/>
  <c r="BA114" i="28"/>
  <c r="BA102" i="28"/>
  <c r="BA119" i="28"/>
  <c r="BA107" i="28"/>
  <c r="BA95" i="28"/>
  <c r="BA112" i="28"/>
  <c r="BA100" i="28"/>
  <c r="BA117" i="28"/>
  <c r="BA105" i="28"/>
  <c r="BA93" i="28"/>
  <c r="BA122" i="28"/>
  <c r="BA110" i="28"/>
  <c r="BA98" i="28"/>
  <c r="BA115" i="28"/>
  <c r="BA103" i="28"/>
  <c r="BA120" i="28"/>
  <c r="BA108" i="28"/>
  <c r="BA96" i="28"/>
  <c r="BA113" i="28"/>
  <c r="BA101" i="28"/>
  <c r="AL423" i="28"/>
  <c r="AL411" i="28"/>
  <c r="AL428" i="28"/>
  <c r="AL416" i="28"/>
  <c r="AL404" i="28"/>
  <c r="AL421" i="28"/>
  <c r="AL409" i="28"/>
  <c r="AL426" i="28"/>
  <c r="AL414" i="28"/>
  <c r="AL431" i="28"/>
  <c r="AL419" i="28"/>
  <c r="AL407" i="28"/>
  <c r="AL429" i="28"/>
  <c r="AL417" i="28"/>
  <c r="AL405" i="28"/>
  <c r="AL422" i="28"/>
  <c r="AL410" i="28"/>
  <c r="AL427" i="28"/>
  <c r="AL415" i="28"/>
  <c r="AL432" i="28"/>
  <c r="AL425" i="28"/>
  <c r="AL413" i="28"/>
  <c r="AL430" i="28"/>
  <c r="AL418" i="28"/>
  <c r="AL406" i="28"/>
  <c r="AL402" i="28"/>
  <c r="AL420" i="28"/>
  <c r="AL424" i="28"/>
  <c r="AL412" i="28"/>
  <c r="AL403" i="28"/>
  <c r="AL408" i="28"/>
  <c r="AM24" i="28"/>
  <c r="BG339" i="28"/>
  <c r="BG327" i="28"/>
  <c r="BG315" i="28"/>
  <c r="BG332" i="28"/>
  <c r="BG320" i="28"/>
  <c r="BG337" i="28"/>
  <c r="BG325" i="28"/>
  <c r="BG313" i="28"/>
  <c r="BG330" i="28"/>
  <c r="BG318" i="28"/>
  <c r="BG335" i="28"/>
  <c r="BG323" i="28"/>
  <c r="BG328" i="28"/>
  <c r="BG333" i="28"/>
  <c r="BG321" i="28"/>
  <c r="BG309" i="28"/>
  <c r="BG338" i="28"/>
  <c r="BG326" i="28"/>
  <c r="BG331" i="28"/>
  <c r="BG319" i="28"/>
  <c r="BG336" i="28"/>
  <c r="BG324" i="28"/>
  <c r="BG329" i="28"/>
  <c r="BG317" i="28"/>
  <c r="BG334" i="28"/>
  <c r="BG322" i="28"/>
  <c r="BG310" i="28"/>
  <c r="BG312" i="28"/>
  <c r="BG311" i="28"/>
  <c r="BG316" i="28"/>
  <c r="BG314" i="28"/>
  <c r="BH12" i="28"/>
  <c r="AK8" i="28"/>
  <c r="AK7" i="28"/>
  <c r="AK6" i="28"/>
  <c r="AT212" i="28"/>
  <c r="AT200" i="28"/>
  <c r="AT188" i="28"/>
  <c r="AT205" i="28"/>
  <c r="AT193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194" i="28"/>
  <c r="AT211" i="28"/>
  <c r="AT199" i="28"/>
  <c r="AT187" i="28"/>
  <c r="AT204" i="28"/>
  <c r="AT192" i="28"/>
  <c r="AT209" i="28"/>
  <c r="AT197" i="28"/>
  <c r="AT185" i="28"/>
  <c r="AT214" i="28"/>
  <c r="AT202" i="28"/>
  <c r="AT190" i="28"/>
  <c r="AT207" i="28"/>
  <c r="AT195" i="28"/>
  <c r="L53" i="2"/>
  <c r="H53" i="22" s="1"/>
  <c r="G53" i="22"/>
  <c r="AZ4" i="28"/>
  <c r="E244" i="16" a="1"/>
  <c r="H216" i="16" a="1"/>
  <c r="E248" i="16" a="1"/>
  <c r="E240" i="16" a="1"/>
  <c r="D174" i="16" a="1"/>
  <c r="D221" i="16" a="1"/>
  <c r="E230" i="16" a="1"/>
  <c r="E173" i="16" a="1"/>
  <c r="E247" i="16" a="1"/>
  <c r="D149" i="16" a="1"/>
  <c r="E260" i="16" a="1"/>
  <c r="E200" i="16" a="1"/>
  <c r="E254" i="16" a="1"/>
  <c r="E226" i="16" a="1"/>
  <c r="D250" i="16" a="1"/>
  <c r="E211" i="16" a="1"/>
  <c r="E206" i="16" a="1"/>
  <c r="E246" i="16" a="1"/>
  <c r="D247" i="16" a="1"/>
  <c r="D198" i="16" a="1"/>
  <c r="E192" i="16" a="1"/>
  <c r="D152" i="16" a="1"/>
  <c r="E219" i="16" a="1"/>
  <c r="E215" i="16" a="1"/>
  <c r="E214" i="16" a="1"/>
  <c r="E233" i="16" a="1"/>
  <c r="E190" i="16" a="1"/>
  <c r="E188" i="16" a="1"/>
  <c r="E163" i="16" a="1"/>
  <c r="D150" i="16" a="1"/>
  <c r="E238" i="16" a="1"/>
  <c r="H176" i="16" a="1"/>
  <c r="D256" i="16" a="1"/>
  <c r="D168" i="16" a="1"/>
  <c r="D151" i="16" a="1"/>
  <c r="D253" i="16" a="1"/>
  <c r="E241" i="16" a="1"/>
  <c r="D179" i="16" a="1"/>
  <c r="E217" i="16" a="1"/>
  <c r="E250" i="16" a="1"/>
  <c r="E261" i="16" a="1"/>
  <c r="E242" i="16" a="1"/>
  <c r="H187" i="16" a="1"/>
  <c r="D169" i="16" a="1"/>
  <c r="D155" i="16" a="1"/>
  <c r="E185" i="16" a="1"/>
  <c r="E171" i="16" a="1"/>
  <c r="E220" i="16" a="1"/>
  <c r="E251" i="16" a="1"/>
  <c r="E154" i="16" a="1"/>
  <c r="E232" i="16" a="1"/>
  <c r="E207" i="16" a="1"/>
  <c r="E181" i="16" a="1"/>
  <c r="E165" i="16" a="1"/>
  <c r="E202" i="16" a="1"/>
  <c r="E194" i="16" a="1"/>
  <c r="H257" i="16" a="1"/>
  <c r="E255" i="16" a="1"/>
  <c r="E186" i="16" a="1"/>
  <c r="D166" i="16" a="1"/>
  <c r="D227" i="16" a="1"/>
  <c r="D239" i="16" a="1"/>
  <c r="D241" i="16" a="1"/>
  <c r="E180" i="16" a="1"/>
  <c r="D215" i="16" a="1"/>
  <c r="D162" i="16" a="1"/>
  <c r="E174" i="16" a="1"/>
  <c r="E243" i="16" a="1"/>
  <c r="E231" i="16" a="1"/>
  <c r="E159" i="16" a="1"/>
  <c r="E229" i="16" a="1"/>
  <c r="E235" i="16" a="1"/>
  <c r="H205" i="16" a="1"/>
  <c r="E149" i="16" a="1"/>
  <c r="E150" i="16" a="1"/>
  <c r="D258" i="16" a="1"/>
  <c r="D203" i="16" a="1"/>
  <c r="E167" i="16" a="1"/>
  <c r="D211" i="16" a="1"/>
  <c r="H245" i="16" a="1"/>
  <c r="D233" i="16" a="1"/>
  <c r="E168" i="16" a="1"/>
  <c r="D229" i="16" a="1"/>
  <c r="H199" i="16" a="1"/>
  <c r="D186" i="16" a="1"/>
  <c r="E151" i="16" a="1"/>
  <c r="E172" i="16" a="1"/>
  <c r="E177" i="16" a="1"/>
  <c r="E164" i="16" a="1"/>
  <c r="E253" i="16" a="1"/>
  <c r="D244" i="16" a="1"/>
  <c r="E178" i="16" a="1"/>
  <c r="E152" i="16" a="1"/>
  <c r="E148" i="16" a="1"/>
  <c r="D249" i="16" a="1"/>
  <c r="E176" i="16" a="1"/>
  <c r="E166" i="16" a="1"/>
  <c r="E258" i="16" a="1"/>
  <c r="D243" i="16" a="1"/>
  <c r="E183" i="16" a="1"/>
  <c r="E216" i="16" a="1"/>
  <c r="D180" i="16" a="1"/>
  <c r="E212" i="16" a="1"/>
  <c r="E155" i="16" a="1"/>
  <c r="E197" i="16" a="1"/>
  <c r="D196" i="16" a="1"/>
  <c r="E208" i="16" a="1"/>
  <c r="D202" i="16" a="1"/>
  <c r="E184" i="16" a="1"/>
  <c r="E210" i="16" a="1"/>
  <c r="D163" i="16" a="1"/>
  <c r="H228" i="16" a="1"/>
  <c r="E189" i="16" a="1"/>
  <c r="D157" i="16" a="1"/>
  <c r="E203" i="16" a="1"/>
  <c r="E153" i="16" a="1"/>
  <c r="E162" i="16" a="1"/>
  <c r="D220" i="16" a="1"/>
  <c r="E262" i="16" a="1"/>
  <c r="E225" i="16" a="1"/>
  <c r="E252" i="16" a="1"/>
  <c r="E204" i="16" a="1"/>
  <c r="E224" i="16" a="1"/>
  <c r="E249" i="16" a="1"/>
  <c r="E161" i="16" a="1"/>
  <c r="E156" i="16" a="1"/>
  <c r="E223" i="16" a="1"/>
  <c r="D262" i="16" a="1"/>
  <c r="E175" i="16" a="1"/>
  <c r="E213" i="16" a="1"/>
  <c r="E209" i="16" a="1"/>
  <c r="E179" i="16" a="1"/>
  <c r="E191" i="16" a="1"/>
  <c r="E201" i="16" a="1"/>
  <c r="E182" i="16" a="1"/>
  <c r="H170" i="16" a="1"/>
  <c r="E218" i="16" a="1"/>
  <c r="D181" i="16" a="1"/>
  <c r="E160" i="16" a="1"/>
  <c r="E157" i="16" a="1"/>
  <c r="E236" i="16" a="1"/>
  <c r="D195" i="16" a="1"/>
  <c r="E196" i="16" a="1"/>
  <c r="E239" i="16" a="1"/>
  <c r="E259" i="16" a="1"/>
  <c r="E221" i="16" a="1"/>
  <c r="E195" i="16" a="1"/>
  <c r="E193" i="16" a="1"/>
  <c r="E237" i="16" a="1"/>
  <c r="D208" i="16" a="1"/>
  <c r="D210" i="16" a="1"/>
  <c r="E222" i="16" a="1"/>
  <c r="H158" i="16" a="1"/>
  <c r="I59" i="6" l="1"/>
  <c r="I42" i="2"/>
  <c r="D76" i="23"/>
  <c r="I115" i="6"/>
  <c r="J115" i="6" s="1"/>
  <c r="D84" i="23"/>
  <c r="I11" i="6"/>
  <c r="D7" i="23"/>
  <c r="I106" i="6"/>
  <c r="I44" i="6"/>
  <c r="D21" i="23"/>
  <c r="D98" i="23"/>
  <c r="D4" i="23"/>
  <c r="D60" i="23"/>
  <c r="D94" i="23"/>
  <c r="I97" i="6"/>
  <c r="J97" i="6" s="1"/>
  <c r="AZ5" i="28"/>
  <c r="I80" i="6"/>
  <c r="J80" i="6" s="1"/>
  <c r="E157" i="16"/>
  <c r="E186" i="16"/>
  <c r="E244" i="16"/>
  <c r="E215" i="16"/>
  <c r="J12" i="2"/>
  <c r="E12" i="22"/>
  <c r="M71" i="33" a="1"/>
  <c r="M71" i="33" s="1"/>
  <c r="H71" i="33" s="1"/>
  <c r="I71" i="33" s="1"/>
  <c r="R95" i="16"/>
  <c r="P124" i="16"/>
  <c r="BT23" i="29"/>
  <c r="BT55" i="29"/>
  <c r="F55" i="29" s="1"/>
  <c r="E41" i="22"/>
  <c r="J41" i="2"/>
  <c r="M83" i="33" a="1"/>
  <c r="M83" i="33" s="1"/>
  <c r="H83" i="33" s="1"/>
  <c r="I83" i="33" s="1"/>
  <c r="R107" i="16"/>
  <c r="J99" i="2"/>
  <c r="E99" i="22"/>
  <c r="P136" i="16"/>
  <c r="BT67" i="29"/>
  <c r="F67" i="29" s="1"/>
  <c r="BT35" i="29"/>
  <c r="J70" i="2"/>
  <c r="E70" i="22"/>
  <c r="I45" i="6"/>
  <c r="D57" i="23"/>
  <c r="I103" i="6"/>
  <c r="E103" i="23" s="1"/>
  <c r="I39" i="6"/>
  <c r="J39" i="6" s="1"/>
  <c r="D29" i="23"/>
  <c r="D71" i="22"/>
  <c r="D35" i="23"/>
  <c r="D70" i="23"/>
  <c r="I73" i="6"/>
  <c r="J73" i="6" s="1"/>
  <c r="I46" i="6"/>
  <c r="J46" i="6" s="1"/>
  <c r="BE8" i="28"/>
  <c r="D50" i="23"/>
  <c r="I67" i="6"/>
  <c r="J67" i="6" s="1"/>
  <c r="I13" i="2"/>
  <c r="J13" i="2" s="1"/>
  <c r="I30" i="6"/>
  <c r="D63" i="23"/>
  <c r="BE7" i="28"/>
  <c r="I64" i="6"/>
  <c r="E64" i="23" s="1"/>
  <c r="D31" i="22"/>
  <c r="I2" i="2"/>
  <c r="J2" i="2" s="1"/>
  <c r="D36" i="23"/>
  <c r="D105" i="23"/>
  <c r="AJ9" i="28"/>
  <c r="E177" i="16"/>
  <c r="D180" i="16"/>
  <c r="E229" i="16"/>
  <c r="D179" i="16"/>
  <c r="E150" i="16"/>
  <c r="E166" i="16"/>
  <c r="E185" i="16"/>
  <c r="E240" i="16"/>
  <c r="E238" i="16"/>
  <c r="D151" i="16"/>
  <c r="D241" i="16"/>
  <c r="H199" i="16"/>
  <c r="E230" i="16"/>
  <c r="D157" i="16"/>
  <c r="E211" i="16"/>
  <c r="D186" i="16"/>
  <c r="H170" i="16"/>
  <c r="E149" i="16"/>
  <c r="E258" i="16"/>
  <c r="E168" i="16"/>
  <c r="E253" i="16"/>
  <c r="D195" i="16"/>
  <c r="E173" i="16"/>
  <c r="E241" i="16"/>
  <c r="E193" i="16"/>
  <c r="E246" i="16"/>
  <c r="E167" i="16"/>
  <c r="E172" i="16"/>
  <c r="D163" i="16"/>
  <c r="D169" i="16"/>
  <c r="R169" i="16" s="1"/>
  <c r="H228" i="16"/>
  <c r="E247" i="16"/>
  <c r="D227" i="16"/>
  <c r="E239" i="16"/>
  <c r="D215" i="16"/>
  <c r="E251" i="16"/>
  <c r="H245" i="16"/>
  <c r="D233" i="16"/>
  <c r="D249" i="16"/>
  <c r="E254" i="16"/>
  <c r="D202" i="16"/>
  <c r="D152" i="16"/>
  <c r="E259" i="16"/>
  <c r="E221" i="16"/>
  <c r="E180" i="16"/>
  <c r="E209" i="16"/>
  <c r="D262" i="16"/>
  <c r="H187" i="16"/>
  <c r="E225" i="16"/>
  <c r="E217" i="16"/>
  <c r="D168" i="16"/>
  <c r="E191" i="16"/>
  <c r="D162" i="16"/>
  <c r="E182" i="16"/>
  <c r="E206" i="16"/>
  <c r="E195" i="16"/>
  <c r="E255" i="16"/>
  <c r="H158" i="16"/>
  <c r="E188" i="16"/>
  <c r="E156" i="16"/>
  <c r="E164" i="16"/>
  <c r="D247" i="16"/>
  <c r="D258" i="16"/>
  <c r="E212" i="16"/>
  <c r="E208" i="16"/>
  <c r="E250" i="16"/>
  <c r="E207" i="16"/>
  <c r="E174" i="16"/>
  <c r="E160" i="16"/>
  <c r="D150" i="16"/>
  <c r="E261" i="16"/>
  <c r="E232" i="16"/>
  <c r="E175" i="16"/>
  <c r="E189" i="16"/>
  <c r="D253" i="16"/>
  <c r="E224" i="16"/>
  <c r="E203" i="16"/>
  <c r="E242" i="16"/>
  <c r="E201" i="16"/>
  <c r="E192" i="16"/>
  <c r="E151" i="16"/>
  <c r="E249" i="16"/>
  <c r="E252" i="16"/>
  <c r="E183" i="16"/>
  <c r="E171" i="16"/>
  <c r="E219" i="16"/>
  <c r="E153" i="16"/>
  <c r="D229" i="16"/>
  <c r="E235" i="16"/>
  <c r="E161" i="16"/>
  <c r="D196" i="16"/>
  <c r="E197" i="16"/>
  <c r="E159" i="16"/>
  <c r="E223" i="16"/>
  <c r="E210" i="16"/>
  <c r="D181" i="16"/>
  <c r="E152" i="16"/>
  <c r="E243" i="16"/>
  <c r="D220" i="16"/>
  <c r="E200" i="16"/>
  <c r="D149" i="16"/>
  <c r="D208" i="16"/>
  <c r="E196" i="16"/>
  <c r="E179" i="16"/>
  <c r="E216" i="16"/>
  <c r="E154" i="16"/>
  <c r="D155" i="16"/>
  <c r="E262" i="16"/>
  <c r="E178" i="16"/>
  <c r="E218" i="16"/>
  <c r="E237" i="16"/>
  <c r="D166" i="16"/>
  <c r="E213" i="16"/>
  <c r="E181" i="16"/>
  <c r="D244" i="16"/>
  <c r="D174" i="16"/>
  <c r="H257" i="16"/>
  <c r="E194" i="16"/>
  <c r="E222" i="16"/>
  <c r="E260" i="16"/>
  <c r="E248" i="16"/>
  <c r="E190" i="16"/>
  <c r="E214" i="16"/>
  <c r="D198" i="16"/>
  <c r="R198" i="16" s="1"/>
  <c r="D203" i="16"/>
  <c r="D239" i="16"/>
  <c r="E226" i="16"/>
  <c r="E231" i="16"/>
  <c r="D211" i="16"/>
  <c r="H176" i="16"/>
  <c r="H216" i="16"/>
  <c r="E184" i="16"/>
  <c r="D256" i="16"/>
  <c r="E204" i="16"/>
  <c r="H205" i="16"/>
  <c r="D221" i="16"/>
  <c r="E162" i="16"/>
  <c r="E155" i="16"/>
  <c r="E165" i="16"/>
  <c r="E220" i="16"/>
  <c r="D210" i="16"/>
  <c r="D243" i="16"/>
  <c r="D250" i="16"/>
  <c r="E163" i="16"/>
  <c r="E236" i="16"/>
  <c r="E148" i="16"/>
  <c r="E202" i="16"/>
  <c r="E233" i="16"/>
  <c r="E176" i="16"/>
  <c r="J32" i="2"/>
  <c r="E32" i="22"/>
  <c r="E35" i="23"/>
  <c r="J35" i="6"/>
  <c r="E84" i="22"/>
  <c r="J84" i="2"/>
  <c r="D33" i="23"/>
  <c r="I33" i="6"/>
  <c r="E34" i="23"/>
  <c r="J34" i="6"/>
  <c r="J5" i="2"/>
  <c r="E5" i="22"/>
  <c r="J21" i="2"/>
  <c r="E21" i="22"/>
  <c r="P129" i="16"/>
  <c r="BT60" i="29"/>
  <c r="F60" i="29" s="1"/>
  <c r="BT28" i="29"/>
  <c r="D9" i="23"/>
  <c r="I9" i="6"/>
  <c r="E40" i="22"/>
  <c r="J40" i="2"/>
  <c r="M75" i="33" a="1"/>
  <c r="M75" i="33" s="1"/>
  <c r="H75" i="33" s="1"/>
  <c r="I75" i="33" s="1"/>
  <c r="R99" i="16"/>
  <c r="P138" i="16"/>
  <c r="BT69" i="29"/>
  <c r="F69" i="29" s="1"/>
  <c r="BT37" i="29"/>
  <c r="I101" i="6"/>
  <c r="D101" i="23"/>
  <c r="J95" i="2"/>
  <c r="E95" i="22"/>
  <c r="D85" i="23"/>
  <c r="I85" i="6"/>
  <c r="J93" i="2"/>
  <c r="E93" i="22"/>
  <c r="E6" i="23"/>
  <c r="J6" i="6"/>
  <c r="E96" i="23"/>
  <c r="J96" i="6"/>
  <c r="J54" i="34"/>
  <c r="E54" i="23"/>
  <c r="I37" i="6"/>
  <c r="D37" i="23"/>
  <c r="J42" i="2"/>
  <c r="E42" i="22"/>
  <c r="J85" i="2"/>
  <c r="E85" i="22"/>
  <c r="D62" i="23"/>
  <c r="I62" i="6"/>
  <c r="D56" i="23"/>
  <c r="I56" i="6"/>
  <c r="M77" i="33" a="1"/>
  <c r="M77" i="33" s="1"/>
  <c r="H77" i="33" s="1"/>
  <c r="I77" i="33" s="1"/>
  <c r="R101" i="16"/>
  <c r="E12" i="23"/>
  <c r="J12" i="6"/>
  <c r="J66" i="2"/>
  <c r="E66" i="22"/>
  <c r="I22" i="6"/>
  <c r="D22" i="23"/>
  <c r="E41" i="23"/>
  <c r="J41" i="6"/>
  <c r="J25" i="34"/>
  <c r="E25" i="23"/>
  <c r="P128" i="16"/>
  <c r="BT59" i="29"/>
  <c r="F59" i="29" s="1"/>
  <c r="BT27" i="29"/>
  <c r="J4" i="2"/>
  <c r="E4" i="22"/>
  <c r="J113" i="2"/>
  <c r="E113" i="22"/>
  <c r="M62" i="33" a="1"/>
  <c r="M62" i="33" s="1"/>
  <c r="H62" i="33" s="1"/>
  <c r="I62" i="33" s="1"/>
  <c r="R86" i="16"/>
  <c r="J23" i="2"/>
  <c r="E23" i="22"/>
  <c r="E115" i="23"/>
  <c r="J108" i="2"/>
  <c r="E108" i="22"/>
  <c r="M69" i="33" a="1"/>
  <c r="M69" i="33" s="1"/>
  <c r="H69" i="33" s="1"/>
  <c r="I69" i="33" s="1"/>
  <c r="R93" i="16"/>
  <c r="D72" i="23"/>
  <c r="I72" i="6"/>
  <c r="E50" i="23"/>
  <c r="J50" i="6"/>
  <c r="J28" i="2"/>
  <c r="E28" i="22"/>
  <c r="J96" i="2"/>
  <c r="E96" i="22"/>
  <c r="J48" i="2"/>
  <c r="E48" i="22"/>
  <c r="M60" i="33" a="1"/>
  <c r="M60" i="33" s="1"/>
  <c r="H60" i="33" s="1"/>
  <c r="I60" i="33" s="1"/>
  <c r="R84" i="16"/>
  <c r="D3" i="23"/>
  <c r="I3" i="6"/>
  <c r="E101" i="22"/>
  <c r="J101" i="2"/>
  <c r="M81" i="33" a="1"/>
  <c r="M81" i="33" s="1"/>
  <c r="H81" i="33" s="1"/>
  <c r="I81" i="33" s="1"/>
  <c r="R105" i="16"/>
  <c r="J22" i="2"/>
  <c r="E22" i="22"/>
  <c r="P130" i="16"/>
  <c r="BT61" i="29"/>
  <c r="F61" i="29" s="1"/>
  <c r="BT29" i="29"/>
  <c r="I20" i="6"/>
  <c r="D20" i="23"/>
  <c r="J27" i="2"/>
  <c r="E27" i="22"/>
  <c r="D40" i="23"/>
  <c r="I40" i="6"/>
  <c r="E18" i="23"/>
  <c r="J18" i="6"/>
  <c r="E24" i="23"/>
  <c r="J24" i="6"/>
  <c r="J83" i="34"/>
  <c r="E83" i="23"/>
  <c r="J102" i="2"/>
  <c r="E102" i="22"/>
  <c r="P115" i="16"/>
  <c r="BT46" i="29"/>
  <c r="F46" i="29" s="1"/>
  <c r="BT14" i="29"/>
  <c r="E82" i="23"/>
  <c r="J82" i="6"/>
  <c r="J94" i="2"/>
  <c r="E94" i="22"/>
  <c r="D91" i="23"/>
  <c r="I91" i="6"/>
  <c r="E70" i="23"/>
  <c r="J70" i="6"/>
  <c r="P122" i="16"/>
  <c r="BT53" i="29"/>
  <c r="F53" i="29" s="1"/>
  <c r="BT21" i="29"/>
  <c r="J106" i="2"/>
  <c r="E106" i="22"/>
  <c r="J100" i="34"/>
  <c r="E100" i="23"/>
  <c r="E88" i="23"/>
  <c r="J88" i="6"/>
  <c r="E104" i="23"/>
  <c r="J104" i="6"/>
  <c r="D77" i="23"/>
  <c r="I77" i="6"/>
  <c r="I81" i="6"/>
  <c r="D81" i="23"/>
  <c r="J109" i="2"/>
  <c r="E109" i="22"/>
  <c r="D43" i="23"/>
  <c r="I43" i="6"/>
  <c r="P134" i="16"/>
  <c r="BT65" i="29"/>
  <c r="F65" i="29" s="1"/>
  <c r="BT33" i="29"/>
  <c r="E57" i="23"/>
  <c r="J57" i="6"/>
  <c r="E7" i="23"/>
  <c r="J7" i="6"/>
  <c r="J114" i="2"/>
  <c r="E114" i="22"/>
  <c r="E76" i="22"/>
  <c r="J76" i="2"/>
  <c r="I83" i="2"/>
  <c r="D83" i="22"/>
  <c r="J35" i="2"/>
  <c r="E35" i="22"/>
  <c r="D87" i="23"/>
  <c r="I87" i="6"/>
  <c r="J44" i="6"/>
  <c r="E44" i="23"/>
  <c r="E64" i="22"/>
  <c r="J64" i="2"/>
  <c r="E117" i="23"/>
  <c r="J117" i="6"/>
  <c r="J42" i="34"/>
  <c r="E42" i="23"/>
  <c r="J80" i="2"/>
  <c r="E80" i="22"/>
  <c r="J72" i="2"/>
  <c r="E72" i="22"/>
  <c r="E23" i="23"/>
  <c r="J23" i="6"/>
  <c r="J46" i="2"/>
  <c r="E46" i="22"/>
  <c r="BS11" i="29"/>
  <c r="P113" i="16"/>
  <c r="BT44" i="29"/>
  <c r="F44" i="29" s="1"/>
  <c r="BT12" i="29"/>
  <c r="E17" i="23"/>
  <c r="J17" i="6"/>
  <c r="D116" i="23"/>
  <c r="I116" i="6"/>
  <c r="J37" i="2"/>
  <c r="E37" i="22"/>
  <c r="J61" i="2"/>
  <c r="E61" i="22"/>
  <c r="D15" i="23"/>
  <c r="I15" i="6"/>
  <c r="D74" i="23"/>
  <c r="I74" i="6"/>
  <c r="M79" i="33" a="1"/>
  <c r="M79" i="33" s="1"/>
  <c r="H79" i="33" s="1"/>
  <c r="I79" i="33" s="1"/>
  <c r="R103" i="16"/>
  <c r="J50" i="2"/>
  <c r="E50" i="22"/>
  <c r="M82" i="33" a="1"/>
  <c r="M82" i="33" s="1"/>
  <c r="H82" i="33" s="1"/>
  <c r="I82" i="33" s="1"/>
  <c r="R106" i="16"/>
  <c r="J110" i="2"/>
  <c r="E110" i="22"/>
  <c r="I92" i="6"/>
  <c r="D92" i="23"/>
  <c r="M64" i="33" a="1"/>
  <c r="M64" i="33" s="1"/>
  <c r="H64" i="33" s="1"/>
  <c r="I64" i="33" s="1"/>
  <c r="R88" i="16"/>
  <c r="J13" i="34"/>
  <c r="E13" i="23"/>
  <c r="J43" i="2"/>
  <c r="E43" i="22"/>
  <c r="M84" i="33" a="1"/>
  <c r="M84" i="33" s="1"/>
  <c r="H84" i="33" s="1"/>
  <c r="I84" i="33" s="1"/>
  <c r="R108" i="16"/>
  <c r="J11" i="2"/>
  <c r="E11" i="22"/>
  <c r="M61" i="33" a="1"/>
  <c r="M61" i="33" s="1"/>
  <c r="H61" i="33" s="1"/>
  <c r="I61" i="33" s="1"/>
  <c r="R85" i="16"/>
  <c r="D52" i="23"/>
  <c r="I52" i="6"/>
  <c r="J19" i="2"/>
  <c r="E19" i="22"/>
  <c r="I2" i="34"/>
  <c r="D2" i="23"/>
  <c r="E106" i="23"/>
  <c r="J106" i="6"/>
  <c r="E102" i="23"/>
  <c r="J102" i="6"/>
  <c r="E11" i="23"/>
  <c r="J11" i="6"/>
  <c r="E113" i="23"/>
  <c r="J113" i="6"/>
  <c r="J67" i="2"/>
  <c r="E67" i="22"/>
  <c r="I78" i="6"/>
  <c r="D78" i="23"/>
  <c r="J63" i="2"/>
  <c r="E63" i="22"/>
  <c r="J105" i="2"/>
  <c r="E105" i="22"/>
  <c r="J62" i="2"/>
  <c r="E62" i="22"/>
  <c r="J29" i="2"/>
  <c r="E29" i="22"/>
  <c r="E15" i="22"/>
  <c r="J15" i="2"/>
  <c r="I95" i="6"/>
  <c r="D95" i="23"/>
  <c r="D28" i="23"/>
  <c r="I28" i="6"/>
  <c r="P132" i="16"/>
  <c r="BT63" i="29"/>
  <c r="F63" i="29" s="1"/>
  <c r="BT31" i="29"/>
  <c r="P135" i="16"/>
  <c r="BT66" i="29"/>
  <c r="F66" i="29" s="1"/>
  <c r="BT34" i="29"/>
  <c r="E5" i="23"/>
  <c r="J5" i="6"/>
  <c r="P117" i="16"/>
  <c r="BT48" i="29"/>
  <c r="F48" i="29" s="1"/>
  <c r="BT16" i="29"/>
  <c r="I32" i="6"/>
  <c r="D32" i="23"/>
  <c r="P137" i="16"/>
  <c r="BT68" i="29"/>
  <c r="F68" i="29" s="1"/>
  <c r="BT36" i="29"/>
  <c r="P114" i="16"/>
  <c r="BT45" i="29"/>
  <c r="F45" i="29" s="1"/>
  <c r="BT13" i="29"/>
  <c r="M72" i="33" a="1"/>
  <c r="M72" i="33" s="1"/>
  <c r="H72" i="33" s="1"/>
  <c r="I72" i="33" s="1"/>
  <c r="R96" i="16"/>
  <c r="J116" i="2"/>
  <c r="E116" i="22"/>
  <c r="M70" i="33" a="1"/>
  <c r="M70" i="33" s="1"/>
  <c r="H70" i="33" s="1"/>
  <c r="I70" i="33" s="1"/>
  <c r="R94" i="16"/>
  <c r="D14" i="23"/>
  <c r="I14" i="6"/>
  <c r="D19" i="23"/>
  <c r="I19" i="6"/>
  <c r="BF5" i="28"/>
  <c r="BF7" i="28" s="1"/>
  <c r="D8" i="23"/>
  <c r="I8" i="6"/>
  <c r="M88" i="33" a="1"/>
  <c r="M88" i="33" s="1"/>
  <c r="H88" i="33" s="1"/>
  <c r="I88" i="33" s="1"/>
  <c r="R112" i="16"/>
  <c r="J87" i="2"/>
  <c r="E87" i="22"/>
  <c r="J30" i="2"/>
  <c r="E30" i="22"/>
  <c r="I86" i="6"/>
  <c r="D86" i="23"/>
  <c r="J44" i="2"/>
  <c r="E44" i="22"/>
  <c r="E108" i="23"/>
  <c r="J108" i="6"/>
  <c r="J79" i="2"/>
  <c r="E79" i="22"/>
  <c r="J58" i="2"/>
  <c r="E58" i="22"/>
  <c r="J97" i="2"/>
  <c r="E97" i="22"/>
  <c r="J56" i="2"/>
  <c r="E56" i="22"/>
  <c r="E59" i="23"/>
  <c r="J59" i="6"/>
  <c r="J47" i="2"/>
  <c r="E47" i="22"/>
  <c r="J6" i="2"/>
  <c r="E6" i="22"/>
  <c r="I109" i="6"/>
  <c r="D109" i="23"/>
  <c r="J104" i="2"/>
  <c r="E104" i="22"/>
  <c r="P125" i="16"/>
  <c r="BT56" i="29"/>
  <c r="F56" i="29" s="1"/>
  <c r="BT24" i="29"/>
  <c r="P123" i="16"/>
  <c r="BT54" i="29"/>
  <c r="F54" i="29" s="1"/>
  <c r="BT22" i="29"/>
  <c r="M68" i="33" a="1"/>
  <c r="M68" i="33" s="1"/>
  <c r="H68" i="33" s="1"/>
  <c r="I68" i="33" s="1"/>
  <c r="R92" i="16"/>
  <c r="J107" i="2"/>
  <c r="E107" i="22"/>
  <c r="D55" i="23"/>
  <c r="I55" i="6"/>
  <c r="J38" i="2"/>
  <c r="E38" i="22"/>
  <c r="D93" i="23"/>
  <c r="I93" i="6"/>
  <c r="E13" i="22"/>
  <c r="J26" i="2"/>
  <c r="E26" i="22"/>
  <c r="M78" i="33" a="1"/>
  <c r="M78" i="33" s="1"/>
  <c r="H78" i="33" s="1"/>
  <c r="I78" i="33" s="1"/>
  <c r="R102" i="16"/>
  <c r="I16" i="6"/>
  <c r="D16" i="23"/>
  <c r="J74" i="2"/>
  <c r="E74" i="22"/>
  <c r="J8" i="2"/>
  <c r="E8" i="22"/>
  <c r="E84" i="23"/>
  <c r="J84" i="6"/>
  <c r="J90" i="2"/>
  <c r="E90" i="22"/>
  <c r="P141" i="16"/>
  <c r="BT72" i="29"/>
  <c r="F72" i="29" s="1"/>
  <c r="BT40" i="29"/>
  <c r="J16" i="2"/>
  <c r="E16" i="22"/>
  <c r="E51" i="23"/>
  <c r="J51" i="6"/>
  <c r="J52" i="2"/>
  <c r="E52" i="22"/>
  <c r="J14" i="2"/>
  <c r="E14" i="22"/>
  <c r="J78" i="2"/>
  <c r="E78" i="22"/>
  <c r="J65" i="2"/>
  <c r="E65" i="22"/>
  <c r="E36" i="23"/>
  <c r="J36" i="6"/>
  <c r="J7" i="2"/>
  <c r="E7" i="22"/>
  <c r="J98" i="2"/>
  <c r="E98" i="22"/>
  <c r="E75" i="23"/>
  <c r="J75" i="6"/>
  <c r="E55" i="22"/>
  <c r="J55" i="2"/>
  <c r="P121" i="16"/>
  <c r="BT52" i="29"/>
  <c r="F52" i="29" s="1"/>
  <c r="BT20" i="29"/>
  <c r="D61" i="23"/>
  <c r="I61" i="6"/>
  <c r="J4" i="6"/>
  <c r="E4" i="23"/>
  <c r="D27" i="23"/>
  <c r="I27" i="6"/>
  <c r="E63" i="23"/>
  <c r="J63" i="6"/>
  <c r="E51" i="22"/>
  <c r="J51" i="2"/>
  <c r="P131" i="16"/>
  <c r="BT30" i="29"/>
  <c r="BT62" i="29"/>
  <c r="F62" i="29" s="1"/>
  <c r="J34" i="2"/>
  <c r="E34" i="22"/>
  <c r="I89" i="34"/>
  <c r="D89" i="23"/>
  <c r="J71" i="2"/>
  <c r="E71" i="22"/>
  <c r="J9" i="2"/>
  <c r="E9" i="22"/>
  <c r="E10" i="23"/>
  <c r="J10" i="6"/>
  <c r="J117" i="2"/>
  <c r="E117" i="22"/>
  <c r="I68" i="6"/>
  <c r="D68" i="23"/>
  <c r="J33" i="2"/>
  <c r="E33" i="22"/>
  <c r="J73" i="2"/>
  <c r="E73" i="22"/>
  <c r="I60" i="2"/>
  <c r="D60" i="22"/>
  <c r="J92" i="2"/>
  <c r="E92" i="22"/>
  <c r="E21" i="23"/>
  <c r="J21" i="6"/>
  <c r="I110" i="6"/>
  <c r="D110" i="23"/>
  <c r="J68" i="2"/>
  <c r="E68" i="22"/>
  <c r="J36" i="2"/>
  <c r="E36" i="22"/>
  <c r="E99" i="23"/>
  <c r="J99" i="6"/>
  <c r="M66" i="33" a="1"/>
  <c r="M66" i="33" s="1"/>
  <c r="H66" i="33" s="1"/>
  <c r="I66" i="33" s="1"/>
  <c r="R90" i="16"/>
  <c r="M86" i="33" a="1"/>
  <c r="M86" i="33" s="1"/>
  <c r="H86" i="33" s="1"/>
  <c r="I86" i="33" s="1"/>
  <c r="R110" i="16"/>
  <c r="E29" i="23"/>
  <c r="J29" i="6"/>
  <c r="D114" i="23"/>
  <c r="I114" i="6"/>
  <c r="J112" i="34"/>
  <c r="E112" i="23"/>
  <c r="I49" i="6"/>
  <c r="D49" i="23"/>
  <c r="J49" i="2"/>
  <c r="E49" i="22"/>
  <c r="D48" i="23"/>
  <c r="I48" i="6"/>
  <c r="J77" i="2"/>
  <c r="E77" i="22"/>
  <c r="D90" i="23"/>
  <c r="I90" i="6"/>
  <c r="M65" i="33" a="1"/>
  <c r="M65" i="33" s="1"/>
  <c r="H65" i="33" s="1"/>
  <c r="I65" i="33" s="1"/>
  <c r="R89" i="16"/>
  <c r="J115" i="2"/>
  <c r="E115" i="22"/>
  <c r="J103" i="2"/>
  <c r="E103" i="22"/>
  <c r="D26" i="23"/>
  <c r="I26" i="6"/>
  <c r="E45" i="22"/>
  <c r="J45" i="2"/>
  <c r="D69" i="23"/>
  <c r="I69" i="6"/>
  <c r="D107" i="23"/>
  <c r="I107" i="6"/>
  <c r="J69" i="2"/>
  <c r="E69" i="22"/>
  <c r="E53" i="23"/>
  <c r="J53" i="6"/>
  <c r="E58" i="23"/>
  <c r="J58" i="6"/>
  <c r="E94" i="23"/>
  <c r="J94" i="6"/>
  <c r="M73" i="33" a="1"/>
  <c r="M73" i="33" s="1"/>
  <c r="H73" i="33" s="1"/>
  <c r="I73" i="33" s="1"/>
  <c r="R97" i="16"/>
  <c r="P119" i="16"/>
  <c r="BT18" i="29"/>
  <c r="BT50" i="29"/>
  <c r="F50" i="29" s="1"/>
  <c r="P139" i="16"/>
  <c r="BT38" i="29"/>
  <c r="BT70" i="29"/>
  <c r="F70" i="29" s="1"/>
  <c r="I112" i="2"/>
  <c r="D112" i="22"/>
  <c r="J81" i="2"/>
  <c r="E81" i="22"/>
  <c r="M87" i="33" a="1"/>
  <c r="M87" i="33" s="1"/>
  <c r="H87" i="33" s="1"/>
  <c r="I87" i="33" s="1"/>
  <c r="R111" i="16"/>
  <c r="J86" i="2"/>
  <c r="E86" i="22"/>
  <c r="M80" i="33" a="1"/>
  <c r="M80" i="33" s="1"/>
  <c r="H80" i="33" s="1"/>
  <c r="I80" i="33" s="1"/>
  <c r="R104" i="16"/>
  <c r="E66" i="23"/>
  <c r="J66" i="6"/>
  <c r="M67" i="33" a="1"/>
  <c r="M67" i="33" s="1"/>
  <c r="H67" i="33" s="1"/>
  <c r="I67" i="33" s="1"/>
  <c r="R91" i="16"/>
  <c r="J31" i="34"/>
  <c r="E31" i="23"/>
  <c r="J71" i="34"/>
  <c r="E71" i="23"/>
  <c r="J39" i="2"/>
  <c r="E39" i="22"/>
  <c r="E111" i="23"/>
  <c r="J111" i="6"/>
  <c r="I89" i="2"/>
  <c r="D89" i="22"/>
  <c r="D54" i="22"/>
  <c r="I54" i="2"/>
  <c r="P118" i="16"/>
  <c r="BT49" i="29"/>
  <c r="F49" i="29" s="1"/>
  <c r="BT17" i="29"/>
  <c r="M63" i="33" a="1"/>
  <c r="M63" i="33" s="1"/>
  <c r="H63" i="33" s="1"/>
  <c r="I63" i="33" s="1"/>
  <c r="R87" i="16"/>
  <c r="J59" i="2"/>
  <c r="E59" i="22"/>
  <c r="J60" i="34"/>
  <c r="E60" i="23"/>
  <c r="E76" i="23"/>
  <c r="J76" i="6"/>
  <c r="E17" i="22"/>
  <c r="J17" i="2"/>
  <c r="I79" i="6"/>
  <c r="D79" i="23"/>
  <c r="E10" i="22"/>
  <c r="J10" i="2"/>
  <c r="M74" i="33" a="1"/>
  <c r="M74" i="33" s="1"/>
  <c r="H74" i="33" s="1"/>
  <c r="I74" i="33" s="1"/>
  <c r="R98" i="16"/>
  <c r="D47" i="23"/>
  <c r="I47" i="6"/>
  <c r="E20" i="22"/>
  <c r="J20" i="2"/>
  <c r="I25" i="2"/>
  <c r="D25" i="22"/>
  <c r="N2" i="22" s="1"/>
  <c r="E75" i="22"/>
  <c r="J75" i="2"/>
  <c r="E65" i="23"/>
  <c r="J65" i="6"/>
  <c r="P126" i="16"/>
  <c r="BT57" i="29"/>
  <c r="F57" i="29" s="1"/>
  <c r="BT25" i="29"/>
  <c r="E98" i="23"/>
  <c r="J98" i="6"/>
  <c r="E105" i="23"/>
  <c r="J105" i="6"/>
  <c r="P140" i="16"/>
  <c r="BT71" i="29"/>
  <c r="F71" i="29" s="1"/>
  <c r="BT39" i="29"/>
  <c r="P133" i="16"/>
  <c r="BT64" i="29"/>
  <c r="F64" i="29" s="1"/>
  <c r="BT32" i="29"/>
  <c r="I38" i="6"/>
  <c r="D38" i="23"/>
  <c r="P120" i="16"/>
  <c r="BT19" i="29"/>
  <c r="BT51" i="29"/>
  <c r="F51" i="29" s="1"/>
  <c r="M76" i="33" a="1"/>
  <c r="M76" i="33" s="1"/>
  <c r="H76" i="33" s="1"/>
  <c r="I76" i="33" s="1"/>
  <c r="R100" i="16"/>
  <c r="J18" i="2"/>
  <c r="E18" i="22"/>
  <c r="J91" i="2"/>
  <c r="E91" i="22"/>
  <c r="E3" i="22"/>
  <c r="J3" i="2"/>
  <c r="J57" i="2"/>
  <c r="E57" i="22"/>
  <c r="D100" i="22"/>
  <c r="I100" i="2"/>
  <c r="P116" i="16"/>
  <c r="BT15" i="29"/>
  <c r="BT47" i="29"/>
  <c r="F47" i="29" s="1"/>
  <c r="M85" i="33" a="1"/>
  <c r="M85" i="33" s="1"/>
  <c r="H85" i="33" s="1"/>
  <c r="I85" i="33" s="1"/>
  <c r="R109" i="16"/>
  <c r="J88" i="2"/>
  <c r="E88" i="22"/>
  <c r="E31" i="22"/>
  <c r="J31" i="2"/>
  <c r="P127" i="16"/>
  <c r="BT26" i="29"/>
  <c r="BT58" i="29"/>
  <c r="F58" i="29" s="1"/>
  <c r="E45" i="23"/>
  <c r="J45" i="6"/>
  <c r="AP9" i="28"/>
  <c r="AS4" i="28"/>
  <c r="BG3" i="28"/>
  <c r="AM3" i="28"/>
  <c r="AL5" i="28"/>
  <c r="AL8" i="28" s="1"/>
  <c r="AZ6" i="28"/>
  <c r="AZ8" i="28"/>
  <c r="AZ7" i="28"/>
  <c r="BA4" i="28"/>
  <c r="AR5" i="28"/>
  <c r="BH401" i="28"/>
  <c r="BH389" i="28"/>
  <c r="BH377" i="28"/>
  <c r="BH394" i="28"/>
  <c r="BH382" i="28"/>
  <c r="BH397" i="28"/>
  <c r="BH395" i="28"/>
  <c r="BH383" i="28"/>
  <c r="BH371" i="28"/>
  <c r="BH400" i="28"/>
  <c r="BH388" i="28"/>
  <c r="BH376" i="28"/>
  <c r="BH391" i="28"/>
  <c r="BH396" i="28"/>
  <c r="BH384" i="28"/>
  <c r="BH372" i="28"/>
  <c r="BH393" i="28"/>
  <c r="BH380" i="28"/>
  <c r="BH385" i="28"/>
  <c r="BH373" i="28"/>
  <c r="BH381" i="28"/>
  <c r="BH399" i="28"/>
  <c r="BH386" i="28"/>
  <c r="BH374" i="28"/>
  <c r="BH378" i="28"/>
  <c r="BH392" i="28"/>
  <c r="BH387" i="28"/>
  <c r="BH375" i="28"/>
  <c r="BH390" i="28"/>
  <c r="BH398" i="28"/>
  <c r="BH379" i="28"/>
  <c r="AS3" i="28"/>
  <c r="AM276" i="28"/>
  <c r="AM264" i="28"/>
  <c r="AM252" i="28"/>
  <c r="AM269" i="28"/>
  <c r="AM257" i="28"/>
  <c r="AM274" i="28"/>
  <c r="AM262" i="28"/>
  <c r="AM250" i="28"/>
  <c r="AM267" i="28"/>
  <c r="AM255" i="28"/>
  <c r="AM272" i="28"/>
  <c r="AM260" i="28"/>
  <c r="AM248" i="28"/>
  <c r="AM277" i="28"/>
  <c r="AM265" i="28"/>
  <c r="AM253" i="28"/>
  <c r="AM270" i="28"/>
  <c r="AM258" i="28"/>
  <c r="AM275" i="28"/>
  <c r="AM263" i="28"/>
  <c r="AM251" i="28"/>
  <c r="AM268" i="28"/>
  <c r="AM256" i="28"/>
  <c r="AM273" i="28"/>
  <c r="AM261" i="28"/>
  <c r="AM249" i="28"/>
  <c r="AM266" i="28"/>
  <c r="AM254" i="28"/>
  <c r="AM271" i="28"/>
  <c r="AM259" i="28"/>
  <c r="AM247" i="28"/>
  <c r="BA2" i="28"/>
  <c r="BA175" i="28"/>
  <c r="BA163" i="28"/>
  <c r="BA180" i="28"/>
  <c r="BA168" i="28"/>
  <c r="BA156" i="28"/>
  <c r="BA173" i="28"/>
  <c r="BA161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H117" i="28"/>
  <c r="BH105" i="28"/>
  <c r="BH93" i="28"/>
  <c r="BH122" i="28"/>
  <c r="BH110" i="28"/>
  <c r="BH98" i="28"/>
  <c r="BH115" i="28"/>
  <c r="BH103" i="28"/>
  <c r="BH120" i="28"/>
  <c r="BH108" i="28"/>
  <c r="BH96" i="28"/>
  <c r="BH113" i="28"/>
  <c r="BH101" i="28"/>
  <c r="BH118" i="28"/>
  <c r="BH106" i="28"/>
  <c r="BH94" i="28"/>
  <c r="BH111" i="28"/>
  <c r="BH99" i="28"/>
  <c r="BH116" i="28"/>
  <c r="BH104" i="28"/>
  <c r="BH92" i="28"/>
  <c r="BH121" i="28"/>
  <c r="BH109" i="28"/>
  <c r="BH97" i="28"/>
  <c r="BH114" i="28"/>
  <c r="BH102" i="28"/>
  <c r="BH119" i="28"/>
  <c r="BH107" i="28"/>
  <c r="BH95" i="28"/>
  <c r="BH112" i="28"/>
  <c r="BH100" i="28"/>
  <c r="BA274" i="28"/>
  <c r="BA262" i="28"/>
  <c r="BA250" i="28"/>
  <c r="BA267" i="28"/>
  <c r="BA255" i="28"/>
  <c r="BA272" i="28"/>
  <c r="BA260" i="28"/>
  <c r="BA248" i="28"/>
  <c r="BA277" i="28"/>
  <c r="BA265" i="28"/>
  <c r="BA253" i="28"/>
  <c r="BA270" i="28"/>
  <c r="BA258" i="28"/>
  <c r="BA275" i="28"/>
  <c r="BA263" i="28"/>
  <c r="BA251" i="28"/>
  <c r="BA268" i="28"/>
  <c r="BA256" i="28"/>
  <c r="BA273" i="28"/>
  <c r="BA261" i="28"/>
  <c r="BA249" i="28"/>
  <c r="BA266" i="28"/>
  <c r="BA254" i="28"/>
  <c r="BA271" i="28"/>
  <c r="BA259" i="28"/>
  <c r="BA247" i="28"/>
  <c r="BA276" i="28"/>
  <c r="BA264" i="28"/>
  <c r="BA252" i="28"/>
  <c r="BA269" i="28"/>
  <c r="BA257" i="28"/>
  <c r="AM4" i="28"/>
  <c r="AT391" i="28"/>
  <c r="AT379" i="28"/>
  <c r="AT396" i="28"/>
  <c r="AT384" i="28"/>
  <c r="AT399" i="28"/>
  <c r="AT397" i="28"/>
  <c r="AT385" i="28"/>
  <c r="AT373" i="28"/>
  <c r="AT390" i="28"/>
  <c r="AT378" i="28"/>
  <c r="AT393" i="28"/>
  <c r="AT398" i="28"/>
  <c r="AT386" i="28"/>
  <c r="AT374" i="28"/>
  <c r="AT401" i="28"/>
  <c r="AT381" i="28"/>
  <c r="AT371" i="28"/>
  <c r="AT394" i="28"/>
  <c r="AT392" i="28"/>
  <c r="AT382" i="28"/>
  <c r="AT387" i="28"/>
  <c r="AT375" i="28"/>
  <c r="AT383" i="28"/>
  <c r="AT400" i="28"/>
  <c r="AT388" i="28"/>
  <c r="AT376" i="28"/>
  <c r="AT395" i="28"/>
  <c r="AT380" i="28"/>
  <c r="AT377" i="28"/>
  <c r="AT372" i="28"/>
  <c r="AT389" i="28"/>
  <c r="BG4" i="28"/>
  <c r="AM177" i="28"/>
  <c r="AM165" i="28"/>
  <c r="AM182" i="28"/>
  <c r="AM170" i="28"/>
  <c r="AM158" i="28"/>
  <c r="AM175" i="28"/>
  <c r="AM163" i="28"/>
  <c r="AM180" i="28"/>
  <c r="AM168" i="28"/>
  <c r="AM156" i="28"/>
  <c r="AM173" i="28"/>
  <c r="AM161" i="28"/>
  <c r="AM178" i="28"/>
  <c r="AM166" i="28"/>
  <c r="AM154" i="28"/>
  <c r="AM183" i="28"/>
  <c r="AM171" i="28"/>
  <c r="AM159" i="28"/>
  <c r="AM176" i="28"/>
  <c r="AM164" i="28"/>
  <c r="AM181" i="28"/>
  <c r="AM169" i="28"/>
  <c r="AM157" i="28"/>
  <c r="AM174" i="28"/>
  <c r="AM162" i="28"/>
  <c r="AM179" i="28"/>
  <c r="AM167" i="28"/>
  <c r="AM155" i="28"/>
  <c r="AM184" i="28"/>
  <c r="AM172" i="28"/>
  <c r="AM160" i="28"/>
  <c r="BA238" i="28"/>
  <c r="BA243" i="28"/>
  <c r="BA236" i="28"/>
  <c r="BA241" i="28"/>
  <c r="BA246" i="28"/>
  <c r="BA239" i="28"/>
  <c r="BA244" i="28"/>
  <c r="BA232" i="28"/>
  <c r="BA237" i="28"/>
  <c r="BA242" i="28"/>
  <c r="BA235" i="28"/>
  <c r="BA240" i="28"/>
  <c r="BA245" i="28"/>
  <c r="BA233" i="28"/>
  <c r="BA230" i="28"/>
  <c r="BA223" i="28"/>
  <c r="BA216" i="28"/>
  <c r="BA234" i="28"/>
  <c r="BA221" i="28"/>
  <c r="BA226" i="28"/>
  <c r="BA219" i="28"/>
  <c r="BA224" i="28"/>
  <c r="BA217" i="28"/>
  <c r="BA222" i="28"/>
  <c r="BA229" i="28"/>
  <c r="BA228" i="28"/>
  <c r="BA220" i="28"/>
  <c r="BA231" i="28"/>
  <c r="BA225" i="28"/>
  <c r="BA227" i="28"/>
  <c r="BA218" i="28"/>
  <c r="AM2" i="28"/>
  <c r="AM428" i="28"/>
  <c r="AM416" i="28"/>
  <c r="AM404" i="28"/>
  <c r="AM421" i="28"/>
  <c r="AM409" i="28"/>
  <c r="AM426" i="28"/>
  <c r="AM414" i="28"/>
  <c r="AM431" i="28"/>
  <c r="AM419" i="28"/>
  <c r="AM407" i="28"/>
  <c r="AM424" i="28"/>
  <c r="AM412" i="28"/>
  <c r="AM422" i="28"/>
  <c r="AM410" i="28"/>
  <c r="AM427" i="28"/>
  <c r="AM415" i="28"/>
  <c r="AM403" i="28"/>
  <c r="AM420" i="28"/>
  <c r="AM430" i="28"/>
  <c r="AM418" i="28"/>
  <c r="AM406" i="28"/>
  <c r="AM423" i="28"/>
  <c r="AM411" i="28"/>
  <c r="AM429" i="28"/>
  <c r="AM417" i="28"/>
  <c r="AM402" i="28"/>
  <c r="AM432" i="28"/>
  <c r="AM425" i="28"/>
  <c r="AM413" i="28"/>
  <c r="AM408" i="28"/>
  <c r="AM405" i="28"/>
  <c r="BA303" i="28"/>
  <c r="BA304" i="28"/>
  <c r="BA298" i="28"/>
  <c r="BA286" i="28"/>
  <c r="BA291" i="28"/>
  <c r="BA279" i="28"/>
  <c r="BA308" i="28"/>
  <c r="BA296" i="28"/>
  <c r="BA284" i="28"/>
  <c r="BA301" i="28"/>
  <c r="BA289" i="28"/>
  <c r="BA307" i="28"/>
  <c r="BA294" i="28"/>
  <c r="BA282" i="28"/>
  <c r="BA299" i="28"/>
  <c r="BA287" i="28"/>
  <c r="BA292" i="28"/>
  <c r="BA280" i="28"/>
  <c r="BA306" i="28"/>
  <c r="BA297" i="28"/>
  <c r="BA285" i="28"/>
  <c r="BA290" i="28"/>
  <c r="BA278" i="28"/>
  <c r="BA302" i="28"/>
  <c r="BA295" i="28"/>
  <c r="BA283" i="28"/>
  <c r="BA305" i="28"/>
  <c r="BA300" i="28"/>
  <c r="BA288" i="28"/>
  <c r="BA293" i="28"/>
  <c r="BA281" i="28"/>
  <c r="BA426" i="28"/>
  <c r="BA414" i="28"/>
  <c r="BA402" i="28"/>
  <c r="BA419" i="28"/>
  <c r="BA407" i="28"/>
  <c r="BA431" i="28"/>
  <c r="BA424" i="28"/>
  <c r="BA412" i="28"/>
  <c r="BA429" i="28"/>
  <c r="BA417" i="28"/>
  <c r="BA422" i="28"/>
  <c r="BA410" i="28"/>
  <c r="BA420" i="28"/>
  <c r="BA408" i="28"/>
  <c r="BA425" i="28"/>
  <c r="BA413" i="28"/>
  <c r="BA430" i="28"/>
  <c r="BA418" i="28"/>
  <c r="BA428" i="28"/>
  <c r="BA416" i="28"/>
  <c r="BA404" i="28"/>
  <c r="BA421" i="28"/>
  <c r="BA409" i="28"/>
  <c r="BA403" i="28"/>
  <c r="BA423" i="28"/>
  <c r="BA411" i="28"/>
  <c r="BA405" i="28"/>
  <c r="BA427" i="28"/>
  <c r="BA415" i="28"/>
  <c r="BA432" i="28"/>
  <c r="BA406" i="28"/>
  <c r="AT119" i="28"/>
  <c r="AT107" i="28"/>
  <c r="AT95" i="28"/>
  <c r="AT112" i="28"/>
  <c r="AT100" i="28"/>
  <c r="AT117" i="28"/>
  <c r="AT105" i="28"/>
  <c r="AT93" i="28"/>
  <c r="AT122" i="28"/>
  <c r="AT110" i="28"/>
  <c r="AT98" i="28"/>
  <c r="AT115" i="28"/>
  <c r="AT103" i="28"/>
  <c r="AT120" i="28"/>
  <c r="AT108" i="28"/>
  <c r="AT96" i="28"/>
  <c r="AT113" i="28"/>
  <c r="AT101" i="28"/>
  <c r="AT118" i="28"/>
  <c r="AT106" i="28"/>
  <c r="AT94" i="28"/>
  <c r="AT111" i="28"/>
  <c r="AT99" i="28"/>
  <c r="AT116" i="28"/>
  <c r="AT104" i="28"/>
  <c r="AT92" i="28"/>
  <c r="AT121" i="28"/>
  <c r="AT109" i="28"/>
  <c r="AT97" i="28"/>
  <c r="AT114" i="28"/>
  <c r="AT102" i="28"/>
  <c r="BA3" i="28"/>
  <c r="AK9" i="28"/>
  <c r="AM240" i="28"/>
  <c r="AM228" i="28"/>
  <c r="AM245" i="28"/>
  <c r="AM238" i="28"/>
  <c r="AM243" i="28"/>
  <c r="AM241" i="28"/>
  <c r="AM246" i="28"/>
  <c r="AM234" i="28"/>
  <c r="AM239" i="28"/>
  <c r="AM244" i="28"/>
  <c r="AM237" i="28"/>
  <c r="AM242" i="28"/>
  <c r="AM235" i="28"/>
  <c r="AM225" i="28"/>
  <c r="AM218" i="28"/>
  <c r="AM223" i="28"/>
  <c r="AM216" i="28"/>
  <c r="AM221" i="28"/>
  <c r="AM226" i="28"/>
  <c r="AM219" i="28"/>
  <c r="AM229" i="28"/>
  <c r="AM224" i="28"/>
  <c r="AM217" i="28"/>
  <c r="AM233" i="28"/>
  <c r="AM231" i="28"/>
  <c r="AM230" i="28"/>
  <c r="AM222" i="28"/>
  <c r="AM236" i="28"/>
  <c r="AM232" i="28"/>
  <c r="AM227" i="28"/>
  <c r="AM220" i="28"/>
  <c r="AM213" i="28"/>
  <c r="AM201" i="28"/>
  <c r="AM189" i="28"/>
  <c r="AM206" i="28"/>
  <c r="AM194" i="28"/>
  <c r="AM211" i="28"/>
  <c r="AM199" i="28"/>
  <c r="AM187" i="28"/>
  <c r="AM204" i="28"/>
  <c r="AM192" i="28"/>
  <c r="AM209" i="28"/>
  <c r="AM197" i="28"/>
  <c r="AM185" i="28"/>
  <c r="AM214" i="28"/>
  <c r="AM202" i="28"/>
  <c r="AM190" i="28"/>
  <c r="AM207" i="28"/>
  <c r="AM195" i="28"/>
  <c r="AM212" i="28"/>
  <c r="AM200" i="28"/>
  <c r="AM188" i="28"/>
  <c r="AM205" i="28"/>
  <c r="AM193" i="28"/>
  <c r="AM210" i="28"/>
  <c r="AM198" i="28"/>
  <c r="AM186" i="28"/>
  <c r="AM215" i="28"/>
  <c r="AM203" i="28"/>
  <c r="AM191" i="28"/>
  <c r="AM208" i="28"/>
  <c r="AM196" i="28"/>
  <c r="AM305" i="28"/>
  <c r="AM306" i="28"/>
  <c r="AM300" i="28"/>
  <c r="AM288" i="28"/>
  <c r="AM304" i="28"/>
  <c r="AM293" i="28"/>
  <c r="AM281" i="28"/>
  <c r="AM308" i="28"/>
  <c r="AM298" i="28"/>
  <c r="AM286" i="28"/>
  <c r="AM291" i="28"/>
  <c r="AM279" i="28"/>
  <c r="AM307" i="28"/>
  <c r="AM296" i="28"/>
  <c r="AM284" i="28"/>
  <c r="AM301" i="28"/>
  <c r="AM289" i="28"/>
  <c r="AM303" i="28"/>
  <c r="AM294" i="28"/>
  <c r="AM282" i="28"/>
  <c r="AM299" i="28"/>
  <c r="AM287" i="28"/>
  <c r="AM292" i="28"/>
  <c r="AM280" i="28"/>
  <c r="AM297" i="28"/>
  <c r="AM285" i="28"/>
  <c r="AM302" i="28"/>
  <c r="AM290" i="28"/>
  <c r="AM278" i="28"/>
  <c r="AM295" i="28"/>
  <c r="AM283" i="28"/>
  <c r="AM84" i="28"/>
  <c r="AM72" i="28"/>
  <c r="AM89" i="28"/>
  <c r="AM77" i="28"/>
  <c r="AM82" i="28"/>
  <c r="AM70" i="28"/>
  <c r="AM87" i="28"/>
  <c r="AM75" i="28"/>
  <c r="AM80" i="28"/>
  <c r="AM68" i="28"/>
  <c r="AM85" i="28"/>
  <c r="AM73" i="28"/>
  <c r="AM90" i="28"/>
  <c r="AM78" i="28"/>
  <c r="AM66" i="28"/>
  <c r="AM83" i="28"/>
  <c r="AM71" i="28"/>
  <c r="AM88" i="28"/>
  <c r="AM76" i="28"/>
  <c r="AM81" i="28"/>
  <c r="AM69" i="28"/>
  <c r="AM86" i="28"/>
  <c r="AM74" i="28"/>
  <c r="AM91" i="28"/>
  <c r="AM79" i="28"/>
  <c r="AM67" i="28"/>
  <c r="AM65" i="28"/>
  <c r="AM61" i="28"/>
  <c r="AM64" i="28"/>
  <c r="AM63" i="28"/>
  <c r="AM62" i="28"/>
  <c r="AY6" i="28"/>
  <c r="AY8" i="28"/>
  <c r="AY7" i="28"/>
  <c r="BA82" i="28"/>
  <c r="BA87" i="28"/>
  <c r="BA75" i="28"/>
  <c r="BA80" i="28"/>
  <c r="BA68" i="28"/>
  <c r="BA85" i="28"/>
  <c r="BA73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91" i="28"/>
  <c r="BA79" i="28"/>
  <c r="BA67" i="28"/>
  <c r="BA84" i="28"/>
  <c r="BA72" i="28"/>
  <c r="BA89" i="28"/>
  <c r="BA77" i="28"/>
  <c r="BA65" i="28"/>
  <c r="BA61" i="28"/>
  <c r="BA63" i="28"/>
  <c r="BA70" i="28"/>
  <c r="BA62" i="28"/>
  <c r="BA211" i="28"/>
  <c r="BA199" i="28"/>
  <c r="BA187" i="28"/>
  <c r="BA204" i="28"/>
  <c r="BA192" i="28"/>
  <c r="BA209" i="28"/>
  <c r="BA197" i="28"/>
  <c r="BA185" i="28"/>
  <c r="BA214" i="28"/>
  <c r="BA202" i="28"/>
  <c r="BA190" i="28"/>
  <c r="BA207" i="28"/>
  <c r="BA195" i="28"/>
  <c r="BA212" i="28"/>
  <c r="BA200" i="28"/>
  <c r="BA188" i="28"/>
  <c r="BA205" i="28"/>
  <c r="BA193" i="28"/>
  <c r="BA210" i="28"/>
  <c r="BA198" i="28"/>
  <c r="BA186" i="28"/>
  <c r="BA215" i="28"/>
  <c r="BA203" i="28"/>
  <c r="BA191" i="28"/>
  <c r="BA208" i="28"/>
  <c r="BA196" i="28"/>
  <c r="BA213" i="28"/>
  <c r="BA201" i="28"/>
  <c r="BA189" i="28"/>
  <c r="BA206" i="28"/>
  <c r="BA194" i="28"/>
  <c r="AS2" i="28"/>
  <c r="BG2" i="28"/>
  <c r="AQ6" i="28"/>
  <c r="AQ8" i="28"/>
  <c r="AQ7" i="28"/>
  <c r="BH332" i="28"/>
  <c r="BH320" i="28"/>
  <c r="BH337" i="28"/>
  <c r="BH325" i="28"/>
  <c r="BH313" i="28"/>
  <c r="BH330" i="28"/>
  <c r="BH318" i="28"/>
  <c r="BH335" i="28"/>
  <c r="BH323" i="28"/>
  <c r="BH328" i="28"/>
  <c r="BH333" i="28"/>
  <c r="BH338" i="28"/>
  <c r="BH326" i="28"/>
  <c r="BH314" i="28"/>
  <c r="BH331" i="28"/>
  <c r="BH319" i="28"/>
  <c r="BH336" i="28"/>
  <c r="BH324" i="28"/>
  <c r="BH329" i="28"/>
  <c r="BH317" i="28"/>
  <c r="BH334" i="28"/>
  <c r="BH322" i="28"/>
  <c r="BH339" i="28"/>
  <c r="BH327" i="28"/>
  <c r="BH315" i="28"/>
  <c r="BH312" i="28"/>
  <c r="BH311" i="28"/>
  <c r="BH316" i="28"/>
  <c r="BH310" i="28"/>
  <c r="BH309" i="28"/>
  <c r="BH321" i="28"/>
  <c r="AT334" i="28"/>
  <c r="AT322" i="28"/>
  <c r="AT339" i="28"/>
  <c r="AT327" i="28"/>
  <c r="AT315" i="28"/>
  <c r="AT332" i="28"/>
  <c r="AT320" i="28"/>
  <c r="AT337" i="28"/>
  <c r="AT325" i="28"/>
  <c r="AT330" i="28"/>
  <c r="AT318" i="28"/>
  <c r="AT335" i="28"/>
  <c r="AT323" i="28"/>
  <c r="AT328" i="28"/>
  <c r="AT316" i="28"/>
  <c r="AT333" i="28"/>
  <c r="AT321" i="28"/>
  <c r="AT338" i="28"/>
  <c r="AT326" i="28"/>
  <c r="AT331" i="28"/>
  <c r="AT319" i="28"/>
  <c r="AT336" i="28"/>
  <c r="AT324" i="28"/>
  <c r="AT329" i="28"/>
  <c r="AT317" i="28"/>
  <c r="AT312" i="28"/>
  <c r="AT311" i="28"/>
  <c r="AT314" i="28"/>
  <c r="AT310" i="28"/>
  <c r="AT309" i="28"/>
  <c r="AT313" i="28"/>
  <c r="AX9" i="28"/>
  <c r="D204" i="16" a="1"/>
  <c r="E187" i="16" a="1"/>
  <c r="D260" i="16" a="1"/>
  <c r="D156" i="16" a="1"/>
  <c r="D251" i="16" a="1"/>
  <c r="D172" i="16" a="1"/>
  <c r="D214" i="16" a="1"/>
  <c r="D231" i="16" a="1"/>
  <c r="D178" i="16" a="1"/>
  <c r="P228" i="16" a="1"/>
  <c r="D183" i="16" a="1"/>
  <c r="D207" i="16" a="1"/>
  <c r="D206" i="16" a="1"/>
  <c r="E228" i="16" a="1"/>
  <c r="D173" i="16" a="1"/>
  <c r="E257" i="16" a="1"/>
  <c r="D238" i="16" a="1"/>
  <c r="P227" i="16" a="1"/>
  <c r="E199" i="16" a="1"/>
  <c r="D167" i="16" a="1"/>
  <c r="D232" i="16" a="1"/>
  <c r="D259" i="16" a="1"/>
  <c r="D235" i="16" a="1"/>
  <c r="D261" i="16" a="1"/>
  <c r="G9" i="16"/>
  <c r="P205" i="16" a="1"/>
  <c r="D224" i="16" a="1"/>
  <c r="G8" i="16"/>
  <c r="D188" i="16" a="1"/>
  <c r="P206" i="16" a="1"/>
  <c r="F8" i="16"/>
  <c r="D160" i="16" a="1"/>
  <c r="D240" i="16" a="1"/>
  <c r="D223" i="16" a="1"/>
  <c r="D194" i="16" a="1"/>
  <c r="D185" i="16" a="1"/>
  <c r="D226" i="16" a="1"/>
  <c r="D222" i="16" a="1"/>
  <c r="D182" i="16" a="1"/>
  <c r="P221" i="16" a="1"/>
  <c r="D255" i="16" a="1"/>
  <c r="D8" i="16"/>
  <c r="F5" i="16"/>
  <c r="D217" i="16" a="1"/>
  <c r="D254" i="16" a="1"/>
  <c r="D5" i="16"/>
  <c r="D192" i="16" a="1"/>
  <c r="E245" i="16" a="1"/>
  <c r="P220" i="16" a="1"/>
  <c r="D191" i="16" a="1"/>
  <c r="P217" i="16" a="1"/>
  <c r="E205" i="16" a="1"/>
  <c r="P224" i="16" a="1"/>
  <c r="E147" i="16" a="1"/>
  <c r="D193" i="16" a="1"/>
  <c r="D236" i="16" a="1"/>
  <c r="D237" i="16" a="1"/>
  <c r="D225" i="16" a="1"/>
  <c r="D209" i="16" a="1"/>
  <c r="P207" i="16" a="1"/>
  <c r="H147" i="16" a="1"/>
  <c r="P223" i="16" a="1"/>
  <c r="E158" i="16" a="1"/>
  <c r="D200" i="16" a="1"/>
  <c r="P218" i="16" a="1"/>
  <c r="P226" i="16" a="1"/>
  <c r="D219" i="16" a="1"/>
  <c r="G5" i="16"/>
  <c r="D242" i="16" a="1"/>
  <c r="D201" i="16" a="1"/>
  <c r="P216" i="16" a="1"/>
  <c r="P213" i="16" a="1"/>
  <c r="D246" i="16" a="1"/>
  <c r="P225" i="16" a="1"/>
  <c r="D252" i="16" a="1"/>
  <c r="D197" i="16" a="1"/>
  <c r="P212" i="16" a="1"/>
  <c r="D159" i="16" a="1"/>
  <c r="E5" i="16"/>
  <c r="P222" i="16" a="1"/>
  <c r="D165" i="16" a="1"/>
  <c r="P209" i="16" a="1"/>
  <c r="D212" i="16" a="1"/>
  <c r="D161" i="16" a="1"/>
  <c r="D248" i="16" a="1"/>
  <c r="P230" i="16" a="1"/>
  <c r="P233" i="16" a="1"/>
  <c r="P211" i="16" a="1"/>
  <c r="D171" i="16" a="1"/>
  <c r="P219" i="16" a="1"/>
  <c r="F9" i="16"/>
  <c r="E8" i="16"/>
  <c r="D190" i="16" a="1"/>
  <c r="H234" i="16" a="1"/>
  <c r="D189" i="16" a="1"/>
  <c r="D164" i="16" a="1"/>
  <c r="D218" i="16" a="1"/>
  <c r="D184" i="16" a="1"/>
  <c r="P231" i="16" a="1"/>
  <c r="D177" i="16" a="1"/>
  <c r="P214" i="16" a="1"/>
  <c r="P215" i="16" a="1"/>
  <c r="D175" i="16" a="1"/>
  <c r="D148" i="16" a="1"/>
  <c r="E170" i="16" a="1"/>
  <c r="D153" i="16" a="1"/>
  <c r="P232" i="16" a="1"/>
  <c r="E234" i="16" a="1"/>
  <c r="D9" i="16"/>
  <c r="P229" i="16" a="1"/>
  <c r="E9" i="16"/>
  <c r="D230" i="16" a="1"/>
  <c r="D213" i="16" a="1"/>
  <c r="D154" i="16" a="1"/>
  <c r="P208" i="16" a="1"/>
  <c r="P210" i="16" a="1"/>
  <c r="E80" i="23" l="1"/>
  <c r="E2" i="22"/>
  <c r="E187" i="16"/>
  <c r="D204" i="16"/>
  <c r="D260" i="16"/>
  <c r="D156" i="16"/>
  <c r="R156" i="16" s="1"/>
  <c r="E97" i="23"/>
  <c r="D251" i="16"/>
  <c r="R186" i="16"/>
  <c r="BF6" i="28"/>
  <c r="E39" i="23"/>
  <c r="N4" i="22"/>
  <c r="D189" i="16"/>
  <c r="BF8" i="28"/>
  <c r="R157" i="16"/>
  <c r="N3" i="22"/>
  <c r="D225" i="16"/>
  <c r="D242" i="16"/>
  <c r="J103" i="6"/>
  <c r="F103" i="23" s="1"/>
  <c r="J64" i="6"/>
  <c r="K64" i="6" s="1"/>
  <c r="E67" i="23"/>
  <c r="P216" i="16"/>
  <c r="R216" i="16" s="1"/>
  <c r="P228" i="16"/>
  <c r="K70" i="2"/>
  <c r="F70" i="22"/>
  <c r="M100" i="33" a="1"/>
  <c r="M100" i="33" s="1"/>
  <c r="H100" i="33" s="1"/>
  <c r="I100" i="33" s="1"/>
  <c r="R124" i="16"/>
  <c r="J71" i="33"/>
  <c r="K71" i="33" s="1"/>
  <c r="L71" i="33" s="1"/>
  <c r="M112" i="33" a="1"/>
  <c r="M112" i="33" s="1"/>
  <c r="H112" i="33" s="1"/>
  <c r="I112" i="33" s="1"/>
  <c r="R136" i="16"/>
  <c r="K12" i="2"/>
  <c r="F12" i="22"/>
  <c r="K99" i="2"/>
  <c r="F99" i="22"/>
  <c r="J83" i="33"/>
  <c r="K83" i="33" s="1"/>
  <c r="L83" i="33" s="1"/>
  <c r="K41" i="2"/>
  <c r="F41" i="22"/>
  <c r="D190" i="16"/>
  <c r="R190" i="16" s="1"/>
  <c r="AL6" i="28"/>
  <c r="D248" i="16"/>
  <c r="E46" i="23"/>
  <c r="D184" i="16"/>
  <c r="R184" i="16" s="1"/>
  <c r="E73" i="23"/>
  <c r="D218" i="16"/>
  <c r="BE9" i="28"/>
  <c r="D191" i="16"/>
  <c r="R191" i="16" s="1"/>
  <c r="R181" i="16"/>
  <c r="D175" i="16"/>
  <c r="E158" i="16"/>
  <c r="R158" i="16" s="1"/>
  <c r="D212" i="16"/>
  <c r="J30" i="6"/>
  <c r="K30" i="6" s="1"/>
  <c r="E30" i="23"/>
  <c r="D209" i="16"/>
  <c r="AS5" i="28"/>
  <c r="AS6" i="28" s="1"/>
  <c r="R150" i="16"/>
  <c r="E147" i="16"/>
  <c r="AL7" i="28"/>
  <c r="R176" i="16"/>
  <c r="N5" i="23"/>
  <c r="R195" i="16"/>
  <c r="N3" i="23"/>
  <c r="R174" i="16"/>
  <c r="BG5" i="28"/>
  <c r="BG7" i="28" s="1"/>
  <c r="N4" i="23"/>
  <c r="N5" i="22"/>
  <c r="R202" i="16"/>
  <c r="P221" i="16"/>
  <c r="D224" i="16"/>
  <c r="E205" i="16"/>
  <c r="P206" i="16"/>
  <c r="D237" i="16"/>
  <c r="E170" i="16"/>
  <c r="R170" i="16" s="1"/>
  <c r="P232" i="16"/>
  <c r="P218" i="16"/>
  <c r="D214" i="16"/>
  <c r="P210" i="16"/>
  <c r="R210" i="16" s="1"/>
  <c r="P213" i="16"/>
  <c r="D254" i="16"/>
  <c r="P215" i="16"/>
  <c r="R215" i="16" s="1"/>
  <c r="D177" i="16"/>
  <c r="R177" i="16" s="1"/>
  <c r="D173" i="16"/>
  <c r="R173" i="16" s="1"/>
  <c r="D185" i="16"/>
  <c r="R185" i="16" s="1"/>
  <c r="E245" i="16"/>
  <c r="E199" i="16"/>
  <c r="R199" i="16" s="1"/>
  <c r="D235" i="16"/>
  <c r="D172" i="16"/>
  <c r="R172" i="16" s="1"/>
  <c r="D259" i="16"/>
  <c r="D226" i="16"/>
  <c r="P226" i="16"/>
  <c r="D230" i="16"/>
  <c r="P220" i="16"/>
  <c r="R220" i="16" s="1"/>
  <c r="P233" i="16"/>
  <c r="D192" i="16"/>
  <c r="R192" i="16" s="1"/>
  <c r="H234" i="16"/>
  <c r="D238" i="16"/>
  <c r="D153" i="16"/>
  <c r="R153" i="16" s="1"/>
  <c r="D240" i="16"/>
  <c r="D223" i="16"/>
  <c r="H147" i="16"/>
  <c r="P229" i="16"/>
  <c r="R229" i="16" s="1"/>
  <c r="P227" i="16"/>
  <c r="R227" i="16" s="1"/>
  <c r="D222" i="16"/>
  <c r="D183" i="16"/>
  <c r="P212" i="16"/>
  <c r="E257" i="16"/>
  <c r="D171" i="16"/>
  <c r="R171" i="16" s="1"/>
  <c r="P217" i="16"/>
  <c r="D261" i="16"/>
  <c r="D232" i="16"/>
  <c r="R232" i="16" s="1"/>
  <c r="D178" i="16"/>
  <c r="R178" i="16" s="1"/>
  <c r="D193" i="16"/>
  <c r="R193" i="16" s="1"/>
  <c r="D255" i="16"/>
  <c r="D213" i="16"/>
  <c r="D206" i="16"/>
  <c r="D148" i="16"/>
  <c r="R148" i="16" s="1"/>
  <c r="P222" i="16"/>
  <c r="D182" i="16"/>
  <c r="R182" i="16" s="1"/>
  <c r="D154" i="16"/>
  <c r="R154" i="16" s="1"/>
  <c r="P219" i="16"/>
  <c r="E234" i="16"/>
  <c r="D236" i="16"/>
  <c r="P207" i="16"/>
  <c r="D201" i="16"/>
  <c r="R201" i="16" s="1"/>
  <c r="P231" i="16"/>
  <c r="D200" i="16"/>
  <c r="R200" i="16" s="1"/>
  <c r="D164" i="16"/>
  <c r="R164" i="16" s="1"/>
  <c r="P224" i="16"/>
  <c r="D165" i="16"/>
  <c r="R165" i="16" s="1"/>
  <c r="D217" i="16"/>
  <c r="P230" i="16"/>
  <c r="P225" i="16"/>
  <c r="D161" i="16"/>
  <c r="R161" i="16" s="1"/>
  <c r="D231" i="16"/>
  <c r="D197" i="16"/>
  <c r="R197" i="16" s="1"/>
  <c r="D219" i="16"/>
  <c r="P205" i="16"/>
  <c r="D207" i="16"/>
  <c r="P208" i="16"/>
  <c r="R208" i="16" s="1"/>
  <c r="P211" i="16"/>
  <c r="R211" i="16" s="1"/>
  <c r="D159" i="16"/>
  <c r="R159" i="16" s="1"/>
  <c r="P209" i="16"/>
  <c r="E228" i="16"/>
  <c r="D188" i="16"/>
  <c r="R188" i="16" s="1"/>
  <c r="D167" i="16"/>
  <c r="R167" i="16" s="1"/>
  <c r="D246" i="16"/>
  <c r="D252" i="16"/>
  <c r="D194" i="16"/>
  <c r="R194" i="16" s="1"/>
  <c r="P223" i="16"/>
  <c r="D160" i="16"/>
  <c r="R160" i="16" s="1"/>
  <c r="P214" i="16"/>
  <c r="M92" i="33" a="1"/>
  <c r="M92" i="33" s="1"/>
  <c r="H92" i="33" s="1"/>
  <c r="I92" i="33" s="1"/>
  <c r="R116" i="16"/>
  <c r="J76" i="33"/>
  <c r="K76" i="33" s="1"/>
  <c r="L76" i="33" s="1"/>
  <c r="F105" i="23"/>
  <c r="K105" i="6"/>
  <c r="E79" i="23"/>
  <c r="J79" i="6"/>
  <c r="J60" i="2"/>
  <c r="E60" i="22"/>
  <c r="K9" i="2"/>
  <c r="F9" i="22"/>
  <c r="F63" i="23"/>
  <c r="K63" i="6"/>
  <c r="F78" i="22"/>
  <c r="K78" i="2"/>
  <c r="M108" i="33" a="1"/>
  <c r="M108" i="33" s="1"/>
  <c r="H108" i="33" s="1"/>
  <c r="I108" i="33" s="1"/>
  <c r="R132" i="16"/>
  <c r="K105" i="2"/>
  <c r="F105" i="22"/>
  <c r="J61" i="33"/>
  <c r="K61" i="33" s="1"/>
  <c r="L61" i="33" s="1"/>
  <c r="E92" i="23"/>
  <c r="J92" i="6"/>
  <c r="K66" i="2"/>
  <c r="F66" i="22"/>
  <c r="F85" i="22"/>
  <c r="K85" i="2"/>
  <c r="K21" i="2"/>
  <c r="F21" i="22"/>
  <c r="K32" i="2"/>
  <c r="F32" i="22"/>
  <c r="R168" i="16"/>
  <c r="E25" i="22"/>
  <c r="O2" i="22" s="1"/>
  <c r="J25" i="2"/>
  <c r="K17" i="2"/>
  <c r="F17" i="22"/>
  <c r="M94" i="33" a="1"/>
  <c r="M94" i="33" s="1"/>
  <c r="H94" i="33" s="1"/>
  <c r="I94" i="33" s="1"/>
  <c r="R118" i="16"/>
  <c r="J87" i="33"/>
  <c r="K87" i="33" s="1"/>
  <c r="L87" i="33" s="1"/>
  <c r="J73" i="33"/>
  <c r="K73" i="33" s="1"/>
  <c r="L73" i="33" s="1"/>
  <c r="E69" i="23"/>
  <c r="J69" i="6"/>
  <c r="J65" i="33"/>
  <c r="K65" i="33" s="1"/>
  <c r="L65" i="33" s="1"/>
  <c r="K112" i="34"/>
  <c r="F112" i="23"/>
  <c r="F75" i="23"/>
  <c r="K75" i="6"/>
  <c r="F90" i="22"/>
  <c r="K90" i="2"/>
  <c r="K26" i="2"/>
  <c r="F26" i="22"/>
  <c r="J68" i="33"/>
  <c r="K68" i="33" s="1"/>
  <c r="L68" i="33" s="1"/>
  <c r="E109" i="23"/>
  <c r="J109" i="6"/>
  <c r="K58" i="2"/>
  <c r="F58" i="22"/>
  <c r="K87" i="2"/>
  <c r="F87" i="22"/>
  <c r="J70" i="33"/>
  <c r="K70" i="33" s="1"/>
  <c r="L70" i="33" s="1"/>
  <c r="E32" i="23"/>
  <c r="J32" i="6"/>
  <c r="E28" i="23"/>
  <c r="J28" i="6"/>
  <c r="F106" i="23"/>
  <c r="K106" i="6"/>
  <c r="K64" i="2"/>
  <c r="F64" i="22"/>
  <c r="K109" i="2"/>
  <c r="F109" i="22"/>
  <c r="K106" i="2"/>
  <c r="F106" i="22"/>
  <c r="E40" i="23"/>
  <c r="J40" i="6"/>
  <c r="K22" i="2"/>
  <c r="F22" i="22"/>
  <c r="K96" i="2"/>
  <c r="F96" i="22"/>
  <c r="K108" i="2"/>
  <c r="F108" i="22"/>
  <c r="K4" i="2"/>
  <c r="F4" i="22"/>
  <c r="K12" i="6"/>
  <c r="F12" i="23"/>
  <c r="M114" i="33" a="1"/>
  <c r="M114" i="33" s="1"/>
  <c r="H114" i="33" s="1"/>
  <c r="I114" i="33" s="1"/>
  <c r="R138" i="16"/>
  <c r="R151" i="16"/>
  <c r="F18" i="22"/>
  <c r="K18" i="2"/>
  <c r="M103" i="33" a="1"/>
  <c r="M103" i="33" s="1"/>
  <c r="H103" i="33" s="1"/>
  <c r="I103" i="33" s="1"/>
  <c r="R127" i="16"/>
  <c r="J100" i="2"/>
  <c r="E100" i="22"/>
  <c r="K71" i="34"/>
  <c r="F71" i="23"/>
  <c r="F46" i="23"/>
  <c r="K46" i="6"/>
  <c r="F98" i="23"/>
  <c r="K98" i="6"/>
  <c r="K20" i="2"/>
  <c r="F20" i="22"/>
  <c r="J54" i="2"/>
  <c r="E54" i="22"/>
  <c r="O3" i="22" s="1"/>
  <c r="F94" i="23"/>
  <c r="K94" i="6"/>
  <c r="E90" i="23"/>
  <c r="J90" i="6"/>
  <c r="F36" i="22"/>
  <c r="K36" i="2"/>
  <c r="K73" i="2"/>
  <c r="F73" i="22"/>
  <c r="K71" i="2"/>
  <c r="F71" i="22"/>
  <c r="J27" i="6"/>
  <c r="E27" i="23"/>
  <c r="K14" i="2"/>
  <c r="F14" i="22"/>
  <c r="F84" i="23"/>
  <c r="K84" i="6"/>
  <c r="K13" i="2"/>
  <c r="F13" i="22"/>
  <c r="F63" i="22"/>
  <c r="K63" i="2"/>
  <c r="K11" i="2"/>
  <c r="F11" i="22"/>
  <c r="K110" i="2"/>
  <c r="F110" i="22"/>
  <c r="K61" i="2"/>
  <c r="F61" i="22"/>
  <c r="K46" i="2"/>
  <c r="F46" i="22"/>
  <c r="K114" i="2"/>
  <c r="F114" i="22"/>
  <c r="K80" i="6"/>
  <c r="F80" i="23"/>
  <c r="F115" i="23"/>
  <c r="K115" i="6"/>
  <c r="K42" i="2"/>
  <c r="F42" i="22"/>
  <c r="K93" i="2"/>
  <c r="F93" i="22"/>
  <c r="K5" i="2"/>
  <c r="F5" i="22"/>
  <c r="R196" i="16"/>
  <c r="M96" i="33" a="1"/>
  <c r="M96" i="33" s="1"/>
  <c r="H96" i="33" s="1"/>
  <c r="I96" i="33" s="1"/>
  <c r="R120" i="16"/>
  <c r="F76" i="23"/>
  <c r="K76" i="6"/>
  <c r="K31" i="34"/>
  <c r="F31" i="23"/>
  <c r="K81" i="2"/>
  <c r="F81" i="22"/>
  <c r="F45" i="22"/>
  <c r="K45" i="2"/>
  <c r="E114" i="23"/>
  <c r="J114" i="6"/>
  <c r="N2" i="23"/>
  <c r="F23" i="23"/>
  <c r="K23" i="6"/>
  <c r="F7" i="23"/>
  <c r="K7" i="6"/>
  <c r="E81" i="23"/>
  <c r="J81" i="6"/>
  <c r="M91" i="33" a="1"/>
  <c r="M91" i="33" s="1"/>
  <c r="H91" i="33" s="1"/>
  <c r="I91" i="33" s="1"/>
  <c r="R115" i="16"/>
  <c r="J81" i="33"/>
  <c r="K81" i="33" s="1"/>
  <c r="L81" i="33" s="1"/>
  <c r="F73" i="23"/>
  <c r="K73" i="6"/>
  <c r="F97" i="23"/>
  <c r="K97" i="6"/>
  <c r="E85" i="23"/>
  <c r="J85" i="6"/>
  <c r="J75" i="33"/>
  <c r="K75" i="33" s="1"/>
  <c r="L75" i="33" s="1"/>
  <c r="K34" i="6"/>
  <c r="F34" i="23"/>
  <c r="J88" i="33"/>
  <c r="K88" i="33" s="1"/>
  <c r="L88" i="33" s="1"/>
  <c r="K31" i="2"/>
  <c r="F31" i="22"/>
  <c r="K57" i="2"/>
  <c r="F57" i="22"/>
  <c r="E47" i="23"/>
  <c r="J47" i="6"/>
  <c r="F39" i="23"/>
  <c r="K39" i="6"/>
  <c r="K68" i="2"/>
  <c r="F68" i="22"/>
  <c r="F33" i="22"/>
  <c r="K33" i="2"/>
  <c r="J89" i="34"/>
  <c r="E89" i="23"/>
  <c r="K98" i="2"/>
  <c r="F98" i="22"/>
  <c r="F52" i="22"/>
  <c r="K52" i="2"/>
  <c r="E93" i="23"/>
  <c r="J93" i="6"/>
  <c r="M99" i="33" a="1"/>
  <c r="M99" i="33" s="1"/>
  <c r="H99" i="33" s="1"/>
  <c r="I99" i="33" s="1"/>
  <c r="R123" i="16"/>
  <c r="F108" i="23"/>
  <c r="K108" i="6"/>
  <c r="E8" i="23"/>
  <c r="J8" i="6"/>
  <c r="M93" i="33" a="1"/>
  <c r="M93" i="33" s="1"/>
  <c r="H93" i="33" s="1"/>
  <c r="I93" i="33" s="1"/>
  <c r="R117" i="16"/>
  <c r="E95" i="23"/>
  <c r="J95" i="6"/>
  <c r="E78" i="23"/>
  <c r="J78" i="6"/>
  <c r="J2" i="34"/>
  <c r="E2" i="23"/>
  <c r="J84" i="33"/>
  <c r="K84" i="33" s="1"/>
  <c r="L84" i="33" s="1"/>
  <c r="J82" i="33"/>
  <c r="K82" i="33" s="1"/>
  <c r="L82" i="33" s="1"/>
  <c r="K37" i="2"/>
  <c r="F37" i="22"/>
  <c r="F44" i="23"/>
  <c r="K44" i="6"/>
  <c r="E77" i="23"/>
  <c r="J77" i="6"/>
  <c r="M98" i="33" a="1"/>
  <c r="M98" i="33" s="1"/>
  <c r="H98" i="33" s="1"/>
  <c r="I98" i="33" s="1"/>
  <c r="R122" i="16"/>
  <c r="K27" i="2"/>
  <c r="F27" i="22"/>
  <c r="F101" i="22"/>
  <c r="K101" i="2"/>
  <c r="M104" i="33" a="1"/>
  <c r="M104" i="33" s="1"/>
  <c r="H104" i="33" s="1"/>
  <c r="I104" i="33" s="1"/>
  <c r="R128" i="16"/>
  <c r="K40" i="2"/>
  <c r="F40" i="22"/>
  <c r="R233" i="16"/>
  <c r="R203" i="16"/>
  <c r="R149" i="16"/>
  <c r="R204" i="16"/>
  <c r="R175" i="16"/>
  <c r="F6" i="22"/>
  <c r="K6" i="2"/>
  <c r="K116" i="2"/>
  <c r="F116" i="22"/>
  <c r="K3" i="2"/>
  <c r="F3" i="22"/>
  <c r="E38" i="23"/>
  <c r="J38" i="6"/>
  <c r="J67" i="33"/>
  <c r="K67" i="33" s="1"/>
  <c r="L67" i="33" s="1"/>
  <c r="J112" i="2"/>
  <c r="E112" i="22"/>
  <c r="F58" i="23"/>
  <c r="K58" i="6"/>
  <c r="E26" i="23"/>
  <c r="J26" i="6"/>
  <c r="F77" i="22"/>
  <c r="K77" i="2"/>
  <c r="F29" i="23"/>
  <c r="K29" i="6"/>
  <c r="F4" i="23"/>
  <c r="K4" i="6"/>
  <c r="F51" i="23"/>
  <c r="K51" i="6"/>
  <c r="F8" i="22"/>
  <c r="K8" i="2"/>
  <c r="K47" i="2"/>
  <c r="F47" i="22"/>
  <c r="J72" i="33"/>
  <c r="K72" i="33" s="1"/>
  <c r="L72" i="33" s="1"/>
  <c r="K5" i="6"/>
  <c r="F5" i="23"/>
  <c r="K15" i="2"/>
  <c r="F15" i="22"/>
  <c r="F67" i="23"/>
  <c r="K67" i="6"/>
  <c r="E116" i="23"/>
  <c r="J116" i="6"/>
  <c r="E87" i="23"/>
  <c r="J87" i="6"/>
  <c r="F57" i="23"/>
  <c r="K57" i="6"/>
  <c r="F70" i="23"/>
  <c r="K70" i="6"/>
  <c r="K102" i="2"/>
  <c r="F102" i="22"/>
  <c r="F64" i="23"/>
  <c r="K28" i="2"/>
  <c r="F28" i="22"/>
  <c r="K23" i="2"/>
  <c r="F23" i="22"/>
  <c r="E33" i="23"/>
  <c r="J33" i="6"/>
  <c r="R166" i="16"/>
  <c r="K79" i="2"/>
  <c r="F79" i="22"/>
  <c r="M102" i="33" a="1"/>
  <c r="M102" i="33" s="1"/>
  <c r="H102" i="33" s="1"/>
  <c r="I102" i="33" s="1"/>
  <c r="R126" i="16"/>
  <c r="K60" i="34"/>
  <c r="F60" i="23"/>
  <c r="F66" i="23"/>
  <c r="K66" i="6"/>
  <c r="E48" i="23"/>
  <c r="J48" i="6"/>
  <c r="E110" i="23"/>
  <c r="J110" i="6"/>
  <c r="E68" i="23"/>
  <c r="J68" i="6"/>
  <c r="K34" i="2"/>
  <c r="F34" i="22"/>
  <c r="E61" i="23"/>
  <c r="J61" i="6"/>
  <c r="K7" i="2"/>
  <c r="F7" i="22"/>
  <c r="F59" i="23"/>
  <c r="K59" i="6"/>
  <c r="K67" i="2"/>
  <c r="F67" i="22"/>
  <c r="K43" i="2"/>
  <c r="F43" i="22"/>
  <c r="K50" i="2"/>
  <c r="F50" i="22"/>
  <c r="K72" i="2"/>
  <c r="F72" i="22"/>
  <c r="K104" i="6"/>
  <c r="F104" i="23"/>
  <c r="E3" i="23"/>
  <c r="J3" i="6"/>
  <c r="F50" i="23"/>
  <c r="K50" i="6"/>
  <c r="K25" i="34"/>
  <c r="F25" i="23"/>
  <c r="J77" i="33"/>
  <c r="K77" i="33" s="1"/>
  <c r="L77" i="33" s="1"/>
  <c r="E37" i="23"/>
  <c r="J37" i="6"/>
  <c r="K95" i="2"/>
  <c r="F95" i="22"/>
  <c r="E9" i="23"/>
  <c r="J9" i="6"/>
  <c r="R189" i="16"/>
  <c r="K88" i="2"/>
  <c r="F88" i="22"/>
  <c r="F65" i="23"/>
  <c r="K65" i="6"/>
  <c r="J74" i="33"/>
  <c r="K74" i="33" s="1"/>
  <c r="L74" i="33" s="1"/>
  <c r="J89" i="2"/>
  <c r="E89" i="22"/>
  <c r="K53" i="6"/>
  <c r="F53" i="23"/>
  <c r="F21" i="23"/>
  <c r="K21" i="6"/>
  <c r="F36" i="23"/>
  <c r="K36" i="6"/>
  <c r="K74" i="2"/>
  <c r="F74" i="22"/>
  <c r="K38" i="2"/>
  <c r="F38" i="22"/>
  <c r="K44" i="2"/>
  <c r="F44" i="22"/>
  <c r="F113" i="23"/>
  <c r="K113" i="6"/>
  <c r="F17" i="23"/>
  <c r="K17" i="6"/>
  <c r="E91" i="23"/>
  <c r="J91" i="6"/>
  <c r="J62" i="33"/>
  <c r="K62" i="33" s="1"/>
  <c r="L62" i="33" s="1"/>
  <c r="F41" i="23"/>
  <c r="K41" i="6"/>
  <c r="E56" i="23"/>
  <c r="J56" i="6"/>
  <c r="K84" i="2"/>
  <c r="F84" i="22"/>
  <c r="K91" i="2"/>
  <c r="F91" i="22"/>
  <c r="M109" i="33" a="1"/>
  <c r="M109" i="33" s="1"/>
  <c r="H109" i="33" s="1"/>
  <c r="I109" i="33" s="1"/>
  <c r="R133" i="16"/>
  <c r="K59" i="2"/>
  <c r="F59" i="22"/>
  <c r="F111" i="23"/>
  <c r="K111" i="6"/>
  <c r="M115" i="33" a="1"/>
  <c r="M115" i="33" s="1"/>
  <c r="H115" i="33" s="1"/>
  <c r="I115" i="33" s="1"/>
  <c r="R139" i="16"/>
  <c r="K103" i="2"/>
  <c r="F103" i="22"/>
  <c r="J86" i="33"/>
  <c r="K86" i="33" s="1"/>
  <c r="L86" i="33" s="1"/>
  <c r="K117" i="2"/>
  <c r="F117" i="22"/>
  <c r="K16" i="2"/>
  <c r="F16" i="22"/>
  <c r="E55" i="23"/>
  <c r="J55" i="6"/>
  <c r="E19" i="23"/>
  <c r="J19" i="6"/>
  <c r="M90" i="33" a="1"/>
  <c r="M90" i="33" s="1"/>
  <c r="H90" i="33" s="1"/>
  <c r="I90" i="33" s="1"/>
  <c r="R114" i="16"/>
  <c r="K29" i="2"/>
  <c r="F29" i="22"/>
  <c r="F19" i="22"/>
  <c r="K19" i="2"/>
  <c r="K13" i="34"/>
  <c r="F13" i="23"/>
  <c r="J79" i="33"/>
  <c r="K79" i="33" s="1"/>
  <c r="L79" i="33" s="1"/>
  <c r="K80" i="2"/>
  <c r="F80" i="22"/>
  <c r="K35" i="2"/>
  <c r="F35" i="22"/>
  <c r="F88" i="23"/>
  <c r="K88" i="6"/>
  <c r="K83" i="34"/>
  <c r="F83" i="23"/>
  <c r="J20" i="6"/>
  <c r="E20" i="23"/>
  <c r="E72" i="23"/>
  <c r="J72" i="6"/>
  <c r="K54" i="34"/>
  <c r="F54" i="23"/>
  <c r="R221" i="16"/>
  <c r="R179" i="16"/>
  <c r="F45" i="23"/>
  <c r="K45" i="6"/>
  <c r="J85" i="33"/>
  <c r="K85" i="33" s="1"/>
  <c r="L85" i="33" s="1"/>
  <c r="K75" i="2"/>
  <c r="F75" i="22"/>
  <c r="F10" i="22"/>
  <c r="K10" i="2"/>
  <c r="J80" i="33"/>
  <c r="K80" i="33" s="1"/>
  <c r="L80" i="33" s="1"/>
  <c r="K49" i="2"/>
  <c r="F49" i="22"/>
  <c r="K10" i="6"/>
  <c r="F10" i="23"/>
  <c r="M107" i="33" a="1"/>
  <c r="M107" i="33" s="1"/>
  <c r="H107" i="33" s="1"/>
  <c r="I107" i="33" s="1"/>
  <c r="R131" i="16"/>
  <c r="E16" i="23"/>
  <c r="J16" i="6"/>
  <c r="M101" i="33" a="1"/>
  <c r="M101" i="33" s="1"/>
  <c r="H101" i="33" s="1"/>
  <c r="I101" i="33" s="1"/>
  <c r="R125" i="16"/>
  <c r="K56" i="2"/>
  <c r="F56" i="22"/>
  <c r="E86" i="23"/>
  <c r="J86" i="6"/>
  <c r="M111" i="33" a="1"/>
  <c r="M111" i="33" s="1"/>
  <c r="H111" i="33" s="1"/>
  <c r="I111" i="33" s="1"/>
  <c r="R135" i="16"/>
  <c r="K11" i="6"/>
  <c r="F11" i="23"/>
  <c r="E52" i="23"/>
  <c r="J52" i="6"/>
  <c r="E74" i="23"/>
  <c r="J74" i="6"/>
  <c r="M110" i="33" a="1"/>
  <c r="M110" i="33" s="1"/>
  <c r="H110" i="33" s="1"/>
  <c r="I110" i="33" s="1"/>
  <c r="R134" i="16"/>
  <c r="K24" i="6"/>
  <c r="F24" i="23"/>
  <c r="J60" i="33"/>
  <c r="K60" i="33" s="1"/>
  <c r="L60" i="33" s="1"/>
  <c r="K2" i="2"/>
  <c r="F2" i="22"/>
  <c r="E62" i="23"/>
  <c r="J62" i="6"/>
  <c r="F96" i="23"/>
  <c r="K96" i="6"/>
  <c r="F35" i="23"/>
  <c r="K35" i="6"/>
  <c r="R187" i="16"/>
  <c r="J63" i="33"/>
  <c r="K63" i="33" s="1"/>
  <c r="L63" i="33" s="1"/>
  <c r="K69" i="2"/>
  <c r="F69" i="22"/>
  <c r="F115" i="22"/>
  <c r="K115" i="2"/>
  <c r="J66" i="33"/>
  <c r="K66" i="33" s="1"/>
  <c r="L66" i="33" s="1"/>
  <c r="K92" i="2"/>
  <c r="F92" i="22"/>
  <c r="F51" i="22"/>
  <c r="K51" i="2"/>
  <c r="M97" i="33" a="1"/>
  <c r="M97" i="33" s="1"/>
  <c r="H97" i="33" s="1"/>
  <c r="I97" i="33" s="1"/>
  <c r="R121" i="16"/>
  <c r="K65" i="2"/>
  <c r="F65" i="22"/>
  <c r="E14" i="23"/>
  <c r="J14" i="6"/>
  <c r="F62" i="22"/>
  <c r="K62" i="2"/>
  <c r="J64" i="33"/>
  <c r="K64" i="33" s="1"/>
  <c r="L64" i="33" s="1"/>
  <c r="K42" i="34"/>
  <c r="F42" i="23"/>
  <c r="E83" i="22"/>
  <c r="J83" i="2"/>
  <c r="E43" i="23"/>
  <c r="J43" i="6"/>
  <c r="F94" i="22"/>
  <c r="K94" i="2"/>
  <c r="E22" i="23"/>
  <c r="J22" i="6"/>
  <c r="E101" i="23"/>
  <c r="J101" i="6"/>
  <c r="M105" i="33" a="1"/>
  <c r="M105" i="33" s="1"/>
  <c r="H105" i="33" s="1"/>
  <c r="I105" i="33" s="1"/>
  <c r="R129" i="16"/>
  <c r="R155" i="16"/>
  <c r="R183" i="16"/>
  <c r="R162" i="16"/>
  <c r="R152" i="16"/>
  <c r="R180" i="16"/>
  <c r="M116" i="33" a="1"/>
  <c r="M116" i="33" s="1"/>
  <c r="H116" i="33" s="1"/>
  <c r="I116" i="33" s="1"/>
  <c r="R140" i="16"/>
  <c r="F39" i="22"/>
  <c r="K39" i="2"/>
  <c r="K86" i="2"/>
  <c r="F86" i="22"/>
  <c r="M95" i="33" a="1"/>
  <c r="M95" i="33" s="1"/>
  <c r="H95" i="33" s="1"/>
  <c r="I95" i="33" s="1"/>
  <c r="R119" i="16"/>
  <c r="E107" i="23"/>
  <c r="J107" i="6"/>
  <c r="E49" i="23"/>
  <c r="J49" i="6"/>
  <c r="F99" i="23"/>
  <c r="K99" i="6"/>
  <c r="K55" i="2"/>
  <c r="F55" i="22"/>
  <c r="M117" i="33" a="1"/>
  <c r="M117" i="33" s="1"/>
  <c r="H117" i="33" s="1"/>
  <c r="I117" i="33" s="1"/>
  <c r="R141" i="16"/>
  <c r="J78" i="33"/>
  <c r="K78" i="33" s="1"/>
  <c r="L78" i="33" s="1"/>
  <c r="K107" i="2"/>
  <c r="F107" i="22"/>
  <c r="K104" i="2"/>
  <c r="F104" i="22"/>
  <c r="K97" i="2"/>
  <c r="F97" i="22"/>
  <c r="K30" i="2"/>
  <c r="F30" i="22"/>
  <c r="M113" i="33" a="1"/>
  <c r="M113" i="33" s="1"/>
  <c r="H113" i="33" s="1"/>
  <c r="I113" i="33" s="1"/>
  <c r="R137" i="16"/>
  <c r="K102" i="6"/>
  <c r="F102" i="23"/>
  <c r="E15" i="23"/>
  <c r="J15" i="6"/>
  <c r="M89" i="33" a="1"/>
  <c r="M89" i="33" s="1"/>
  <c r="H89" i="33" s="1"/>
  <c r="I89" i="33" s="1"/>
  <c r="R113" i="16"/>
  <c r="F117" i="23"/>
  <c r="K117" i="6"/>
  <c r="K76" i="2"/>
  <c r="F76" i="22"/>
  <c r="K100" i="34"/>
  <c r="F100" i="23"/>
  <c r="F82" i="23"/>
  <c r="K82" i="6"/>
  <c r="F18" i="23"/>
  <c r="K18" i="6"/>
  <c r="M106" i="33" a="1"/>
  <c r="M106" i="33" s="1"/>
  <c r="H106" i="33" s="1"/>
  <c r="I106" i="33" s="1"/>
  <c r="R130" i="16"/>
  <c r="F48" i="22"/>
  <c r="K48" i="2"/>
  <c r="J69" i="33"/>
  <c r="K69" i="33" s="1"/>
  <c r="L69" i="33" s="1"/>
  <c r="K113" i="2"/>
  <c r="F113" i="22"/>
  <c r="F6" i="23"/>
  <c r="K6" i="6"/>
  <c r="R163" i="16"/>
  <c r="AM5" i="28"/>
  <c r="AM6" i="28" s="1"/>
  <c r="BF9" i="28"/>
  <c r="AY9" i="28"/>
  <c r="AT4" i="28"/>
  <c r="AQ9" i="28"/>
  <c r="BA5" i="28"/>
  <c r="AT2" i="28"/>
  <c r="BH3" i="28"/>
  <c r="AR6" i="28"/>
  <c r="AR8" i="28"/>
  <c r="AR7" i="28"/>
  <c r="AT3" i="28"/>
  <c r="BH2" i="28"/>
  <c r="BH4" i="28"/>
  <c r="AZ9" i="28"/>
  <c r="P245" i="16" a="1"/>
  <c r="P242" i="16" a="1"/>
  <c r="P258" i="16" a="1"/>
  <c r="P255" i="16" a="1"/>
  <c r="P260" i="16" a="1"/>
  <c r="P251" i="16" a="1"/>
  <c r="P241" i="16" a="1"/>
  <c r="P247" i="16" a="1"/>
  <c r="P237" i="16" a="1"/>
  <c r="P244" i="16" a="1"/>
  <c r="P235" i="16" a="1"/>
  <c r="P256" i="16" a="1"/>
  <c r="P249" i="16" a="1"/>
  <c r="P262" i="16" a="1"/>
  <c r="P250" i="16" a="1"/>
  <c r="P246" i="16" a="1"/>
  <c r="P234" i="16" a="1"/>
  <c r="P253" i="16" a="1"/>
  <c r="P259" i="16" a="1"/>
  <c r="P238" i="16" a="1"/>
  <c r="P236" i="16" a="1"/>
  <c r="P239" i="16" a="1"/>
  <c r="P240" i="16" a="1"/>
  <c r="P261" i="16" a="1"/>
  <c r="P257" i="16" a="1"/>
  <c r="P254" i="16" a="1"/>
  <c r="P252" i="16" a="1"/>
  <c r="P243" i="16" a="1"/>
  <c r="P248" i="16" a="1"/>
  <c r="R228" i="16" l="1"/>
  <c r="AL9" i="28"/>
  <c r="R213" i="16"/>
  <c r="BG8" i="28"/>
  <c r="AS7" i="28"/>
  <c r="AS8" i="28"/>
  <c r="K103" i="6"/>
  <c r="L103" i="6" s="1"/>
  <c r="H103" i="23" s="1"/>
  <c r="R225" i="16"/>
  <c r="P257" i="16"/>
  <c r="R257" i="16" s="1"/>
  <c r="P245" i="16"/>
  <c r="R245" i="16" s="1"/>
  <c r="L99" i="2"/>
  <c r="H99" i="22" s="1"/>
  <c r="G99" i="22"/>
  <c r="L12" i="2"/>
  <c r="H12" i="22" s="1"/>
  <c r="G12" i="22"/>
  <c r="J112" i="33"/>
  <c r="K112" i="33" s="1"/>
  <c r="L112" i="33" s="1"/>
  <c r="R218" i="16"/>
  <c r="J100" i="33"/>
  <c r="K100" i="33" s="1"/>
  <c r="L100" i="33" s="1"/>
  <c r="L41" i="2"/>
  <c r="H41" i="22" s="1"/>
  <c r="G41" i="22"/>
  <c r="L70" i="2"/>
  <c r="H70" i="22" s="1"/>
  <c r="G70" i="22"/>
  <c r="BG6" i="28"/>
  <c r="R230" i="16"/>
  <c r="R209" i="16"/>
  <c r="R207" i="16"/>
  <c r="R212" i="16"/>
  <c r="R219" i="16"/>
  <c r="F30" i="23"/>
  <c r="R226" i="16"/>
  <c r="R147" i="16"/>
  <c r="O5" i="22"/>
  <c r="R224" i="16"/>
  <c r="O3" i="23"/>
  <c r="O4" i="23"/>
  <c r="R214" i="16"/>
  <c r="P251" i="16"/>
  <c r="R251" i="16" s="1"/>
  <c r="P256" i="16"/>
  <c r="R256" i="16" s="1"/>
  <c r="P247" i="16"/>
  <c r="R247" i="16" s="1"/>
  <c r="P249" i="16"/>
  <c r="R249" i="16" s="1"/>
  <c r="P240" i="16"/>
  <c r="R240" i="16" s="1"/>
  <c r="P242" i="16"/>
  <c r="R242" i="16" s="1"/>
  <c r="P235" i="16"/>
  <c r="R235" i="16" s="1"/>
  <c r="P262" i="16"/>
  <c r="R262" i="16" s="1"/>
  <c r="P260" i="16"/>
  <c r="R260" i="16" s="1"/>
  <c r="P255" i="16"/>
  <c r="R255" i="16" s="1"/>
  <c r="P236" i="16"/>
  <c r="R236" i="16" s="1"/>
  <c r="P258" i="16"/>
  <c r="R258" i="16" s="1"/>
  <c r="P244" i="16"/>
  <c r="R244" i="16" s="1"/>
  <c r="P250" i="16"/>
  <c r="R250" i="16" s="1"/>
  <c r="P246" i="16"/>
  <c r="R246" i="16" s="1"/>
  <c r="P243" i="16"/>
  <c r="R243" i="16" s="1"/>
  <c r="P239" i="16"/>
  <c r="R239" i="16" s="1"/>
  <c r="P261" i="16"/>
  <c r="R261" i="16" s="1"/>
  <c r="P259" i="16"/>
  <c r="R259" i="16" s="1"/>
  <c r="P253" i="16"/>
  <c r="R253" i="16" s="1"/>
  <c r="P254" i="16"/>
  <c r="R254" i="16" s="1"/>
  <c r="P248" i="16"/>
  <c r="R248" i="16" s="1"/>
  <c r="P234" i="16"/>
  <c r="R234" i="16" s="1"/>
  <c r="P252" i="16"/>
  <c r="R252" i="16" s="1"/>
  <c r="P238" i="16"/>
  <c r="R238" i="16" s="1"/>
  <c r="P241" i="16"/>
  <c r="R241" i="16" s="1"/>
  <c r="P237" i="16"/>
  <c r="R237" i="16" s="1"/>
  <c r="J106" i="33"/>
  <c r="K106" i="33" s="1"/>
  <c r="L106" i="33" s="1"/>
  <c r="L104" i="2"/>
  <c r="H104" i="22" s="1"/>
  <c r="G104" i="22"/>
  <c r="F107" i="23"/>
  <c r="K107" i="6"/>
  <c r="G18" i="23"/>
  <c r="L18" i="6"/>
  <c r="H18" i="23" s="1"/>
  <c r="L2" i="2"/>
  <c r="H2" i="22" s="1"/>
  <c r="G2" i="22"/>
  <c r="G65" i="23"/>
  <c r="L65" i="6"/>
  <c r="H65" i="23" s="1"/>
  <c r="O5" i="23"/>
  <c r="G107" i="22"/>
  <c r="L107" i="2"/>
  <c r="H107" i="22" s="1"/>
  <c r="F43" i="23"/>
  <c r="K43" i="6"/>
  <c r="L65" i="2"/>
  <c r="H65" i="22" s="1"/>
  <c r="G65" i="22"/>
  <c r="J111" i="33"/>
  <c r="K111" i="33" s="1"/>
  <c r="L111" i="33" s="1"/>
  <c r="G10" i="23"/>
  <c r="L10" i="6"/>
  <c r="H10" i="23" s="1"/>
  <c r="G88" i="23"/>
  <c r="L88" i="6"/>
  <c r="H88" i="23" s="1"/>
  <c r="L29" i="2"/>
  <c r="H29" i="22" s="1"/>
  <c r="G29" i="22"/>
  <c r="L50" i="2"/>
  <c r="H50" i="22" s="1"/>
  <c r="G50" i="22"/>
  <c r="G34" i="22"/>
  <c r="L34" i="2"/>
  <c r="H34" i="22" s="1"/>
  <c r="J102" i="33"/>
  <c r="K102" i="33" s="1"/>
  <c r="L102" i="33" s="1"/>
  <c r="L28" i="2"/>
  <c r="H28" i="22" s="1"/>
  <c r="G28" i="22"/>
  <c r="L8" i="2"/>
  <c r="H8" i="22" s="1"/>
  <c r="G8" i="22"/>
  <c r="G58" i="23"/>
  <c r="L58" i="6"/>
  <c r="H58" i="23" s="1"/>
  <c r="L116" i="2"/>
  <c r="H116" i="22" s="1"/>
  <c r="G116" i="22"/>
  <c r="J104" i="33"/>
  <c r="K104" i="33" s="1"/>
  <c r="L104" i="33" s="1"/>
  <c r="L37" i="2"/>
  <c r="H37" i="22" s="1"/>
  <c r="G37" i="22"/>
  <c r="K89" i="34"/>
  <c r="F89" i="23"/>
  <c r="L31" i="2"/>
  <c r="H31" i="22" s="1"/>
  <c r="G31" i="22"/>
  <c r="G73" i="23"/>
  <c r="L73" i="6"/>
  <c r="H73" i="23" s="1"/>
  <c r="K114" i="6"/>
  <c r="F114" i="23"/>
  <c r="G80" i="23"/>
  <c r="L80" i="6"/>
  <c r="H80" i="23" s="1"/>
  <c r="L73" i="2"/>
  <c r="H73" i="22" s="1"/>
  <c r="G73" i="22"/>
  <c r="G98" i="23"/>
  <c r="L98" i="6"/>
  <c r="H98" i="23" s="1"/>
  <c r="L58" i="2"/>
  <c r="H58" i="22" s="1"/>
  <c r="G58" i="22"/>
  <c r="R206" i="16"/>
  <c r="R222" i="16"/>
  <c r="G82" i="23"/>
  <c r="L82" i="6"/>
  <c r="H82" i="23" s="1"/>
  <c r="J95" i="33"/>
  <c r="K95" i="33" s="1"/>
  <c r="L95" i="33" s="1"/>
  <c r="K86" i="6"/>
  <c r="F86" i="23"/>
  <c r="L103" i="2"/>
  <c r="H103" i="22" s="1"/>
  <c r="G103" i="22"/>
  <c r="L74" i="2"/>
  <c r="H74" i="22" s="1"/>
  <c r="G74" i="22"/>
  <c r="F68" i="23"/>
  <c r="K68" i="6"/>
  <c r="G64" i="23"/>
  <c r="L64" i="6"/>
  <c r="H64" i="23" s="1"/>
  <c r="G67" i="23"/>
  <c r="L67" i="6"/>
  <c r="H67" i="23" s="1"/>
  <c r="G6" i="22"/>
  <c r="L6" i="2"/>
  <c r="H6" i="22" s="1"/>
  <c r="L101" i="2"/>
  <c r="H101" i="22" s="1"/>
  <c r="G101" i="22"/>
  <c r="G108" i="23"/>
  <c r="L108" i="6"/>
  <c r="H108" i="23" s="1"/>
  <c r="L33" i="2"/>
  <c r="H33" i="22" s="1"/>
  <c r="G33" i="22"/>
  <c r="G36" i="22"/>
  <c r="L36" i="2"/>
  <c r="H36" i="22" s="1"/>
  <c r="L108" i="2"/>
  <c r="H108" i="22" s="1"/>
  <c r="G108" i="22"/>
  <c r="L64" i="2"/>
  <c r="H64" i="22" s="1"/>
  <c r="G64" i="22"/>
  <c r="F109" i="23"/>
  <c r="K109" i="6"/>
  <c r="F69" i="23"/>
  <c r="K69" i="6"/>
  <c r="L66" i="2"/>
  <c r="H66" i="22" s="1"/>
  <c r="G66" i="22"/>
  <c r="G6" i="23"/>
  <c r="L6" i="6"/>
  <c r="H6" i="23" s="1"/>
  <c r="G102" i="23"/>
  <c r="L102" i="6"/>
  <c r="H102" i="23" s="1"/>
  <c r="K83" i="2"/>
  <c r="F83" i="22"/>
  <c r="J97" i="33"/>
  <c r="K97" i="33" s="1"/>
  <c r="L97" i="33" s="1"/>
  <c r="G24" i="23"/>
  <c r="L24" i="6"/>
  <c r="H24" i="23" s="1"/>
  <c r="L49" i="2"/>
  <c r="H49" i="22" s="1"/>
  <c r="G49" i="22"/>
  <c r="J90" i="33"/>
  <c r="K90" i="33" s="1"/>
  <c r="L90" i="33" s="1"/>
  <c r="F91" i="23"/>
  <c r="K91" i="6"/>
  <c r="G36" i="23"/>
  <c r="L36" i="6"/>
  <c r="H36" i="23" s="1"/>
  <c r="L88" i="2"/>
  <c r="H88" i="22" s="1"/>
  <c r="G88" i="22"/>
  <c r="L25" i="34"/>
  <c r="H25" i="23" s="1"/>
  <c r="G25" i="23"/>
  <c r="L43" i="2"/>
  <c r="H43" i="22" s="1"/>
  <c r="G43" i="22"/>
  <c r="L79" i="2"/>
  <c r="H79" i="22" s="1"/>
  <c r="G79" i="22"/>
  <c r="G51" i="23"/>
  <c r="L51" i="6"/>
  <c r="H51" i="23" s="1"/>
  <c r="L45" i="2"/>
  <c r="H45" i="22" s="1"/>
  <c r="G45" i="22"/>
  <c r="L114" i="2"/>
  <c r="H114" i="22" s="1"/>
  <c r="G114" i="22"/>
  <c r="L13" i="2"/>
  <c r="H13" i="22" s="1"/>
  <c r="G13" i="22"/>
  <c r="G46" i="23"/>
  <c r="L46" i="6"/>
  <c r="H46" i="23" s="1"/>
  <c r="G106" i="23"/>
  <c r="L106" i="6"/>
  <c r="H106" i="23" s="1"/>
  <c r="K92" i="6"/>
  <c r="F92" i="23"/>
  <c r="L9" i="2"/>
  <c r="H9" i="22" s="1"/>
  <c r="G9" i="22"/>
  <c r="J117" i="33"/>
  <c r="K117" i="33" s="1"/>
  <c r="L117" i="33" s="1"/>
  <c r="G86" i="22"/>
  <c r="L86" i="2"/>
  <c r="H86" i="22" s="1"/>
  <c r="L51" i="2"/>
  <c r="H51" i="22" s="1"/>
  <c r="G51" i="22"/>
  <c r="L35" i="2"/>
  <c r="H35" i="22" s="1"/>
  <c r="G35" i="22"/>
  <c r="F19" i="23"/>
  <c r="K19" i="6"/>
  <c r="J115" i="33"/>
  <c r="K115" i="33" s="1"/>
  <c r="L115" i="33" s="1"/>
  <c r="G50" i="23"/>
  <c r="L50" i="6"/>
  <c r="H50" i="23" s="1"/>
  <c r="F110" i="23"/>
  <c r="K110" i="6"/>
  <c r="K112" i="2"/>
  <c r="F112" i="22"/>
  <c r="O2" i="23"/>
  <c r="G84" i="23"/>
  <c r="L84" i="6"/>
  <c r="H84" i="23" s="1"/>
  <c r="F90" i="23"/>
  <c r="K90" i="6"/>
  <c r="L96" i="2"/>
  <c r="H96" i="22" s="1"/>
  <c r="G96" i="22"/>
  <c r="O4" i="22"/>
  <c r="L100" i="34"/>
  <c r="H100" i="23" s="1"/>
  <c r="G100" i="23"/>
  <c r="J110" i="33"/>
  <c r="K110" i="33" s="1"/>
  <c r="L110" i="33" s="1"/>
  <c r="L56" i="2"/>
  <c r="H56" i="22" s="1"/>
  <c r="G56" i="22"/>
  <c r="L10" i="2"/>
  <c r="H10" i="22" s="1"/>
  <c r="G10" i="22"/>
  <c r="L54" i="34"/>
  <c r="H54" i="23" s="1"/>
  <c r="G54" i="23"/>
  <c r="G111" i="23"/>
  <c r="L111" i="6"/>
  <c r="H111" i="23" s="1"/>
  <c r="G17" i="23"/>
  <c r="L17" i="6"/>
  <c r="H17" i="23" s="1"/>
  <c r="G21" i="23"/>
  <c r="L21" i="6"/>
  <c r="H21" i="23" s="1"/>
  <c r="L67" i="2"/>
  <c r="H67" i="22" s="1"/>
  <c r="G67" i="22"/>
  <c r="L102" i="2"/>
  <c r="H102" i="22" s="1"/>
  <c r="G102" i="22"/>
  <c r="L15" i="2"/>
  <c r="H15" i="22" s="1"/>
  <c r="G15" i="22"/>
  <c r="G4" i="23"/>
  <c r="L4" i="6"/>
  <c r="H4" i="23" s="1"/>
  <c r="L27" i="2"/>
  <c r="H27" i="22" s="1"/>
  <c r="G27" i="22"/>
  <c r="K2" i="34"/>
  <c r="F2" i="23"/>
  <c r="J91" i="33"/>
  <c r="K91" i="33" s="1"/>
  <c r="L91" i="33" s="1"/>
  <c r="L5" i="2"/>
  <c r="H5" i="22" s="1"/>
  <c r="G5" i="22"/>
  <c r="L46" i="2"/>
  <c r="H46" i="22" s="1"/>
  <c r="G46" i="22"/>
  <c r="F28" i="23"/>
  <c r="K28" i="6"/>
  <c r="K60" i="2"/>
  <c r="F60" i="22"/>
  <c r="R223" i="16"/>
  <c r="L76" i="2"/>
  <c r="H76" i="22" s="1"/>
  <c r="G76" i="22"/>
  <c r="G99" i="23"/>
  <c r="L99" i="6"/>
  <c r="H99" i="23" s="1"/>
  <c r="F101" i="23"/>
  <c r="K101" i="6"/>
  <c r="L92" i="2"/>
  <c r="H92" i="22" s="1"/>
  <c r="G92" i="22"/>
  <c r="J113" i="33"/>
  <c r="K113" i="33" s="1"/>
  <c r="L113" i="33" s="1"/>
  <c r="G39" i="22"/>
  <c r="L39" i="2"/>
  <c r="H39" i="22" s="1"/>
  <c r="G35" i="23"/>
  <c r="L35" i="6"/>
  <c r="H35" i="23" s="1"/>
  <c r="J99" i="33"/>
  <c r="K99" i="33" s="1"/>
  <c r="L99" i="33" s="1"/>
  <c r="L68" i="2"/>
  <c r="H68" i="22" s="1"/>
  <c r="G68" i="22"/>
  <c r="G113" i="22"/>
  <c r="L113" i="2"/>
  <c r="H113" i="22" s="1"/>
  <c r="L55" i="2"/>
  <c r="H55" i="22" s="1"/>
  <c r="G55" i="22"/>
  <c r="J105" i="33"/>
  <c r="K105" i="33" s="1"/>
  <c r="L105" i="33" s="1"/>
  <c r="L42" i="34"/>
  <c r="H42" i="23" s="1"/>
  <c r="G42" i="23"/>
  <c r="F74" i="23"/>
  <c r="K74" i="6"/>
  <c r="L80" i="2"/>
  <c r="H80" i="22" s="1"/>
  <c r="G80" i="22"/>
  <c r="F55" i="23"/>
  <c r="K55" i="6"/>
  <c r="F3" i="23"/>
  <c r="K3" i="6"/>
  <c r="G59" i="23"/>
  <c r="L59" i="6"/>
  <c r="H59" i="23" s="1"/>
  <c r="F48" i="23"/>
  <c r="K48" i="6"/>
  <c r="G70" i="23"/>
  <c r="L70" i="6"/>
  <c r="H70" i="23" s="1"/>
  <c r="F78" i="23"/>
  <c r="K78" i="6"/>
  <c r="F93" i="23"/>
  <c r="K93" i="6"/>
  <c r="G39" i="23"/>
  <c r="L39" i="6"/>
  <c r="H39" i="23" s="1"/>
  <c r="F81" i="23"/>
  <c r="K81" i="6"/>
  <c r="L81" i="2"/>
  <c r="H81" i="22" s="1"/>
  <c r="G81" i="22"/>
  <c r="G94" i="23"/>
  <c r="L94" i="6"/>
  <c r="H94" i="23" s="1"/>
  <c r="L71" i="34"/>
  <c r="H71" i="23" s="1"/>
  <c r="G71" i="23"/>
  <c r="L22" i="2"/>
  <c r="H22" i="22" s="1"/>
  <c r="G22" i="22"/>
  <c r="L26" i="2"/>
  <c r="H26" i="22" s="1"/>
  <c r="G26" i="22"/>
  <c r="F79" i="23"/>
  <c r="K79" i="6"/>
  <c r="R231" i="16"/>
  <c r="J101" i="33"/>
  <c r="K101" i="33" s="1"/>
  <c r="L101" i="33" s="1"/>
  <c r="F72" i="23"/>
  <c r="K72" i="6"/>
  <c r="L84" i="2"/>
  <c r="H84" i="22" s="1"/>
  <c r="G84" i="22"/>
  <c r="G113" i="23"/>
  <c r="L113" i="6"/>
  <c r="H113" i="23" s="1"/>
  <c r="F9" i="23"/>
  <c r="K9" i="6"/>
  <c r="G5" i="23"/>
  <c r="L5" i="6"/>
  <c r="H5" i="23" s="1"/>
  <c r="G29" i="23"/>
  <c r="L29" i="6"/>
  <c r="H29" i="23" s="1"/>
  <c r="F38" i="23"/>
  <c r="K38" i="6"/>
  <c r="J98" i="33"/>
  <c r="K98" i="33" s="1"/>
  <c r="L98" i="33" s="1"/>
  <c r="G34" i="23"/>
  <c r="L34" i="6"/>
  <c r="H34" i="23" s="1"/>
  <c r="L93" i="2"/>
  <c r="H93" i="22" s="1"/>
  <c r="G93" i="22"/>
  <c r="G61" i="22"/>
  <c r="L61" i="2"/>
  <c r="H61" i="22" s="1"/>
  <c r="L14" i="2"/>
  <c r="H14" i="22" s="1"/>
  <c r="G14" i="22"/>
  <c r="F40" i="23"/>
  <c r="K40" i="6"/>
  <c r="F32" i="23"/>
  <c r="K32" i="6"/>
  <c r="L90" i="2"/>
  <c r="H90" i="22" s="1"/>
  <c r="G90" i="22"/>
  <c r="J94" i="33"/>
  <c r="K94" i="33" s="1"/>
  <c r="L94" i="33" s="1"/>
  <c r="L105" i="2"/>
  <c r="H105" i="22" s="1"/>
  <c r="G105" i="22"/>
  <c r="G96" i="23"/>
  <c r="L96" i="6"/>
  <c r="H96" i="23" s="1"/>
  <c r="J116" i="33"/>
  <c r="K116" i="33" s="1"/>
  <c r="L116" i="33" s="1"/>
  <c r="L62" i="2"/>
  <c r="H62" i="22" s="1"/>
  <c r="G62" i="22"/>
  <c r="F52" i="23"/>
  <c r="K52" i="6"/>
  <c r="K16" i="6"/>
  <c r="F16" i="23"/>
  <c r="L75" i="2"/>
  <c r="H75" i="22" s="1"/>
  <c r="G75" i="22"/>
  <c r="L59" i="2"/>
  <c r="H59" i="22" s="1"/>
  <c r="G59" i="22"/>
  <c r="G53" i="23"/>
  <c r="L53" i="6"/>
  <c r="H53" i="23" s="1"/>
  <c r="G66" i="23"/>
  <c r="L66" i="6"/>
  <c r="H66" i="23" s="1"/>
  <c r="F33" i="23"/>
  <c r="K33" i="6"/>
  <c r="G57" i="23"/>
  <c r="L57" i="6"/>
  <c r="H57" i="23" s="1"/>
  <c r="F77" i="23"/>
  <c r="K77" i="6"/>
  <c r="F95" i="23"/>
  <c r="K95" i="6"/>
  <c r="L52" i="2"/>
  <c r="H52" i="22" s="1"/>
  <c r="G52" i="22"/>
  <c r="F47" i="23"/>
  <c r="K47" i="6"/>
  <c r="G7" i="23"/>
  <c r="L7" i="6"/>
  <c r="H7" i="23" s="1"/>
  <c r="L31" i="34"/>
  <c r="H31" i="23" s="1"/>
  <c r="G31" i="23"/>
  <c r="K100" i="2"/>
  <c r="F100" i="22"/>
  <c r="J114" i="33"/>
  <c r="K114" i="33" s="1"/>
  <c r="L114" i="33" s="1"/>
  <c r="L32" i="2"/>
  <c r="H32" i="22" s="1"/>
  <c r="G32" i="22"/>
  <c r="G105" i="23"/>
  <c r="L105" i="6"/>
  <c r="H105" i="23" s="1"/>
  <c r="L48" i="2"/>
  <c r="H48" i="22" s="1"/>
  <c r="G48" i="22"/>
  <c r="G117" i="23"/>
  <c r="L117" i="6"/>
  <c r="H117" i="23" s="1"/>
  <c r="L97" i="2"/>
  <c r="H97" i="22" s="1"/>
  <c r="G97" i="22"/>
  <c r="F49" i="23"/>
  <c r="K49" i="6"/>
  <c r="F22" i="23"/>
  <c r="K22" i="6"/>
  <c r="L115" i="2"/>
  <c r="H115" i="22" s="1"/>
  <c r="G115" i="22"/>
  <c r="K62" i="6"/>
  <c r="F62" i="23"/>
  <c r="L13" i="34"/>
  <c r="H13" i="23" s="1"/>
  <c r="G13" i="23"/>
  <c r="L16" i="2"/>
  <c r="H16" i="22" s="1"/>
  <c r="G16" i="22"/>
  <c r="G30" i="23"/>
  <c r="L30" i="6"/>
  <c r="H30" i="23" s="1"/>
  <c r="G104" i="23"/>
  <c r="L104" i="6"/>
  <c r="H104" i="23" s="1"/>
  <c r="L7" i="2"/>
  <c r="H7" i="22" s="1"/>
  <c r="G7" i="22"/>
  <c r="L77" i="2"/>
  <c r="H77" i="22" s="1"/>
  <c r="G77" i="22"/>
  <c r="F85" i="23"/>
  <c r="K85" i="6"/>
  <c r="G76" i="23"/>
  <c r="L76" i="6"/>
  <c r="H76" i="23" s="1"/>
  <c r="G42" i="22"/>
  <c r="L42" i="2"/>
  <c r="H42" i="22" s="1"/>
  <c r="G110" i="22"/>
  <c r="L110" i="2"/>
  <c r="H110" i="22" s="1"/>
  <c r="F27" i="23"/>
  <c r="K27" i="6"/>
  <c r="G75" i="23"/>
  <c r="L75" i="6"/>
  <c r="H75" i="23" s="1"/>
  <c r="L17" i="2"/>
  <c r="H17" i="22" s="1"/>
  <c r="G17" i="22"/>
  <c r="J108" i="33"/>
  <c r="K108" i="33" s="1"/>
  <c r="L108" i="33" s="1"/>
  <c r="F14" i="23"/>
  <c r="K14" i="6"/>
  <c r="G45" i="23"/>
  <c r="L45" i="6"/>
  <c r="H45" i="23" s="1"/>
  <c r="F20" i="23"/>
  <c r="K20" i="6"/>
  <c r="L19" i="2"/>
  <c r="H19" i="22" s="1"/>
  <c r="G19" i="22"/>
  <c r="J109" i="33"/>
  <c r="K109" i="33" s="1"/>
  <c r="L109" i="33" s="1"/>
  <c r="F56" i="23"/>
  <c r="K56" i="6"/>
  <c r="L44" i="2"/>
  <c r="H44" i="22" s="1"/>
  <c r="G44" i="22"/>
  <c r="K89" i="2"/>
  <c r="F89" i="22"/>
  <c r="L95" i="2"/>
  <c r="H95" i="22" s="1"/>
  <c r="G95" i="22"/>
  <c r="F61" i="23"/>
  <c r="K61" i="6"/>
  <c r="F87" i="23"/>
  <c r="K87" i="6"/>
  <c r="L47" i="2"/>
  <c r="H47" i="22" s="1"/>
  <c r="G47" i="22"/>
  <c r="L3" i="2"/>
  <c r="H3" i="22" s="1"/>
  <c r="G3" i="22"/>
  <c r="G44" i="23"/>
  <c r="L44" i="6"/>
  <c r="H44" i="23" s="1"/>
  <c r="G23" i="23"/>
  <c r="L23" i="6"/>
  <c r="H23" i="23" s="1"/>
  <c r="G115" i="23"/>
  <c r="L115" i="6"/>
  <c r="H115" i="23" s="1"/>
  <c r="F54" i="22"/>
  <c r="P3" i="22" s="1"/>
  <c r="K54" i="2"/>
  <c r="J103" i="33"/>
  <c r="K103" i="33" s="1"/>
  <c r="L103" i="33" s="1"/>
  <c r="G12" i="23"/>
  <c r="L12" i="6"/>
  <c r="H12" i="23" s="1"/>
  <c r="L106" i="2"/>
  <c r="H106" i="22" s="1"/>
  <c r="G106" i="22"/>
  <c r="F25" i="22"/>
  <c r="P2" i="22" s="1"/>
  <c r="K25" i="2"/>
  <c r="L21" i="2"/>
  <c r="H21" i="22" s="1"/>
  <c r="G21" i="22"/>
  <c r="L78" i="2"/>
  <c r="H78" i="22" s="1"/>
  <c r="G78" i="22"/>
  <c r="R217" i="16"/>
  <c r="R205" i="16"/>
  <c r="J89" i="33"/>
  <c r="K89" i="33" s="1"/>
  <c r="L89" i="33" s="1"/>
  <c r="L94" i="2"/>
  <c r="H94" i="22" s="1"/>
  <c r="G94" i="22"/>
  <c r="G11" i="23"/>
  <c r="L11" i="6"/>
  <c r="H11" i="23" s="1"/>
  <c r="J107" i="33"/>
  <c r="K107" i="33" s="1"/>
  <c r="L107" i="33" s="1"/>
  <c r="L117" i="2"/>
  <c r="H117" i="22" s="1"/>
  <c r="G117" i="22"/>
  <c r="F37" i="23"/>
  <c r="K37" i="6"/>
  <c r="L72" i="2"/>
  <c r="H72" i="22" s="1"/>
  <c r="G72" i="22"/>
  <c r="L60" i="34"/>
  <c r="H60" i="23" s="1"/>
  <c r="G60" i="23"/>
  <c r="G23" i="22"/>
  <c r="L23" i="2"/>
  <c r="H23" i="22" s="1"/>
  <c r="F26" i="23"/>
  <c r="K26" i="6"/>
  <c r="L40" i="2"/>
  <c r="H40" i="22" s="1"/>
  <c r="G40" i="22"/>
  <c r="J93" i="33"/>
  <c r="K93" i="33" s="1"/>
  <c r="L93" i="33" s="1"/>
  <c r="L98" i="2"/>
  <c r="H98" i="22" s="1"/>
  <c r="G98" i="22"/>
  <c r="L57" i="2"/>
  <c r="H57" i="22" s="1"/>
  <c r="G57" i="22"/>
  <c r="G97" i="23"/>
  <c r="L97" i="6"/>
  <c r="H97" i="23" s="1"/>
  <c r="G11" i="22"/>
  <c r="L11" i="2"/>
  <c r="H11" i="22" s="1"/>
  <c r="L71" i="2"/>
  <c r="H71" i="22" s="1"/>
  <c r="G71" i="22"/>
  <c r="L18" i="2"/>
  <c r="H18" i="22" s="1"/>
  <c r="G18" i="22"/>
  <c r="L87" i="2"/>
  <c r="H87" i="22" s="1"/>
  <c r="G87" i="22"/>
  <c r="L85" i="2"/>
  <c r="H85" i="22" s="1"/>
  <c r="G85" i="22"/>
  <c r="L30" i="2"/>
  <c r="H30" i="22" s="1"/>
  <c r="G30" i="22"/>
  <c r="F15" i="23"/>
  <c r="K15" i="6"/>
  <c r="G69" i="22"/>
  <c r="L69" i="2"/>
  <c r="H69" i="22" s="1"/>
  <c r="L83" i="34"/>
  <c r="H83" i="23" s="1"/>
  <c r="G83" i="23"/>
  <c r="L91" i="2"/>
  <c r="H91" i="22" s="1"/>
  <c r="G91" i="22"/>
  <c r="G41" i="23"/>
  <c r="L41" i="6"/>
  <c r="H41" i="23" s="1"/>
  <c r="L38" i="2"/>
  <c r="H38" i="22" s="1"/>
  <c r="G38" i="22"/>
  <c r="F116" i="23"/>
  <c r="K116" i="6"/>
  <c r="K8" i="6"/>
  <c r="F8" i="23"/>
  <c r="J96" i="33"/>
  <c r="K96" i="33" s="1"/>
  <c r="L96" i="33" s="1"/>
  <c r="G63" i="22"/>
  <c r="L63" i="2"/>
  <c r="H63" i="22" s="1"/>
  <c r="L20" i="2"/>
  <c r="H20" i="22" s="1"/>
  <c r="G20" i="22"/>
  <c r="L4" i="2"/>
  <c r="H4" i="22" s="1"/>
  <c r="G4" i="22"/>
  <c r="G109" i="22"/>
  <c r="L109" i="2"/>
  <c r="H109" i="22" s="1"/>
  <c r="L112" i="34"/>
  <c r="H112" i="23" s="1"/>
  <c r="G112" i="23"/>
  <c r="G63" i="23"/>
  <c r="L63" i="6"/>
  <c r="H63" i="23" s="1"/>
  <c r="J92" i="33"/>
  <c r="K92" i="33" s="1"/>
  <c r="L92" i="33" s="1"/>
  <c r="AM7" i="28"/>
  <c r="AM8" i="28"/>
  <c r="AR9" i="28"/>
  <c r="AT5" i="28"/>
  <c r="AT8" i="28" s="1"/>
  <c r="BH5" i="28"/>
  <c r="BA6" i="28"/>
  <c r="BA8" i="28"/>
  <c r="BA7" i="28"/>
  <c r="AS9" i="28" l="1"/>
  <c r="G103" i="23"/>
  <c r="BG9" i="28"/>
  <c r="P4" i="22"/>
  <c r="P4" i="23"/>
  <c r="P3" i="23"/>
  <c r="G116" i="23"/>
  <c r="L116" i="6"/>
  <c r="H116" i="23" s="1"/>
  <c r="G20" i="23"/>
  <c r="L20" i="6"/>
  <c r="H20" i="23" s="1"/>
  <c r="G47" i="23"/>
  <c r="L47" i="6"/>
  <c r="H47" i="23" s="1"/>
  <c r="G68" i="23"/>
  <c r="L68" i="6"/>
  <c r="H68" i="23" s="1"/>
  <c r="G69" i="23"/>
  <c r="L69" i="6"/>
  <c r="H69" i="23" s="1"/>
  <c r="P5" i="22"/>
  <c r="G49" i="23"/>
  <c r="L49" i="6"/>
  <c r="H49" i="23" s="1"/>
  <c r="G74" i="23"/>
  <c r="L74" i="6"/>
  <c r="H74" i="23" s="1"/>
  <c r="P2" i="23"/>
  <c r="G14" i="23"/>
  <c r="L14" i="6"/>
  <c r="H14" i="23" s="1"/>
  <c r="G95" i="23"/>
  <c r="L95" i="6"/>
  <c r="H95" i="23" s="1"/>
  <c r="L2" i="34"/>
  <c r="H2" i="23" s="1"/>
  <c r="G2" i="23"/>
  <c r="G112" i="22"/>
  <c r="L112" i="2"/>
  <c r="H112" i="22" s="1"/>
  <c r="G109" i="23"/>
  <c r="L109" i="6"/>
  <c r="H109" i="23" s="1"/>
  <c r="P5" i="23"/>
  <c r="G48" i="23"/>
  <c r="L48" i="6"/>
  <c r="H48" i="23" s="1"/>
  <c r="G110" i="23"/>
  <c r="L110" i="6"/>
  <c r="H110" i="23" s="1"/>
  <c r="L89" i="34"/>
  <c r="H89" i="23" s="1"/>
  <c r="G89" i="23"/>
  <c r="G8" i="23"/>
  <c r="L8" i="6"/>
  <c r="H8" i="23" s="1"/>
  <c r="L89" i="2"/>
  <c r="H89" i="22" s="1"/>
  <c r="G89" i="22"/>
  <c r="G107" i="23"/>
  <c r="L107" i="6"/>
  <c r="H107" i="23" s="1"/>
  <c r="G37" i="23"/>
  <c r="L37" i="6"/>
  <c r="H37" i="23" s="1"/>
  <c r="G77" i="23"/>
  <c r="L77" i="6"/>
  <c r="H77" i="23" s="1"/>
  <c r="G79" i="23"/>
  <c r="L79" i="6"/>
  <c r="H79" i="23" s="1"/>
  <c r="L60" i="2"/>
  <c r="H60" i="22" s="1"/>
  <c r="G60" i="22"/>
  <c r="G56" i="23"/>
  <c r="L56" i="6"/>
  <c r="H56" i="23" s="1"/>
  <c r="G85" i="23"/>
  <c r="L85" i="6"/>
  <c r="H85" i="23" s="1"/>
  <c r="L100" i="2"/>
  <c r="H100" i="22" s="1"/>
  <c r="G100" i="22"/>
  <c r="G9" i="23"/>
  <c r="L9" i="6"/>
  <c r="H9" i="23" s="1"/>
  <c r="G81" i="23"/>
  <c r="L81" i="6"/>
  <c r="H81" i="23" s="1"/>
  <c r="L83" i="2"/>
  <c r="H83" i="22" s="1"/>
  <c r="G83" i="22"/>
  <c r="G86" i="23"/>
  <c r="L86" i="6"/>
  <c r="H86" i="23" s="1"/>
  <c r="G43" i="23"/>
  <c r="L43" i="6"/>
  <c r="H43" i="23" s="1"/>
  <c r="L54" i="2"/>
  <c r="H54" i="22" s="1"/>
  <c r="R3" i="22" s="1"/>
  <c r="G54" i="22"/>
  <c r="Q3" i="22" s="1"/>
  <c r="G87" i="23"/>
  <c r="L87" i="6"/>
  <c r="H87" i="23" s="1"/>
  <c r="G28" i="23"/>
  <c r="L28" i="6"/>
  <c r="H28" i="23" s="1"/>
  <c r="G16" i="23"/>
  <c r="L16" i="6"/>
  <c r="H16" i="23" s="1"/>
  <c r="G3" i="23"/>
  <c r="L3" i="6"/>
  <c r="H3" i="23" s="1"/>
  <c r="G62" i="23"/>
  <c r="L62" i="6"/>
  <c r="H62" i="23" s="1"/>
  <c r="G33" i="23"/>
  <c r="L33" i="6"/>
  <c r="H33" i="23" s="1"/>
  <c r="G52" i="23"/>
  <c r="L52" i="6"/>
  <c r="H52" i="23" s="1"/>
  <c r="G101" i="23"/>
  <c r="L101" i="6"/>
  <c r="H101" i="23" s="1"/>
  <c r="G90" i="23"/>
  <c r="L90" i="6"/>
  <c r="H90" i="23" s="1"/>
  <c r="G19" i="23"/>
  <c r="L19" i="6"/>
  <c r="H19" i="23" s="1"/>
  <c r="G91" i="23"/>
  <c r="L91" i="6"/>
  <c r="H91" i="23" s="1"/>
  <c r="G27" i="23"/>
  <c r="L27" i="6"/>
  <c r="H27" i="23" s="1"/>
  <c r="G32" i="23"/>
  <c r="L32" i="6"/>
  <c r="H32" i="23" s="1"/>
  <c r="G93" i="23"/>
  <c r="L93" i="6"/>
  <c r="H93" i="23" s="1"/>
  <c r="G55" i="23"/>
  <c r="L55" i="6"/>
  <c r="H55" i="23" s="1"/>
  <c r="G92" i="23"/>
  <c r="L92" i="6"/>
  <c r="H92" i="23" s="1"/>
  <c r="G114" i="23"/>
  <c r="L114" i="6"/>
  <c r="H114" i="23" s="1"/>
  <c r="G15" i="23"/>
  <c r="L15" i="6"/>
  <c r="H15" i="23" s="1"/>
  <c r="G61" i="23"/>
  <c r="L61" i="6"/>
  <c r="H61" i="23" s="1"/>
  <c r="G22" i="23"/>
  <c r="L22" i="6"/>
  <c r="H22" i="23" s="1"/>
  <c r="G40" i="23"/>
  <c r="L40" i="6"/>
  <c r="H40" i="23" s="1"/>
  <c r="G38" i="23"/>
  <c r="L38" i="6"/>
  <c r="H38" i="23" s="1"/>
  <c r="G72" i="23"/>
  <c r="L72" i="6"/>
  <c r="H72" i="23" s="1"/>
  <c r="G78" i="23"/>
  <c r="L78" i="6"/>
  <c r="H78" i="23" s="1"/>
  <c r="G26" i="23"/>
  <c r="L26" i="6"/>
  <c r="H26" i="23" s="1"/>
  <c r="L25" i="2"/>
  <c r="H25" i="22" s="1"/>
  <c r="R2" i="22" s="1"/>
  <c r="G25" i="22"/>
  <c r="Q2" i="22" s="1"/>
  <c r="AM9" i="28"/>
  <c r="AT7" i="28"/>
  <c r="AT6" i="28"/>
  <c r="BA9" i="28"/>
  <c r="BH8" i="28"/>
  <c r="BH7" i="28"/>
  <c r="BH6" i="28"/>
  <c r="Q5" i="22" l="1"/>
  <c r="R4" i="22"/>
  <c r="Q3" i="23"/>
  <c r="Q5" i="23"/>
  <c r="R5" i="22"/>
  <c r="R4" i="23"/>
  <c r="R3" i="23"/>
  <c r="Q4" i="23"/>
  <c r="R5" i="23"/>
  <c r="R2" i="23"/>
  <c r="Q4" i="22"/>
  <c r="Q2" i="23"/>
  <c r="BH9" i="28"/>
  <c r="AT9" i="28"/>
</calcChain>
</file>

<file path=xl/sharedStrings.xml><?xml version="1.0" encoding="utf-8"?>
<sst xmlns="http://schemas.openxmlformats.org/spreadsheetml/2006/main" count="5009" uniqueCount="506">
  <si>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</si>
  <si>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</si>
  <si>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</si>
  <si>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</si>
  <si>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</si>
  <si>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</si>
  <si>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</si>
  <si>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</si>
  <si>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</si>
  <si>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</si>
  <si>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</si>
  <si>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</si>
  <si>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</si>
  <si>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</si>
  <si>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</si>
  <si>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</si>
  <si>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</si>
  <si>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</si>
  <si>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</si>
  <si>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</si>
  <si>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</si>
  <si>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</si>
  <si>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</si>
  <si>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</si>
  <si>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</si>
  <si>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</si>
  <si>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</si>
  <si>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</si>
  <si>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</si>
  <si>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</si>
  <si>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</si>
  <si>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</si>
  <si>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</si>
  <si>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</si>
  <si>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</si>
  <si>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</si>
  <si>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</si>
  <si>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</si>
  <si>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</si>
  <si>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</si>
  <si>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</si>
  <si>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</si>
  <si>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</si>
  <si>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</si>
  <si>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</si>
  <si>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</si>
  <si>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</si>
  <si>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</si>
  <si>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</si>
  <si>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</si>
  <si>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</si>
  <si>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</si>
  <si>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</si>
  <si>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</si>
  <si>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</si>
  <si>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</si>
  <si>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</si>
  <si>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</si>
  <si>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</si>
  <si>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</si>
  <si>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</si>
  <si>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</si>
  <si>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</si>
  <si>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</si>
  <si>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</si>
  <si>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</si>
  <si>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</si>
  <si>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</si>
  <si>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</si>
  <si>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</si>
  <si>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</si>
  <si>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</si>
  <si>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</si>
  <si>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</si>
  <si>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</si>
  <si>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</si>
  <si>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</si>
  <si>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</si>
  <si>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</si>
  <si>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</si>
  <si>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</si>
  <si>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</si>
  <si>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</si>
  <si>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</si>
  <si>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</si>
  <si>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</si>
  <si>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</si>
  <si>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</si>
  <si>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</si>
  <si>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</si>
  <si>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</si>
  <si>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</si>
  <si>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</si>
  <si>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</si>
  <si>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</si>
  <si>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</si>
  <si>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</si>
  <si>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</si>
  <si>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</si>
  <si>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</si>
  <si>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</si>
  <si>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</si>
  <si>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</si>
  <si>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</si>
  <si>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</si>
  <si>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</si>
  <si>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</si>
  <si>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</si>
  <si>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</si>
  <si>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</si>
  <si>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</si>
  <si>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</si>
  <si>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</si>
  <si>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</si>
  <si>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</si>
  <si>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</si>
  <si>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</si>
  <si>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</si>
  <si>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</si>
  <si>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</si>
  <si>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</si>
  <si>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</si>
  <si>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</si>
  <si>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</si>
  <si>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</si>
  <si>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</si>
  <si>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</si>
  <si>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</si>
  <si>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</si>
  <si>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</si>
  <si>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</si>
  <si>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</si>
  <si>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</si>
  <si>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</si>
  <si>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</si>
  <si>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</si>
  <si>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</si>
  <si>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</si>
  <si>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</si>
  <si>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</si>
  <si>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</si>
  <si>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</si>
  <si>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</si>
  <si>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</si>
  <si>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</si>
  <si>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</si>
  <si>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</si>
  <si>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</si>
  <si>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</si>
  <si>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</si>
  <si>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</si>
  <si>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</si>
  <si>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</si>
  <si>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</si>
  <si>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</si>
  <si>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</si>
  <si>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</si>
  <si>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</si>
  <si>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</si>
  <si>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</si>
  <si>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</si>
  <si>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</si>
  <si>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</si>
  <si>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</si>
  <si>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</si>
  <si>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</si>
  <si>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</si>
  <si>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</si>
  <si>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</si>
  <si>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</si>
  <si>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</si>
  <si>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</si>
  <si>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</si>
  <si>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</si>
  <si>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</si>
  <si>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</si>
  <si>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</si>
  <si>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</si>
  <si>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</si>
  <si>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</si>
  <si>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</si>
  <si>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</si>
  <si>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</si>
  <si>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</si>
  <si>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</si>
  <si>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</si>
  <si>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</si>
  <si>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</si>
  <si>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</si>
  <si>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</si>
  <si>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</si>
  <si>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</si>
  <si>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</si>
  <si>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</si>
  <si>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</si>
  <si>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</si>
  <si>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</si>
  <si>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</si>
  <si>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</si>
  <si>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</si>
  <si>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</si>
  <si>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</si>
  <si>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</si>
  <si>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</si>
  <si>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</si>
  <si>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</si>
  <si>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</si>
  <si>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</si>
  <si>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</si>
  <si>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</si>
  <si>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</si>
  <si>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</si>
  <si>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</si>
  <si>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</si>
  <si>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</si>
  <si>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</si>
  <si>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</si>
  <si>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</si>
  <si>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</si>
  <si>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</si>
  <si>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</si>
  <si>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</si>
  <si>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</si>
  <si>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</si>
  <si>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</si>
  <si>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</si>
  <si>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</si>
  <si>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</si>
  <si>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</si>
  <si>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</si>
  <si>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</si>
  <si>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</si>
  <si>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</si>
  <si>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</si>
  <si>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</si>
  <si>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</si>
  <si>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</si>
  <si>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</si>
  <si>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</si>
  <si>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</si>
  <si>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</si>
  <si>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</si>
  <si>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</si>
  <si>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</si>
  <si>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</si>
  <si>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</si>
  <si>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</si>
  <si>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</si>
  <si>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</si>
  <si>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</si>
  <si>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</si>
  <si>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</si>
  <si>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</si>
  <si>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</si>
  <si>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</si>
  <si>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</si>
  <si>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</si>
  <si>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</si>
  <si>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</si>
  <si>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</si>
  <si>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</si>
  <si>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</si>
  <si>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</si>
  <si>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</si>
  <si>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</si>
  <si>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</si>
  <si>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</si>
  <si>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</si>
  <si>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</si>
  <si>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</si>
  <si>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</si>
  <si>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</si>
  <si>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</si>
  <si>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</si>
  <si>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</si>
  <si>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</si>
  <si>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</si>
  <si>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</si>
  <si>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</si>
  <si>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</si>
  <si>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</si>
  <si>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</si>
  <si>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</si>
  <si>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</si>
  <si>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</si>
  <si>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</si>
  <si>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</si>
  <si>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</si>
  <si>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</si>
  <si>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</si>
  <si>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</si>
  <si>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</si>
  <si>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</si>
  <si>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</si>
  <si>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</si>
  <si>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</si>
  <si>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</si>
  <si>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</si>
  <si>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</si>
  <si>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</si>
  <si>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</si>
  <si>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</si>
  <si>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</si>
  <si>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</si>
  <si>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</si>
  <si>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</si>
  <si>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</si>
  <si>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</si>
  <si>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</si>
  <si>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</si>
  <si>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</si>
  <si>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</si>
  <si>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</si>
  <si>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</si>
  <si>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</si>
  <si>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</si>
  <si>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</si>
  <si>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</si>
  <si>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</si>
  <si>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</si>
  <si>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</si>
  <si>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</si>
  <si>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</si>
  <si>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</si>
  <si>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</si>
  <si>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</si>
  <si>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</si>
  <si>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</si>
  <si>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</si>
  <si>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</si>
  <si>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</si>
  <si>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</si>
  <si>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</si>
  <si>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</si>
  <si>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</si>
  <si>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</si>
  <si>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</si>
  <si>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</si>
  <si>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</si>
  <si>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</si>
  <si>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</si>
  <si>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</si>
  <si>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</si>
  <si>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</si>
  <si>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</si>
  <si>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</si>
  <si>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</si>
  <si>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</si>
  <si>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</si>
  <si>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</si>
  <si>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</si>
  <si>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</si>
  <si>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</si>
  <si>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</si>
  <si>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</si>
  <si>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</si>
  <si>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</si>
  <si>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</si>
  <si>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</si>
  <si>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</si>
  <si>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</si>
  <si>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</si>
  <si>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</si>
  <si>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</si>
  <si>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</si>
  <si>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</si>
  <si>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</si>
  <si>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</si>
  <si>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</si>
  <si>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</si>
  <si>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</si>
  <si>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</si>
  <si>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</si>
  <si>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</si>
  <si>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</si>
  <si>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</si>
  <si>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</si>
  <si>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</si>
  <si>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</si>
  <si>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</si>
  <si>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</si>
  <si>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</si>
  <si>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</si>
  <si>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</si>
  <si>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</si>
  <si>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</si>
  <si>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</si>
  <si>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</si>
  <si>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</si>
  <si>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</si>
  <si>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</si>
  <si>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</si>
  <si>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</si>
  <si>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</si>
  <si>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</si>
  <si>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</si>
  <si>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</si>
  <si>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</si>
  <si>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</si>
  <si>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</si>
  <si>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</si>
  <si>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</si>
  <si>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</si>
  <si>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</si>
  <si>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</si>
  <si>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</si>
  <si>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</si>
  <si>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</si>
  <si>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</si>
  <si>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</si>
  <si>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</si>
  <si>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</si>
  <si>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</si>
  <si>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</si>
  <si>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</si>
  <si>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</si>
  <si>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</si>
  <si>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</si>
  <si>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</si>
  <si>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</si>
  <si>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</si>
  <si>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</si>
  <si>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</si>
  <si>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</si>
  <si>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</si>
  <si>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</si>
  <si>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</si>
  <si>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</si>
  <si>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</si>
  <si>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</si>
  <si>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</si>
  <si>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</si>
  <si>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</si>
  <si>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</si>
  <si>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</si>
  <si>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</si>
  <si>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</si>
  <si>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</si>
  <si>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</si>
  <si>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</si>
  <si>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</si>
  <si>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</si>
  <si>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</si>
  <si>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</si>
  <si>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</si>
  <si>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</si>
  <si>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</si>
  <si>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</si>
  <si>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</si>
  <si>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</si>
  <si>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</si>
  <si>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</si>
  <si>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</si>
  <si>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</si>
  <si>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</si>
  <si>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</si>
  <si>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</si>
  <si>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</si>
  <si>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</si>
  <si>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</si>
  <si>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</si>
  <si>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</si>
  <si>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</si>
  <si>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</si>
  <si>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</si>
  <si>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</si>
  <si>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</si>
  <si>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</si>
  <si>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</si>
  <si>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</si>
  <si>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</si>
  <si>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</si>
  <si>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</si>
  <si>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</si>
  <si>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</si>
  <si>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</si>
  <si>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</si>
  <si>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</si>
  <si>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electricity-heatpumpsAustria</t>
  </si>
  <si>
    <t>electricity-heatpumpsBelgium</t>
  </si>
  <si>
    <t>electricity-heatpumpsBulgaria</t>
  </si>
  <si>
    <t>electricity-heatpumpsCroatia</t>
  </si>
  <si>
    <t>electricity-heatpumpsCyprus</t>
  </si>
  <si>
    <t>electricity-heatpumpsCzech Republic</t>
  </si>
  <si>
    <t>electricity-heatpumpsDenmark</t>
  </si>
  <si>
    <t>electricity-heatpumpsEstonia</t>
  </si>
  <si>
    <t>electricity-heatpumpsFinland</t>
  </si>
  <si>
    <t>electricity-heatpumpsFrance</t>
  </si>
  <si>
    <t>electricity-heatpumpsGermany</t>
  </si>
  <si>
    <t>electricity-heatpumpsGreece</t>
  </si>
  <si>
    <t>electricity-heatpumpsHungary</t>
  </si>
  <si>
    <t>electricity-heatpumpsIreland</t>
  </si>
  <si>
    <t>electricity-heatpumpsItaly</t>
  </si>
  <si>
    <t>electricity-heatpumpsLatvia</t>
  </si>
  <si>
    <t>electricity-heatpumpsLithuania</t>
  </si>
  <si>
    <t>electricity-heatpumpsLuxembourg</t>
  </si>
  <si>
    <t>electricity-heatpumpsMalta</t>
  </si>
  <si>
    <t>electricity-heatpumpsNetherlands</t>
  </si>
  <si>
    <t>electricity-heatpumpsPoland</t>
  </si>
  <si>
    <t>electricity-heatpumpsPortugal</t>
  </si>
  <si>
    <t>electricity-heatpumpsRomania</t>
  </si>
  <si>
    <t>electricity-heatpumpsSlovakia</t>
  </si>
  <si>
    <t>electricity-heatpumpsSlovenia</t>
  </si>
  <si>
    <t>electricity-heatpumpsSpain</t>
  </si>
  <si>
    <t>electricity-heatpumpsSweden</t>
  </si>
  <si>
    <t>electricity-heatpumpsUnited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</si>
</sst>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.#####"/>
    <numFmt numFmtId="173" formatCode="#,###.##;[Red]\-#,###.##;&quot;&quot;"/>
    <numFmt numFmtId="174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7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1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8" xfId="3" applyNumberFormat="1" applyFont="1" applyFill="1" applyBorder="1" applyAlignment="1">
      <alignment horizontal="center" vertical="center"/>
    </xf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3" fillId="0" borderId="1" xfId="4" quotePrefix="1" applyNumberFormat="1" applyFill="1"/>
    <xf numFmtId="173" fontId="10" fillId="0" borderId="10" xfId="3" applyNumberFormat="1" applyFont="1" applyBorder="1" applyAlignment="1">
      <alignment horizontal="center" vertical="center"/>
    </xf>
    <xf numFmtId="173" fontId="10" fillId="0" borderId="11" xfId="3" applyNumberFormat="1" applyFont="1" applyBorder="1" applyAlignment="1">
      <alignment horizontal="center" vertical="center"/>
    </xf>
    <xf numFmtId="173" fontId="10" fillId="0" borderId="26" xfId="3" applyNumberFormat="1" applyFont="1" applyBorder="1" applyAlignment="1">
      <alignment horizontal="center" vertical="center"/>
    </xf>
    <xf numFmtId="173" fontId="10" fillId="0" borderId="23" xfId="3" applyNumberFormat="1" applyFont="1" applyBorder="1" applyAlignment="1">
      <alignment horizontal="center" vertical="center"/>
    </xf>
    <xf numFmtId="173" fontId="10" fillId="0" borderId="14" xfId="3" applyNumberFormat="1" applyFont="1" applyBorder="1" applyAlignment="1">
      <alignment horizontal="center" vertical="center"/>
    </xf>
    <xf numFmtId="173" fontId="10" fillId="0" borderId="15" xfId="3" applyNumberFormat="1" applyFont="1" applyBorder="1" applyAlignment="1">
      <alignment horizontal="center" vertical="center"/>
    </xf>
    <xf numFmtId="173" fontId="10" fillId="0" borderId="29" xfId="3" applyNumberFormat="1" applyFont="1" applyBorder="1" applyAlignment="1">
      <alignment horizontal="center" vertical="center"/>
    </xf>
    <xf numFmtId="173" fontId="10" fillId="0" borderId="18" xfId="3" applyNumberFormat="1" applyFont="1" applyBorder="1" applyAlignment="1">
      <alignment horizontal="center" vertical="center"/>
    </xf>
    <xf numFmtId="173" fontId="10" fillId="0" borderId="19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173" fontId="10" fillId="0" borderId="24" xfId="3" applyNumberFormat="1" applyFont="1" applyBorder="1" applyAlignment="1">
      <alignment horizontal="center" vertical="center"/>
    </xf>
    <xf numFmtId="174" fontId="10" fillId="0" borderId="29" xfId="3" applyNumberFormat="1" applyFont="1" applyBorder="1" applyAlignment="1">
      <alignment horizontal="center" vertical="center"/>
    </xf>
    <xf numFmtId="0" fontId="0" fillId="2" borderId="0" xfId="0" applyFill="1" applyAlignment="1">
      <alignment horizontal="left" wrapText="1"/>
    </xf>
    <xf numFmtId="0" fontId="15" fillId="0" borderId="0" xfId="0" applyFont="1"/>
    <xf numFmtId="0" fontId="15" fillId="0" borderId="0" xfId="0" applyFont="1" applyFill="1"/>
    <xf numFmtId="166" fontId="8" fillId="0" borderId="0" xfId="2" applyNumberFormat="1" applyFont="1" applyFill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topLeftCell="B19" zoomScale="70" zoomScaleNormal="70" workbookViewId="0">
      <selection activeCell="O43" sqref="O43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77734375" bestFit="1" customWidth="1" collapsed="1"/>
    <col min="20" max="20" width="10.33203125" customWidth="1" collapsed="1"/>
    <col min="21" max="21" width="12.2187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6"/>
      <c r="B1" s="117" t="s">
        <v>31</v>
      </c>
      <c r="C1" s="117"/>
      <c r="D1" s="117">
        <v>1</v>
      </c>
      <c r="E1" s="117">
        <f ca="1">MATCH(D4,INDIRECT("'heat-solar'!$B$1:$B$125"))</f>
        <v>30</v>
      </c>
      <c r="F1" s="117">
        <f ca="1">MATCH(E4,INDIRECT("'heat-solar'!$B$1:$B$125"))</f>
        <v>59</v>
      </c>
      <c r="G1" s="117">
        <f ca="1">MATCH(F4,INDIRECT("'heat-solar'!$B$1:$B$125"))</f>
        <v>88</v>
      </c>
      <c r="H1" s="117">
        <f ca="1">MATCH(G4,INDIRECT("'heat-solar'!$B$1:$B$125"))</f>
        <v>117</v>
      </c>
    </row>
    <row r="2" spans="1:22" x14ac:dyDescent="0.3">
      <c r="A2" s="116"/>
      <c r="B2" s="117" t="s">
        <v>32</v>
      </c>
      <c r="C2" s="117"/>
      <c r="D2" s="117">
        <v>8</v>
      </c>
      <c r="E2" s="117">
        <f>D2</f>
        <v>8</v>
      </c>
      <c r="F2" s="117">
        <f t="shared" ref="F2:G2" si="0">E2</f>
        <v>8</v>
      </c>
      <c r="G2" s="117">
        <f t="shared" si="0"/>
        <v>8</v>
      </c>
      <c r="H2" s="117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0.39338796726877262</v>
      </c>
      <c r="E5" s="3">
        <f t="shared" ca="1" si="1"/>
        <v>0.33452529073304033</v>
      </c>
      <c r="F5" s="3">
        <f t="shared" ca="1" si="1"/>
        <v>0.31366641705609766</v>
      </c>
      <c r="G5" s="3">
        <f t="shared" ca="1" si="1"/>
        <v>0.27389832104657957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0.29494745848006865</v>
      </c>
      <c r="Q5" s="28">
        <f t="shared" ref="Q5:S8" si="2">AVERAGEIF($C$26:$C$141,$N5,G$26:G$141)</f>
        <v>1.7166041294665684E-2</v>
      </c>
      <c r="R5" s="28">
        <f t="shared" si="2"/>
        <v>3.3736346341530299E-3</v>
      </c>
      <c r="S5" s="28">
        <f t="shared" si="2"/>
        <v>8.5013762840348873E-3</v>
      </c>
      <c r="T5" s="28">
        <f t="shared" ref="T5:U8" si="3">AVERAGEIF($C$26:$C$141,$N5,L$26:L$141)</f>
        <v>6.9245411387914957E-2</v>
      </c>
      <c r="U5" s="28">
        <f t="shared" si="3"/>
        <v>1.7091754889586429E-2</v>
      </c>
      <c r="V5" s="28">
        <f>AVERAGEIF($C$26:$C$141,$N5,O$26:O$141)</f>
        <v>1.1346839287829166E-2</v>
      </c>
    </row>
    <row r="6" spans="1:22" x14ac:dyDescent="0.3">
      <c r="B6" t="s">
        <v>34</v>
      </c>
      <c r="C6" t="s">
        <v>34</v>
      </c>
      <c r="D6" s="3">
        <f t="shared" ca="1" si="1"/>
        <v>0.16948028466806619</v>
      </c>
      <c r="E6" s="3">
        <f t="shared" ca="1" si="1"/>
        <v>0.14650671409178459</v>
      </c>
      <c r="F6" s="3">
        <f t="shared" ca="1" si="1"/>
        <v>0.13738740379111722</v>
      </c>
      <c r="G6" s="3">
        <f t="shared" ca="1" si="1"/>
        <v>0.12015446140008439</v>
      </c>
      <c r="J6" s="4"/>
      <c r="K6" s="4"/>
      <c r="L6" s="4"/>
      <c r="N6">
        <v>2</v>
      </c>
      <c r="O6" t="s">
        <v>63</v>
      </c>
      <c r="P6" s="28">
        <f>AVERAGEIF($C$26:$C$141,$N6,D$26:D$141)</f>
        <v>0.29494745848006865</v>
      </c>
      <c r="Q6" s="28">
        <f t="shared" si="2"/>
        <v>4.9045832270473363E-3</v>
      </c>
      <c r="R6" s="28">
        <f t="shared" si="2"/>
        <v>3.0794963713745564E-2</v>
      </c>
      <c r="S6" s="28">
        <f t="shared" si="2"/>
        <v>8.276467308424686E-3</v>
      </c>
      <c r="T6" s="28">
        <f t="shared" si="3"/>
        <v>0.19398206312731653</v>
      </c>
      <c r="U6" s="28">
        <f t="shared" si="3"/>
        <v>9.9355742128364025E-2</v>
      </c>
      <c r="V6" s="28">
        <f>AVERAGEIF($C$26:$C$141,$N6,O$26:O$141)</f>
        <v>2.3215006822106986E-2</v>
      </c>
    </row>
    <row r="7" spans="1:22" x14ac:dyDescent="0.3">
      <c r="B7" t="s">
        <v>39</v>
      </c>
      <c r="C7" t="s">
        <v>39</v>
      </c>
      <c r="D7" s="3">
        <f t="shared" ca="1" si="1"/>
        <v>2.1348172761884363E-2</v>
      </c>
      <c r="E7" s="3">
        <f t="shared" ca="1" si="1"/>
        <v>1.7396656871823225E-2</v>
      </c>
      <c r="F7" s="3">
        <f t="shared" ca="1" si="1"/>
        <v>1.6606173206662425E-2</v>
      </c>
      <c r="G7" s="3">
        <f t="shared" ca="1" si="1"/>
        <v>1.6757326025745069E-2</v>
      </c>
      <c r="J7" s="4"/>
      <c r="K7" s="4"/>
      <c r="L7" s="4"/>
      <c r="N7">
        <v>3</v>
      </c>
      <c r="O7" t="s">
        <v>64</v>
      </c>
      <c r="P7" s="28">
        <f>AVERAGEIF($C$26:$C$141,$N7,D$26:D$141)</f>
        <v>0.29494745848006865</v>
      </c>
      <c r="Q7" s="28">
        <f t="shared" si="2"/>
        <v>2.4522916135236682E-3</v>
      </c>
      <c r="R7" s="28">
        <f t="shared" si="2"/>
        <v>4.9612665002469886E-2</v>
      </c>
      <c r="S7" s="28">
        <f t="shared" si="2"/>
        <v>8.276467308424686E-3</v>
      </c>
      <c r="T7" s="28">
        <f t="shared" si="3"/>
        <v>0.17892270656550438</v>
      </c>
      <c r="U7" s="28">
        <f t="shared" si="3"/>
        <v>0.15580884599453704</v>
      </c>
      <c r="V7" s="28">
        <f>AVERAGEIF($C$26:$C$141,$N7,O$26:O$141)</f>
        <v>3.4711100537794311E-2</v>
      </c>
    </row>
    <row r="8" spans="1:22" x14ac:dyDescent="0.3">
      <c r="B8" t="s">
        <v>35</v>
      </c>
      <c r="C8" t="s">
        <v>35</v>
      </c>
      <c r="D8" s="3">
        <f t="shared" ca="1" si="1"/>
        <v>0.29367485642034102</v>
      </c>
      <c r="E8" s="3">
        <f t="shared" ca="1" si="1"/>
        <v>0.29367485642034102</v>
      </c>
      <c r="F8" s="3">
        <f t="shared" ca="1" si="1"/>
        <v>0.29367485642034102</v>
      </c>
      <c r="G8" s="3">
        <f t="shared" ca="1" si="1"/>
        <v>0.29494745848006865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0.29494745848006865</v>
      </c>
      <c r="Q8" s="28">
        <f t="shared" si="2"/>
        <v>1.2261458067618354E-3</v>
      </c>
      <c r="R8" s="28">
        <f t="shared" si="2"/>
        <v>8.5668937254612096E-2</v>
      </c>
      <c r="S8" s="28">
        <f t="shared" si="2"/>
        <v>8.276467308424686E-3</v>
      </c>
      <c r="T8" s="28">
        <f t="shared" si="3"/>
        <v>0.15423249423140487</v>
      </c>
      <c r="U8" s="28">
        <f t="shared" si="3"/>
        <v>0.26397766275096363</v>
      </c>
      <c r="V8" s="28">
        <f>AVERAGEIF($C$26:$C$141,$N8,O$26:O$141)</f>
        <v>5.6587121205735218E-2</v>
      </c>
    </row>
    <row r="9" spans="1:22" x14ac:dyDescent="0.3">
      <c r="B9" t="s">
        <v>36</v>
      </c>
      <c r="C9" t="s">
        <v>35</v>
      </c>
      <c r="D9" s="3">
        <f t="shared" ca="1" si="1"/>
        <v>0.29367485642034102</v>
      </c>
      <c r="E9" s="3">
        <f t="shared" ca="1" si="1"/>
        <v>0.29367485642034102</v>
      </c>
      <c r="F9" s="3">
        <f t="shared" ca="1" si="1"/>
        <v>0.29367485642034102</v>
      </c>
      <c r="G9" s="3">
        <f t="shared" ca="1" si="1"/>
        <v>0.29494745848006865</v>
      </c>
      <c r="H9" s="2"/>
      <c r="J9" s="4"/>
      <c r="K9" s="4"/>
      <c r="L9" s="4"/>
      <c r="M9" s="4"/>
      <c r="N9" s="4"/>
      <c r="O9" s="4"/>
    </row>
    <row r="10" spans="1:22" x14ac:dyDescent="0.3">
      <c r="B10" s="115" t="s">
        <v>66</v>
      </c>
      <c r="C10" t="s">
        <v>66</v>
      </c>
      <c r="D10" s="3">
        <f t="shared" ca="1" si="1"/>
        <v>8.1625704415360083E-3</v>
      </c>
      <c r="E10" s="3">
        <f t="shared" ca="1" si="1"/>
        <v>8.0900997716171659E-3</v>
      </c>
      <c r="F10" s="3">
        <f t="shared" ca="1" si="1"/>
        <v>8.0900997716171659E-3</v>
      </c>
      <c r="G10" s="3">
        <f t="shared" ca="1" si="1"/>
        <v>8.276467308424686E-3</v>
      </c>
    </row>
    <row r="11" spans="1:22" x14ac:dyDescent="0.3">
      <c r="B11" s="115" t="s">
        <v>74</v>
      </c>
      <c r="C11" t="s">
        <v>141</v>
      </c>
      <c r="D11" s="3">
        <f t="shared" ca="1" si="1"/>
        <v>3.3848025418960175E-5</v>
      </c>
      <c r="E11" s="3">
        <f t="shared" ca="1" si="1"/>
        <v>3.3848025418960175E-5</v>
      </c>
      <c r="F11" s="3">
        <f t="shared" ca="1" si="1"/>
        <v>3.3848025418960175E-5</v>
      </c>
      <c r="G11" s="3">
        <f t="shared" ca="1" si="1"/>
        <v>3.5015198709269148E-5</v>
      </c>
    </row>
    <row r="12" spans="1:22" x14ac:dyDescent="0.3">
      <c r="B12" s="115" t="s">
        <v>74</v>
      </c>
      <c r="C12" t="s">
        <v>140</v>
      </c>
      <c r="D12" s="3">
        <f t="shared" ca="1" si="1"/>
        <v>5.9370896828237873E-4</v>
      </c>
      <c r="E12" s="3">
        <f t="shared" ca="1" si="1"/>
        <v>5.9370896828237873E-4</v>
      </c>
      <c r="F12" s="3">
        <f t="shared" ca="1" si="1"/>
        <v>5.9370896828237873E-4</v>
      </c>
      <c r="G12" s="3">
        <f t="shared" ca="1" si="1"/>
        <v>6.0202756473996322E-4</v>
      </c>
    </row>
    <row r="13" spans="1:22" x14ac:dyDescent="0.3">
      <c r="B13" s="115" t="s">
        <v>75</v>
      </c>
      <c r="C13" t="s">
        <v>75</v>
      </c>
      <c r="D13" s="3">
        <f t="shared" ca="1" si="1"/>
        <v>5.1837004750988298E-2</v>
      </c>
      <c r="E13" s="3">
        <f t="shared" ca="1" si="1"/>
        <v>9.1871452644104831E-2</v>
      </c>
      <c r="F13" s="3">
        <f t="shared" ca="1" si="1"/>
        <v>8.6754971539970929E-2</v>
      </c>
      <c r="G13" s="3">
        <f t="shared" ca="1" si="1"/>
        <v>7.8082327782860769E-2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1.226033360315946E-2</v>
      </c>
      <c r="E14" s="3">
        <f t="shared" ca="1" si="1"/>
        <v>3.9426379307742503E-2</v>
      </c>
      <c r="F14" s="3">
        <f t="shared" ca="1" si="1"/>
        <v>5.8907387063333455E-2</v>
      </c>
      <c r="G14" s="3">
        <f t="shared" ca="1" si="1"/>
        <v>9.2639788241739421E-2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8.4270906138105581E-4</v>
      </c>
      <c r="E15" s="3">
        <f t="shared" ca="1" si="1"/>
        <v>6.5618615630897662E-3</v>
      </c>
      <c r="F15" s="3">
        <f t="shared" ca="1" si="1"/>
        <v>1.2508144606759891E-2</v>
      </c>
      <c r="G15" s="3">
        <f t="shared" ca="1" si="1"/>
        <v>2.3048822836858593E-2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1.1222042528040382E-2</v>
      </c>
      <c r="E16" s="3">
        <f t="shared" ca="1" si="1"/>
        <v>1.5179752202350542E-2</v>
      </c>
      <c r="F16" s="3">
        <f t="shared" ca="1" si="1"/>
        <v>1.9143940898130634E-2</v>
      </c>
      <c r="G16" s="3">
        <f t="shared" ca="1" si="1"/>
        <v>2.6127054626317585E-2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7">
        <f>MATCH(D25,_projections!$C$10:$O$10,0)+1</f>
        <v>2</v>
      </c>
      <c r="E21" s="117">
        <f>MATCH(E25,_projections!$C$10:$O$10,0)+1</f>
        <v>3</v>
      </c>
      <c r="F21" s="117">
        <f>MATCH(F25,_projections!$C$10:$O$10,0)+1</f>
        <v>4</v>
      </c>
      <c r="G21" s="117">
        <f>MATCH(G25,_projections!$C$10:$O$10,0)+1</f>
        <v>5</v>
      </c>
      <c r="H21" s="117">
        <f>MATCH(H25,_projections!$C$10:$O$10,0)+1</f>
        <v>6</v>
      </c>
      <c r="I21" s="117">
        <f>MATCH(I25,_projections!$C$10:$O$10,0)+1</f>
        <v>11</v>
      </c>
      <c r="J21" s="117">
        <f>MATCH(J25,_projections!$C$10:$O$10,0)+1</f>
        <v>12</v>
      </c>
      <c r="K21" s="117">
        <f>MATCH(K25,_projections!$C$10:$O$10,0)+1</f>
        <v>13</v>
      </c>
      <c r="L21" s="117">
        <f>MATCH(L25,_projections!$C$10:$O$10,0)+1</f>
        <v>8</v>
      </c>
      <c r="M21" s="117">
        <f>MATCH(M25,_projections!$C$10:$O$10,0)+1</f>
        <v>7</v>
      </c>
      <c r="N21" s="117">
        <f>MATCH(N25,_projections!$C$10:$O$10,0)+1</f>
        <v>10</v>
      </c>
      <c r="O21" s="117">
        <f>MATCH(O25,_projections!$C$10:$O$10,0)+1</f>
        <v>9</v>
      </c>
      <c r="P21" s="117">
        <f>MATCH(P25,_projections!$C$10:$O$10,0)+1</f>
        <v>14</v>
      </c>
      <c r="W21" s="117">
        <f>MATCH(W25,_projections!$C$10:$O$10,0)+1</f>
        <v>2</v>
      </c>
      <c r="X21" s="117">
        <f>MATCH(X25,_projections!$C$10:$O$10,0)+1</f>
        <v>3</v>
      </c>
      <c r="Y21" s="117">
        <f>MATCH(Y25,_projections!$C$10:$O$10,0)+1</f>
        <v>4</v>
      </c>
      <c r="Z21" s="117">
        <f>MATCH(Z25,_projections!$C$10:$O$10,0)+1</f>
        <v>5</v>
      </c>
      <c r="AA21" s="117">
        <f>MATCH(AA25,_projections!$C$10:$O$10,0)+1</f>
        <v>6</v>
      </c>
      <c r="AB21" s="117">
        <f>MATCH(AB25,_projections!$C$10:$O$10,0)+1</f>
        <v>7</v>
      </c>
      <c r="AC21" s="117">
        <f>MATCH(AC25,_projections!$C$10:$O$10,0)+1</f>
        <v>8</v>
      </c>
      <c r="AD21" s="117">
        <f>MATCH(AD25,_projections!$C$10:$O$10,0)+1</f>
        <v>9</v>
      </c>
      <c r="AE21" s="117">
        <f>MATCH(AE25,_projections!$C$10:$O$10,0)+1</f>
        <v>10</v>
      </c>
      <c r="AF21" s="117">
        <f>MATCH(AF25,_projections!$C$10:$O$10,0)+1</f>
        <v>11</v>
      </c>
      <c r="AG21" s="117">
        <f>MATCH(AG25,_projections!$C$10:$O$10,0)+1</f>
        <v>12</v>
      </c>
      <c r="AH21" s="117">
        <f>MATCH(AH25,_projections!$C$10:$O$10,0)+1</f>
        <v>13</v>
      </c>
      <c r="AI21" s="117">
        <f>MATCH(AI25,_projections!$C$10:$O$10,0)+1</f>
        <v>14</v>
      </c>
    </row>
    <row r="22" spans="1:36" s="10" customFormat="1" x14ac:dyDescent="0.3">
      <c r="C22" s="11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8"/>
      <c r="J24" s="118" t="s">
        <v>53</v>
      </c>
      <c r="K24" s="118"/>
      <c r="L24" s="118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8" t="s">
        <v>35</v>
      </c>
      <c r="E25" s="134" t="s">
        <v>33</v>
      </c>
      <c r="F25" s="134" t="s">
        <v>34</v>
      </c>
      <c r="G25" s="118" t="s">
        <v>39</v>
      </c>
      <c r="H25" s="118" t="s">
        <v>36</v>
      </c>
      <c r="I25" s="118" t="s">
        <v>66</v>
      </c>
      <c r="J25" s="118" t="s">
        <v>141</v>
      </c>
      <c r="K25" s="118" t="s">
        <v>140</v>
      </c>
      <c r="L25" s="118" t="s">
        <v>75</v>
      </c>
      <c r="M25" s="118" t="s">
        <v>37</v>
      </c>
      <c r="N25" s="118" t="s">
        <v>38</v>
      </c>
      <c r="O25" s="118" t="s">
        <v>40</v>
      </c>
      <c r="P25" s="118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MATCH($C26:$C141,_projections!$A$9:$BO$9,0)-1</f>
        <v>16</v>
      </c>
      <c r="B26" t="s">
        <v>12</v>
      </c>
      <c r="C26">
        <v>1</v>
      </c>
      <c r="D26" s="15">
        <f>VLOOKUP($B26,_projections!$A$12:$BT$40,D$21+$A26-1,FALSE)</f>
        <v>0.25676939668823895</v>
      </c>
      <c r="E26" s="15">
        <f>VLOOKUP($B26,_projections!$A$12:$BT$40,E$21+$A26-1,FALSE)</f>
        <v>0.42338967244092263</v>
      </c>
      <c r="F26" s="15">
        <f>VLOOKUP($B26,_projections!$A$12:$BT$40,F$21+$A26-1,FALSE)</f>
        <v>0.16755662810053387</v>
      </c>
      <c r="G26" s="15">
        <f>VLOOKUP($B26,_projections!$A$12:$BT$40,G$21+$A26-1,FALSE)</f>
        <v>3.7902301199641442E-4</v>
      </c>
      <c r="H26" s="15">
        <f>VLOOKUP($B26,_projections!$A$12:$BT$40,H$21+$A26-1,FALSE)</f>
        <v>3.0797631394926875E-3</v>
      </c>
      <c r="I26" s="15">
        <f>VLOOKUP($B26,_projections!$A$12:$BT$40,I$21+$A26-1,FALSE)</f>
        <v>2.8907587468319472E-3</v>
      </c>
      <c r="J26" s="15">
        <f>VLOOKUP($B26,_projections!$A$12:$BT$40,J$21+$A26-1,FALSE)</f>
        <v>0</v>
      </c>
      <c r="K26" s="15">
        <f>VLOOKUP($B26,_projections!$A$12:$BT$40,K$21+$A26-1,FALSE)</f>
        <v>3.5246967101243041E-4</v>
      </c>
      <c r="L26" s="15">
        <f>VLOOKUP($B26,_projections!$A$12:$BT$40,L$21+$A26-1,FALSE)</f>
        <v>8.6229575777072742E-2</v>
      </c>
      <c r="M26" s="15">
        <f>VLOOKUP($B26,_projections!$A$12:$BT$40,M$21+$A26-1,FALSE)</f>
        <v>4.5423529048758758E-2</v>
      </c>
      <c r="N26" s="15">
        <f>VLOOKUP($B26,_projections!$A$12:$BT$40,N$21+$A26-1,FALSE)</f>
        <v>1.2319052557970751E-3</v>
      </c>
      <c r="O26" s="15">
        <f>VLOOKUP($B26,_projections!$A$12:$BT$40,O$21+$A26-1,FALSE)</f>
        <v>1.2491960576709591E-2</v>
      </c>
      <c r="P26" s="15">
        <f>VLOOKUP($B26,_projections!$A$12:$BT$40,P$21+$A26-1,FALSE)</f>
        <v>0</v>
      </c>
      <c r="Q26" s="15"/>
      <c r="R26" s="114">
        <f>SUM(D26:Q26)</f>
        <v>0.99979468245736702</v>
      </c>
      <c r="T26">
        <v>1</v>
      </c>
      <c r="U26" s="135" t="s">
        <v>12</v>
      </c>
      <c r="V26" s="135">
        <v>0</v>
      </c>
      <c r="W26" s="15">
        <f>VLOOKUP($B26,_projections!$A$12:$BO$40,W$21+1,FALSE)</f>
        <v>0.25676939668823895</v>
      </c>
      <c r="X26" s="15">
        <f>VLOOKUP($B26,_projections!$A$12:$BO$40,X$21+1,FALSE)</f>
        <v>0.4456733394114975</v>
      </c>
      <c r="Y26" s="15">
        <f>VLOOKUP($B26,_projections!$A$12:$BO$40,Y$21+1,FALSE)</f>
        <v>0.18617403122281542</v>
      </c>
      <c r="Z26" s="15">
        <f>VLOOKUP($B26,_projections!$A$12:$BO$40,Z$21+1,FALSE)</f>
        <v>5.414614457091635E-4</v>
      </c>
      <c r="AA26" s="15">
        <f>VLOOKUP($B26,_projections!$A$12:$BO$40,AA$21+1,FALSE)</f>
        <v>0</v>
      </c>
      <c r="AB26" s="15">
        <f>VLOOKUP($B26,_projections!$A$12:$BO$40,AB$21+1,FALSE)</f>
        <v>3.6184239630280696E-2</v>
      </c>
      <c r="AC26" s="15">
        <f>VLOOKUP($B26,_projections!$A$12:$BO$40,AC$21+1,FALSE)</f>
        <v>5.9538295234802786E-2</v>
      </c>
      <c r="AD26" s="15">
        <f>VLOOKUP($B26,_projections!$A$12:$BO$40,AD$21+1,FALSE)</f>
        <v>1.20813254914439E-2</v>
      </c>
      <c r="AE26" s="15">
        <f>VLOOKUP($B26,_projections!$A$12:$BO$40,AE$21+1,FALSE)</f>
        <v>0</v>
      </c>
      <c r="AF26" s="119">
        <f>VLOOKUP($B26,_projections!$A$12:$BO$40,AF$21+1,FALSE)</f>
        <v>2.6854412041991014E-3</v>
      </c>
      <c r="AG26" s="15">
        <f>VLOOKUP($B26,_projections!$A$12:$BO$40,AG$21+1,FALSE)</f>
        <v>0</v>
      </c>
      <c r="AH26" s="15">
        <f>VLOOKUP($B26,_projections!$A$12:$BO$40,AH$21+1,FALSE)</f>
        <v>3.5246967101243041E-4</v>
      </c>
      <c r="AI26" s="15">
        <f>VLOOKUP($B26,_projections!$A$12:$BO$40,AI$21+1,FALSE)</f>
        <v>0</v>
      </c>
      <c r="AJ26" s="16" t="str">
        <f>VLOOKUP($B26,_projections!$A$12:$BO$40,AJ$21+1,FALSE)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0.22257502848637611</v>
      </c>
      <c r="E27" s="15">
        <f>VLOOKUP($B27,_projections!$A$12:$BT$40,E$21+$A27-1,FALSE)</f>
        <v>0.48354806384364052</v>
      </c>
      <c r="F27" s="15">
        <f>VLOOKUP($B27,_projections!$A$12:$BT$40,F$21+$A27-1,FALSE)</f>
        <v>0.22578847828047274</v>
      </c>
      <c r="G27" s="15">
        <f>VLOOKUP($B27,_projections!$A$12:$BT$40,G$21+$A27-1,FALSE)</f>
        <v>0</v>
      </c>
      <c r="H27" s="15">
        <f>VLOOKUP($B27,_projections!$A$12:$BT$40,H$21+$A27-1,FALSE)</f>
        <v>3.7903130096148012E-3</v>
      </c>
      <c r="I27" s="15">
        <f>VLOOKUP($B27,_projections!$A$12:$BT$40,I$21+$A27-1,FALSE)</f>
        <v>5.8042924369913649E-3</v>
      </c>
      <c r="J27" s="15">
        <f>VLOOKUP($B27,_projections!$A$12:$BT$40,J$21+$A27-1,FALSE)</f>
        <v>0</v>
      </c>
      <c r="K27" s="15">
        <f>VLOOKUP($B27,_projections!$A$12:$BT$40,K$21+$A27-1,FALSE)</f>
        <v>9.8927821075032004E-5</v>
      </c>
      <c r="L27" s="15">
        <f>VLOOKUP($B27,_projections!$A$12:$BT$40,L$21+$A27-1,FALSE)</f>
        <v>3.8934209640939854E-2</v>
      </c>
      <c r="M27" s="15">
        <f>VLOOKUP($B27,_projections!$A$12:$BT$40,M$21+$A27-1,FALSE)</f>
        <v>1.2113867195685451E-2</v>
      </c>
      <c r="N27" s="15">
        <f>VLOOKUP($B27,_projections!$A$12:$BT$40,N$21+$A27-1,FALSE)</f>
        <v>1.5161252038459207E-3</v>
      </c>
      <c r="O27" s="15">
        <f>VLOOKUP($B27,_projections!$A$12:$BT$40,O$21+$A27-1,FALSE)</f>
        <v>5.0537506794864017E-4</v>
      </c>
      <c r="P27" s="15">
        <f>VLOOKUP($B27,_projections!$A$12:$BT$40,P$21+$A27-1,FALSE)</f>
        <v>5.0726314794354585E-3</v>
      </c>
      <c r="Q27" s="15"/>
      <c r="R27" s="114">
        <f t="shared" ref="R27:R90" si="4">SUM(D27:Q27)</f>
        <v>0.99974731246602588</v>
      </c>
      <c r="T27">
        <v>1</v>
      </c>
      <c r="U27" s="135" t="s">
        <v>1</v>
      </c>
      <c r="V27" s="135">
        <v>0</v>
      </c>
      <c r="W27" s="15">
        <f>VLOOKUP($B27,_projections!$A$12:$BO$40,W$21+1,FALSE)</f>
        <v>0.22257502848637611</v>
      </c>
      <c r="X27" s="15">
        <f>VLOOKUP($B27,_projections!$A$12:$BO$40,X$21+1,FALSE)</f>
        <v>0.50899796194067426</v>
      </c>
      <c r="Y27" s="15">
        <f>VLOOKUP($B27,_projections!$A$12:$BO$40,Y$21+1,FALSE)</f>
        <v>0.25087608697830305</v>
      </c>
      <c r="Z27" s="15">
        <f>VLOOKUP($B27,_projections!$A$12:$BO$40,Z$21+1,FALSE)</f>
        <v>0</v>
      </c>
      <c r="AA27" s="15">
        <f>VLOOKUP($B27,_projections!$A$12:$BO$40,AA$21+1,FALSE)</f>
        <v>0</v>
      </c>
      <c r="AB27" s="15">
        <f>VLOOKUP($B27,_projections!$A$12:$BO$40,AB$21+1,FALSE)</f>
        <v>7.4292816684104793E-4</v>
      </c>
      <c r="AC27" s="15">
        <f>VLOOKUP($B27,_projections!$A$12:$BO$40,AC$21+1,FALSE)</f>
        <v>6.0848302242782404E-3</v>
      </c>
      <c r="AD27" s="15">
        <f>VLOOKUP($B27,_projections!$A$12:$BO$40,AD$21+1,FALSE)</f>
        <v>0</v>
      </c>
      <c r="AE27" s="15">
        <f>VLOOKUP($B27,_projections!$A$12:$BO$40,AE$21+1,FALSE)</f>
        <v>0</v>
      </c>
      <c r="AF27" s="15">
        <f>VLOOKUP($B27,_projections!$A$12:$BO$40,AF$21+1,FALSE)</f>
        <v>5.5516049030170447E-3</v>
      </c>
      <c r="AG27" s="15">
        <f>VLOOKUP($B27,_projections!$A$12:$BO$40,AG$21+1,FALSE)</f>
        <v>0</v>
      </c>
      <c r="AH27" s="15">
        <f>VLOOKUP($B27,_projections!$A$12:$BO$40,AH$21+1,FALSE)</f>
        <v>9.8927821075032004E-5</v>
      </c>
      <c r="AI27" s="15">
        <f>VLOOKUP($B27,_projections!$A$12:$BO$40,AI$21+1,FALSE)</f>
        <v>5.0726314794354585E-3</v>
      </c>
      <c r="AJ27" s="16" t="str">
        <f>VLOOKUP($B27,_projections!$A$12:$BO$40,AJ$21+1,FALSE)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0.46679343570515502</v>
      </c>
      <c r="E28" s="15">
        <f>VLOOKUP($B28,_projections!$A$12:$BT$40,E$21+$A28-1,FALSE)</f>
        <v>0.16013856523098274</v>
      </c>
      <c r="F28" s="15">
        <f>VLOOKUP($B28,_projections!$A$12:$BT$40,F$21+$A28-1,FALSE)</f>
        <v>3.1866096329296129E-2</v>
      </c>
      <c r="G28" s="15">
        <f>VLOOKUP($B28,_projections!$A$12:$BT$40,G$21+$A28-1,FALSE)</f>
        <v>1.0271951209649759E-2</v>
      </c>
      <c r="H28" s="15">
        <f>VLOOKUP($B28,_projections!$A$12:$BT$40,H$21+$A28-1,FALSE)</f>
        <v>1.2278465784397634E-3</v>
      </c>
      <c r="I28" s="15">
        <f>VLOOKUP($B28,_projections!$A$12:$BT$40,I$21+$A28-1,FALSE)</f>
        <v>6.7386137535701033E-4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8.9894210448366735E-2</v>
      </c>
      <c r="M28" s="15">
        <f>VLOOKUP($B28,_projections!$A$12:$BT$40,M$21+$A28-1,FALSE)</f>
        <v>0.13571002754221625</v>
      </c>
      <c r="N28" s="15">
        <f>VLOOKUP($B28,_projections!$A$12:$BT$40,N$21+$A28-1,FALSE)</f>
        <v>4.9113863137590535E-4</v>
      </c>
      <c r="O28" s="15">
        <f>VLOOKUP($B28,_projections!$A$12:$BT$40,O$21+$A28-1,FALSE)</f>
        <v>0.10285101051059801</v>
      </c>
      <c r="P28" s="15">
        <f>VLOOKUP($B28,_projections!$A$12:$BT$40,P$21+$A28-1,FALSE)</f>
        <v>0</v>
      </c>
      <c r="Q28" s="15"/>
      <c r="R28" s="114">
        <f t="shared" si="4"/>
        <v>0.99991814356143738</v>
      </c>
      <c r="T28">
        <v>1</v>
      </c>
      <c r="U28" s="135" t="s">
        <v>19</v>
      </c>
      <c r="V28" s="135">
        <v>0</v>
      </c>
      <c r="W28" s="15">
        <f>VLOOKUP($B28,_projections!$A$12:$BO$40,W$21+1,FALSE)</f>
        <v>0.46679343570515502</v>
      </c>
      <c r="X28" s="15">
        <f>VLOOKUP($B28,_projections!$A$12:$BO$40,X$21+1,FALSE)</f>
        <v>0.16856691076945554</v>
      </c>
      <c r="Y28" s="15">
        <f>VLOOKUP($B28,_projections!$A$12:$BO$40,Y$21+1,FALSE)</f>
        <v>3.5406773699217922E-2</v>
      </c>
      <c r="Z28" s="15">
        <f>VLOOKUP($B28,_projections!$A$12:$BO$40,Z$21+1,FALSE)</f>
        <v>1.4674216013785371E-2</v>
      </c>
      <c r="AA28" s="15">
        <f>VLOOKUP($B28,_projections!$A$12:$BO$40,AA$21+1,FALSE)</f>
        <v>0</v>
      </c>
      <c r="AB28" s="15">
        <f>VLOOKUP($B28,_projections!$A$12:$BO$40,AB$21+1,FALSE)</f>
        <v>0.13202648780689696</v>
      </c>
      <c r="AC28" s="15">
        <f>VLOOKUP($B28,_projections!$A$12:$BO$40,AC$21+1,FALSE)</f>
        <v>7.9252873435222124E-2</v>
      </c>
      <c r="AD28" s="15">
        <f>VLOOKUP($B28,_projections!$A$12:$BO$40,AD$21+1,FALSE)</f>
        <v>0.10268729763347272</v>
      </c>
      <c r="AE28" s="15">
        <f>VLOOKUP($B28,_projections!$A$12:$BO$40,AE$21+1,FALSE)</f>
        <v>0</v>
      </c>
      <c r="AF28" s="15">
        <f>VLOOKUP($B28,_projections!$A$12:$BO$40,AF$21+1,FALSE)</f>
        <v>5.9200493679435946E-4</v>
      </c>
      <c r="AG28" s="15">
        <f>VLOOKUP($B28,_projections!$A$12:$BO$40,AG$21+1,FALSE)</f>
        <v>0</v>
      </c>
      <c r="AH28" s="15">
        <f>VLOOKUP($B28,_projections!$A$12:$BO$40,AH$21+1,FALSE)</f>
        <v>0</v>
      </c>
      <c r="AI28" s="15">
        <f>VLOOKUP($B28,_projections!$A$12:$BO$40,AI$21+1,FALSE)</f>
        <v>0</v>
      </c>
      <c r="AJ28" s="16" t="str">
        <f>VLOOKUP($B28,_projections!$A$12:$BO$40,AJ$21+1,FALSE)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0.42569422856847566</v>
      </c>
      <c r="E29" s="15">
        <f>VLOOKUP($B29,_projections!$A$12:$BT$40,E$21+$A29-1,FALSE)</f>
        <v>0.36360618140465267</v>
      </c>
      <c r="F29" s="15">
        <f>VLOOKUP($B29,_projections!$A$12:$BT$40,F$21+$A29-1,FALSE)</f>
        <v>0.1326684836981715</v>
      </c>
      <c r="G29" s="15">
        <f>VLOOKUP($B29,_projections!$A$12:$BT$40,G$21+$A29-1,FALSE)</f>
        <v>9.2690496505875176E-4</v>
      </c>
      <c r="H29" s="15">
        <f>VLOOKUP($B29,_projections!$A$12:$BT$40,H$21+$A29-1,FALSE)</f>
        <v>2.5706516295379111E-3</v>
      </c>
      <c r="I29" s="15">
        <f>VLOOKUP($B29,_projections!$A$12:$BT$40,I$21+$A29-1,FALSE)</f>
        <v>1.7137677530252744E-4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3.4585458168185354E-2</v>
      </c>
      <c r="M29" s="15">
        <f>VLOOKUP($B29,_projections!$A$12:$BT$40,M$21+$A29-1,FALSE)</f>
        <v>7.711954888613733E-3</v>
      </c>
      <c r="N29" s="15">
        <f>VLOOKUP($B29,_projections!$A$12:$BT$40,N$21+$A29-1,FALSE)</f>
        <v>6.9376748183806545E-3</v>
      </c>
      <c r="O29" s="15">
        <f>VLOOKUP($B29,_projections!$A$12:$BT$40,O$21+$A29-1,FALSE)</f>
        <v>2.4955708308318635E-2</v>
      </c>
      <c r="P29" s="15">
        <f>VLOOKUP($B29,_projections!$A$12:$BT$40,P$21+$A29-1,FALSE)</f>
        <v>0</v>
      </c>
      <c r="Q29" s="15"/>
      <c r="R29" s="114">
        <f t="shared" si="4"/>
        <v>0.99982862322469757</v>
      </c>
      <c r="T29">
        <v>1</v>
      </c>
      <c r="U29" s="135" t="s">
        <v>22</v>
      </c>
      <c r="V29" s="135">
        <v>0</v>
      </c>
      <c r="W29" s="15">
        <f>VLOOKUP($B29,_projections!$A$12:$BO$40,W$21+1,FALSE)</f>
        <v>0.42569422856847566</v>
      </c>
      <c r="X29" s="15">
        <f>VLOOKUP($B29,_projections!$A$12:$BO$40,X$21+1,FALSE)</f>
        <v>0.38274334884700284</v>
      </c>
      <c r="Y29" s="15">
        <f>VLOOKUP($B29,_projections!$A$12:$BO$40,Y$21+1,FALSE)</f>
        <v>0.14740942633130166</v>
      </c>
      <c r="Z29" s="15">
        <f>VLOOKUP($B29,_projections!$A$12:$BO$40,Z$21+1,FALSE)</f>
        <v>1.3241499500839312E-3</v>
      </c>
      <c r="AA29" s="15">
        <f>VLOOKUP($B29,_projections!$A$12:$BO$40,AA$21+1,FALSE)</f>
        <v>0</v>
      </c>
      <c r="AB29" s="15">
        <f>VLOOKUP($B29,_projections!$A$12:$BO$40,AB$21+1,FALSE)</f>
        <v>0</v>
      </c>
      <c r="AC29" s="15">
        <f>VLOOKUP($B29,_projections!$A$12:$BO$40,AC$21+1,FALSE)</f>
        <v>1.2306477378856789E-2</v>
      </c>
      <c r="AD29" s="15">
        <f>VLOOKUP($B29,_projections!$A$12:$BO$40,AD$21+1,FALSE)</f>
        <v>2.4612954757713579E-2</v>
      </c>
      <c r="AE29" s="15">
        <f>VLOOKUP($B29,_projections!$A$12:$BO$40,AE$21+1,FALSE)</f>
        <v>5.9094141665654897E-3</v>
      </c>
      <c r="AF29" s="15">
        <f>VLOOKUP($B29,_projections!$A$12:$BO$40,AF$21+1,FALSE)</f>
        <v>0</v>
      </c>
      <c r="AG29" s="15">
        <f>VLOOKUP($B29,_projections!$A$12:$BO$40,AG$21+1,FALSE)</f>
        <v>0</v>
      </c>
      <c r="AH29" s="15">
        <f>VLOOKUP($B29,_projections!$A$12:$BO$40,AH$21+1,FALSE)</f>
        <v>0</v>
      </c>
      <c r="AI29" s="15">
        <f>VLOOKUP($B29,_projections!$A$12:$BO$40,AI$21+1,FALSE)</f>
        <v>0</v>
      </c>
      <c r="AJ29" s="16" t="str">
        <f>VLOOKUP($B29,_projections!$A$12:$BO$40,AJ$21+1,FALSE)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0.52721553806663557</v>
      </c>
      <c r="E30" s="15">
        <f>VLOOKUP($B30,_projections!$A$12:$BT$40,E$21+$A30-1,FALSE)</f>
        <v>0</v>
      </c>
      <c r="F30" s="15">
        <f>VLOOKUP($B30,_projections!$A$12:$BT$40,F$21+$A30-1,FALSE)</f>
        <v>0.40604189800339419</v>
      </c>
      <c r="G30" s="15">
        <f>VLOOKUP($B30,_projections!$A$12:$BT$40,G$21+$A30-1,FALSE)</f>
        <v>0</v>
      </c>
      <c r="H30" s="15">
        <f>VLOOKUP($B30,_projections!$A$12:$BT$40,H$21+$A30-1,FALSE)</f>
        <v>3.3836824833616179E-3</v>
      </c>
      <c r="I30" s="15">
        <f>VLOOKUP($B30,_projections!$A$12:$BT$40,I$21+$A30-1,FALSE)</f>
        <v>6.0843862974443936E-3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4.5093238209062483E-2</v>
      </c>
      <c r="M30" s="15">
        <f>VLOOKUP($B30,_projections!$A$12:$BT$40,M$21+$A30-1,FALSE)</f>
        <v>1.0151047450084855E-2</v>
      </c>
      <c r="N30" s="15">
        <f>VLOOKUP($B30,_projections!$A$12:$BT$40,N$21+$A30-1,FALSE)</f>
        <v>1.3534729933446473E-3</v>
      </c>
      <c r="O30" s="15">
        <f>VLOOKUP($B30,_projections!$A$12:$BT$40,O$21+$A30-1,FALSE)</f>
        <v>4.5115766444821579E-4</v>
      </c>
      <c r="P30" s="15">
        <f>VLOOKUP($B30,_projections!$A$12:$BT$40,P$21+$A30-1,FALSE)</f>
        <v>0</v>
      </c>
      <c r="Q30" s="15"/>
      <c r="R30" s="114">
        <f t="shared" si="4"/>
        <v>0.99977442116777604</v>
      </c>
      <c r="T30">
        <v>1</v>
      </c>
      <c r="U30" s="136" t="s">
        <v>28</v>
      </c>
      <c r="V30" s="136">
        <v>0</v>
      </c>
      <c r="W30" s="137">
        <f>VLOOKUP($B30,_projections!$A$12:$BO$40,W$21+1,FALSE)</f>
        <v>0.52721553806663557</v>
      </c>
      <c r="X30" s="137">
        <f>VLOOKUP($B30,_projections!$A$12:$BO$40,X$21+1,FALSE)</f>
        <v>0</v>
      </c>
      <c r="Y30" s="137">
        <f>VLOOKUP($B30,_projections!$A$12:$BO$40,Y$21+1,FALSE)</f>
        <v>0.45115766444821576</v>
      </c>
      <c r="Z30" s="137">
        <f>VLOOKUP($B30,_projections!$A$12:$BO$40,Z$21+1,FALSE)</f>
        <v>0</v>
      </c>
      <c r="AA30" s="137">
        <f>VLOOKUP($B30,_projections!$A$12:$BO$40,AA$21+1,FALSE)</f>
        <v>0</v>
      </c>
      <c r="AB30" s="137">
        <f>VLOOKUP($B30,_projections!$A$12:$BO$40,AB$21+1,FALSE)</f>
        <v>0</v>
      </c>
      <c r="AC30" s="137">
        <f>VLOOKUP($B30,_projections!$A$12:$BO$40,AC$21+1,FALSE)</f>
        <v>1.5767990019928454E-2</v>
      </c>
      <c r="AD30" s="137">
        <f>VLOOKUP($B30,_projections!$A$12:$BO$40,AD$21+1,FALSE)</f>
        <v>0</v>
      </c>
      <c r="AE30" s="137">
        <f>VLOOKUP($B30,_projections!$A$12:$BO$40,AE$21+1,FALSE)</f>
        <v>0</v>
      </c>
      <c r="AF30" s="137">
        <f>VLOOKUP($B30,_projections!$A$12:$BO$40,AF$21+1,FALSE)</f>
        <v>5.8588074652202856E-3</v>
      </c>
      <c r="AG30" s="137">
        <f>VLOOKUP($B30,_projections!$A$12:$BO$40,AG$21+1,FALSE)</f>
        <v>0</v>
      </c>
      <c r="AH30" s="137">
        <f>VLOOKUP($B30,_projections!$A$12:$BO$40,AH$21+1,FALSE)</f>
        <v>0</v>
      </c>
      <c r="AI30" s="137">
        <f>VLOOKUP($B30,_projections!$A$12:$BO$40,AI$21+1,FALSE)</f>
        <v>0</v>
      </c>
      <c r="AJ30" s="16" t="str">
        <f>VLOOKUP($B30,_projections!$A$12:$BO$40,AJ$21+1,FALSE)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0.32571452808709128</v>
      </c>
      <c r="E31" s="15">
        <f>VLOOKUP($B31,_projections!$A$12:$BT$40,E$21+$A31-1,FALSE)</f>
        <v>0.5553451600680388</v>
      </c>
      <c r="F31" s="15">
        <f>VLOOKUP($B31,_projections!$A$12:$BT$40,F$21+$A31-1,FALSE)</f>
        <v>8.7394683904304018E-3</v>
      </c>
      <c r="G31" s="15">
        <f>VLOOKUP($B31,_projections!$A$12:$BT$40,G$21+$A31-1,FALSE)</f>
        <v>1.4572082506388973E-2</v>
      </c>
      <c r="H31" s="15">
        <f>VLOOKUP($B31,_projections!$A$12:$BT$40,H$21+$A31-1,FALSE)</f>
        <v>2.7333692171673703E-3</v>
      </c>
      <c r="I31" s="15">
        <f>VLOOKUP($B31,_projections!$A$12:$BT$40,I$21+$A31-1,FALSE)</f>
        <v>1.22056996441518E-2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4.675427197196462E-2</v>
      </c>
      <c r="M31" s="15">
        <f>VLOOKUP($B31,_projections!$A$12:$BT$40,M$21+$A31-1,FALSE)</f>
        <v>1.3528763939257199E-2</v>
      </c>
      <c r="N31" s="15">
        <f>VLOOKUP($B31,_projections!$A$12:$BT$40,N$21+$A31-1,FALSE)</f>
        <v>1.093347686866948E-3</v>
      </c>
      <c r="O31" s="15">
        <f>VLOOKUP($B31,_projections!$A$12:$BT$40,O$21+$A31-1,FALSE)</f>
        <v>3.644492289556494E-4</v>
      </c>
      <c r="P31" s="15">
        <f>VLOOKUP($B31,_projections!$A$12:$BT$40,P$21+$A31-1,FALSE)</f>
        <v>1.876663464520905E-2</v>
      </c>
      <c r="Q31" s="15"/>
      <c r="R31" s="114">
        <f t="shared" si="4"/>
        <v>0.99981777538552186</v>
      </c>
      <c r="T31">
        <v>1</v>
      </c>
      <c r="U31" s="135" t="s">
        <v>13</v>
      </c>
      <c r="V31" s="135">
        <v>0</v>
      </c>
      <c r="W31" s="15">
        <f>VLOOKUP($B31,_projections!$A$12:$BO$40,W$21+1,FALSE)</f>
        <v>0.32571452808709128</v>
      </c>
      <c r="X31" s="15">
        <f>VLOOKUP($B31,_projections!$A$12:$BO$40,X$21+1,FALSE)</f>
        <v>0.58457385270319873</v>
      </c>
      <c r="Y31" s="15">
        <f>VLOOKUP($B31,_projections!$A$12:$BO$40,Y$21+1,FALSE)</f>
        <v>9.7105204338115564E-3</v>
      </c>
      <c r="Z31" s="15">
        <f>VLOOKUP($B31,_projections!$A$12:$BO$40,Z$21+1,FALSE)</f>
        <v>2.081726072341282E-2</v>
      </c>
      <c r="AA31" s="15">
        <f>VLOOKUP($B31,_projections!$A$12:$BO$40,AA$21+1,FALSE)</f>
        <v>0</v>
      </c>
      <c r="AB31" s="15">
        <f>VLOOKUP($B31,_projections!$A$12:$BO$40,AB$21+1,FALSE)</f>
        <v>5.3286562877550873E-3</v>
      </c>
      <c r="AC31" s="15">
        <f>VLOOKUP($B31,_projections!$A$12:$BO$40,AC$21+1,FALSE)</f>
        <v>2.3065072089847413E-2</v>
      </c>
      <c r="AD31" s="15">
        <f>VLOOKUP($B31,_projections!$A$12:$BO$40,AD$21+1,FALSE)</f>
        <v>0</v>
      </c>
      <c r="AE31" s="15">
        <f>VLOOKUP($B31,_projections!$A$12:$BO$40,AE$21+1,FALSE)</f>
        <v>0</v>
      </c>
      <c r="AF31" s="15">
        <f>VLOOKUP($B31,_projections!$A$12:$BO$40,AF$21+1,FALSE)</f>
        <v>1.2023475029673976E-2</v>
      </c>
      <c r="AG31" s="15">
        <f>VLOOKUP($B31,_projections!$A$12:$BO$40,AG$21+1,FALSE)</f>
        <v>0</v>
      </c>
      <c r="AH31" s="15">
        <f>VLOOKUP($B31,_projections!$A$12:$BO$40,AH$21+1,FALSE)</f>
        <v>0</v>
      </c>
      <c r="AI31" s="15">
        <f>VLOOKUP($B31,_projections!$A$12:$BO$40,AI$21+1,FALSE)</f>
        <v>1.876663464520905E-2</v>
      </c>
      <c r="AJ31" s="16" t="str">
        <f>VLOOKUP($B31,_projections!$A$12:$BO$40,AJ$21+1,FALSE)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0.2669364780558689</v>
      </c>
      <c r="E32" s="15">
        <f>VLOOKUP($B32,_projections!$A$12:$BT$40,E$21+$A32-1,FALSE)</f>
        <v>0.4582003007047426</v>
      </c>
      <c r="F32" s="15">
        <f>VLOOKUP($B32,_projections!$A$12:$BT$40,F$21+$A32-1,FALSE)</f>
        <v>0.12371769601487641</v>
      </c>
      <c r="G32" s="15">
        <f>VLOOKUP($B32,_projections!$A$12:$BT$40,G$21+$A32-1,FALSE)</f>
        <v>0</v>
      </c>
      <c r="H32" s="15">
        <f>VLOOKUP($B32,_projections!$A$12:$BT$40,H$21+$A32-1,FALSE)</f>
        <v>2.8396661976426906E-3</v>
      </c>
      <c r="I32" s="15">
        <f>VLOOKUP($B32,_projections!$A$12:$BT$40,I$21+$A32-1,FALSE)</f>
        <v>2.6655484258621808E-2</v>
      </c>
      <c r="J32" s="15">
        <f>VLOOKUP($B32,_projections!$A$12:$BT$40,J$21+$A32-1,FALSE)</f>
        <v>0</v>
      </c>
      <c r="K32" s="15">
        <f>VLOOKUP($B32,_projections!$A$12:$BT$40,K$21+$A32-1,FALSE)</f>
        <v>0</v>
      </c>
      <c r="L32" s="15">
        <f>VLOOKUP($B32,_projections!$A$12:$BT$40,L$21+$A32-1,FALSE)</f>
        <v>9.8053111460236667E-2</v>
      </c>
      <c r="M32" s="15">
        <f>VLOOKUP($B32,_projections!$A$12:$BT$40,M$21+$A32-1,FALSE)</f>
        <v>8.5189985929280711E-3</v>
      </c>
      <c r="N32" s="15">
        <f>VLOOKUP($B32,_projections!$A$12:$BT$40,N$21+$A32-1,FALSE)</f>
        <v>1.1358664790570763E-3</v>
      </c>
      <c r="O32" s="15">
        <f>VLOOKUP($B32,_projections!$A$12:$BT$40,O$21+$A32-1,FALSE)</f>
        <v>3.7862215968569214E-4</v>
      </c>
      <c r="P32" s="15">
        <f>VLOOKUP($B32,_projections!$A$12:$BT$40,P$21+$A32-1,FALSE)</f>
        <v>1.337446499649737E-2</v>
      </c>
      <c r="Q32" s="15"/>
      <c r="R32" s="114">
        <f t="shared" si="4"/>
        <v>0.99981068892015723</v>
      </c>
      <c r="T32">
        <v>1</v>
      </c>
      <c r="U32" s="135" t="s">
        <v>17</v>
      </c>
      <c r="V32" s="135">
        <v>0</v>
      </c>
      <c r="W32" s="15">
        <f>VLOOKUP($B32,_projections!$A$12:$BO$40,W$21+1,FALSE)</f>
        <v>0.2669364780558689</v>
      </c>
      <c r="X32" s="15">
        <f>VLOOKUP($B32,_projections!$A$12:$BO$40,X$21+1,FALSE)</f>
        <v>0.48231610600499225</v>
      </c>
      <c r="Y32" s="15">
        <f>VLOOKUP($B32,_projections!$A$12:$BO$40,Y$21+1,FALSE)</f>
        <v>0.137464106683196</v>
      </c>
      <c r="Z32" s="15">
        <f>VLOOKUP($B32,_projections!$A$12:$BO$40,Z$21+1,FALSE)</f>
        <v>0</v>
      </c>
      <c r="AA32" s="15">
        <f>VLOOKUP($B32,_projections!$A$12:$BO$40,AA$21+1,FALSE)</f>
        <v>0</v>
      </c>
      <c r="AB32" s="15">
        <f>VLOOKUP($B32,_projections!$A$12:$BO$40,AB$21+1,FALSE)</f>
        <v>0</v>
      </c>
      <c r="AC32" s="15">
        <f>VLOOKUP($B32,_projections!$A$12:$BO$40,AC$21+1,FALSE)</f>
        <v>7.3442671080666683E-2</v>
      </c>
      <c r="AD32" s="15">
        <f>VLOOKUP($B32,_projections!$A$12:$BO$40,AD$21+1,FALSE)</f>
        <v>0</v>
      </c>
      <c r="AE32" s="15">
        <f>VLOOKUP($B32,_projections!$A$12:$BO$40,AE$21+1,FALSE)</f>
        <v>0</v>
      </c>
      <c r="AF32" s="15">
        <f>VLOOKUP($B32,_projections!$A$12:$BO$40,AF$21+1,FALSE)</f>
        <v>2.6466173178778963E-2</v>
      </c>
      <c r="AG32" s="15">
        <f>VLOOKUP($B32,_projections!$A$12:$BO$40,AG$21+1,FALSE)</f>
        <v>0</v>
      </c>
      <c r="AH32" s="15">
        <f>VLOOKUP($B32,_projections!$A$12:$BO$40,AH$21+1,FALSE)</f>
        <v>0</v>
      </c>
      <c r="AI32" s="15">
        <f>VLOOKUP($B32,_projections!$A$12:$BO$40,AI$21+1,FALSE)</f>
        <v>1.337446499649737E-2</v>
      </c>
      <c r="AJ32" s="16" t="str">
        <f>VLOOKUP($B32,_projections!$A$12:$BO$40,AJ$21+1,FALSE)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0.48835168767782472</v>
      </c>
      <c r="E33" s="15">
        <f>VLOOKUP($B33,_projections!$A$12:$BT$40,E$21+$A33-1,FALSE)</f>
        <v>0.20499084042162916</v>
      </c>
      <c r="F33" s="15">
        <f>VLOOKUP($B33,_projections!$A$12:$BT$40,F$21+$A33-1,FALSE)</f>
        <v>0.18615869336914631</v>
      </c>
      <c r="G33" s="15">
        <f>VLOOKUP($B33,_projections!$A$12:$BT$40,G$21+$A33-1,FALSE)</f>
        <v>1.3508002043361091E-2</v>
      </c>
      <c r="H33" s="15">
        <f>VLOOKUP($B33,_projections!$A$12:$BT$40,H$21+$A33-1,FALSE)</f>
        <v>2.7946825947934421E-3</v>
      </c>
      <c r="I33" s="15">
        <f>VLOOKUP($B33,_projections!$A$12:$BT$40,I$21+$A33-1,FALSE)</f>
        <v>1.0772225906860111E-2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8.3363010645128771E-2</v>
      </c>
      <c r="M33" s="15">
        <f>VLOOKUP($B33,_projections!$A$12:$BT$40,M$21+$A33-1,FALSE)</f>
        <v>8.3840477843803267E-3</v>
      </c>
      <c r="N33" s="15">
        <f>VLOOKUP($B33,_projections!$A$12:$BT$40,N$21+$A33-1,FALSE)</f>
        <v>1.1178730379173768E-3</v>
      </c>
      <c r="O33" s="15">
        <f>VLOOKUP($B33,_projections!$A$12:$BT$40,O$21+$A33-1,FALSE)</f>
        <v>3.7262434597245896E-4</v>
      </c>
      <c r="P33" s="15">
        <f>VLOOKUP($B33,_projections!$A$12:$BT$40,P$21+$A33-1,FALSE)</f>
        <v>0</v>
      </c>
      <c r="Q33" s="15"/>
      <c r="R33" s="114">
        <f t="shared" si="4"/>
        <v>0.99981368782701363</v>
      </c>
      <c r="T33">
        <v>1</v>
      </c>
      <c r="U33" s="136" t="s">
        <v>25</v>
      </c>
      <c r="V33" s="136">
        <v>0</v>
      </c>
      <c r="W33" s="137">
        <f>VLOOKUP($B33,_projections!$A$12:$BO$40,W$21+1,FALSE)</f>
        <v>0.48835168767782472</v>
      </c>
      <c r="X33" s="137">
        <f>VLOOKUP($B33,_projections!$A$12:$BO$40,X$21+1,FALSE)</f>
        <v>0.21577983202276754</v>
      </c>
      <c r="Y33" s="137">
        <f>VLOOKUP($B33,_projections!$A$12:$BO$40,Y$21+1,FALSE)</f>
        <v>0.20684299263238479</v>
      </c>
      <c r="Z33" s="137">
        <f>VLOOKUP($B33,_projections!$A$12:$BO$40,Z$21+1,FALSE)</f>
        <v>1.929714577623013E-2</v>
      </c>
      <c r="AA33" s="137">
        <f>VLOOKUP($B33,_projections!$A$12:$BO$40,AA$21+1,FALSE)</f>
        <v>0</v>
      </c>
      <c r="AB33" s="137">
        <f>VLOOKUP($B33,_projections!$A$12:$BO$40,AB$21+1,FALSE)</f>
        <v>0</v>
      </c>
      <c r="AC33" s="137">
        <f>VLOOKUP($B33,_projections!$A$12:$BO$40,AC$21+1,FALSE)</f>
        <v>5.9142428156918933E-2</v>
      </c>
      <c r="AD33" s="137">
        <f>VLOOKUP($B33,_projections!$A$12:$BO$40,AD$21+1,FALSE)</f>
        <v>0</v>
      </c>
      <c r="AE33" s="137">
        <f>VLOOKUP($B33,_projections!$A$12:$BO$40,AE$21+1,FALSE)</f>
        <v>0</v>
      </c>
      <c r="AF33" s="137">
        <f>VLOOKUP($B33,_projections!$A$12:$BO$40,AF$21+1,FALSE)</f>
        <v>1.0585913733873882E-2</v>
      </c>
      <c r="AG33" s="137">
        <f>VLOOKUP($B33,_projections!$A$12:$BO$40,AG$21+1,FALSE)</f>
        <v>0</v>
      </c>
      <c r="AH33" s="137">
        <f>VLOOKUP($B33,_projections!$A$12:$BO$40,AH$21+1,FALSE)</f>
        <v>0</v>
      </c>
      <c r="AI33" s="137">
        <f>VLOOKUP($B33,_projections!$A$12:$BO$40,AI$21+1,FALSE)</f>
        <v>0</v>
      </c>
      <c r="AJ33" s="16" t="str">
        <f>VLOOKUP($B33,_projections!$A$12:$BO$40,AJ$21+1,FALSE)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0.66260018160541412</v>
      </c>
      <c r="E34" s="15">
        <f>VLOOKUP($B34,_projections!$A$12:$BT$40,E$21+$A34-1,FALSE)</f>
        <v>2.8247625523316725E-2</v>
      </c>
      <c r="F34" s="15">
        <f>VLOOKUP($B34,_projections!$A$12:$BT$40,F$21+$A34-1,FALSE)</f>
        <v>0.20786874667694274</v>
      </c>
      <c r="G34" s="15">
        <f>VLOOKUP($B34,_projections!$A$12:$BT$40,G$21+$A34-1,FALSE)</f>
        <v>1.5392379058983155E-3</v>
      </c>
      <c r="H34" s="15">
        <f>VLOOKUP($B34,_projections!$A$12:$BT$40,H$21+$A34-1,FALSE)</f>
        <v>1.8932188447198105E-3</v>
      </c>
      <c r="I34" s="15">
        <f>VLOOKUP($B34,_projections!$A$12:$BT$40,I$21+$A34-1,FALSE)</f>
        <v>1.2344399853596597E-2</v>
      </c>
      <c r="J34" s="15">
        <f>VLOOKUP($B34,_projections!$A$12:$BT$40,J$21+$A34-1,FALSE)</f>
        <v>8.3563885800780465E-4</v>
      </c>
      <c r="K34" s="15">
        <f>VLOOKUP($B34,_projections!$A$12:$BT$40,K$21+$A34-1,FALSE)</f>
        <v>0</v>
      </c>
      <c r="L34" s="15">
        <f>VLOOKUP($B34,_projections!$A$12:$BT$40,L$21+$A34-1,FALSE)</f>
        <v>7.7855362891112459E-2</v>
      </c>
      <c r="M34" s="15">
        <f>VLOOKUP($B34,_projections!$A$12:$BT$40,M$21+$A34-1,FALSE)</f>
        <v>5.6796565341594319E-3</v>
      </c>
      <c r="N34" s="15">
        <f>VLOOKUP($B34,_projections!$A$12:$BT$40,N$21+$A34-1,FALSE)</f>
        <v>7.5728753788792424E-4</v>
      </c>
      <c r="O34" s="15">
        <f>VLOOKUP($B34,_projections!$A$12:$BT$40,O$21+$A34-1,FALSE)</f>
        <v>2.5242917929597475E-4</v>
      </c>
      <c r="P34" s="15">
        <f>VLOOKUP($B34,_projections!$A$12:$BT$40,P$21+$A34-1,FALSE)</f>
        <v>0</v>
      </c>
      <c r="Q34" s="15"/>
      <c r="R34" s="114">
        <f t="shared" si="4"/>
        <v>0.9998737854103521</v>
      </c>
      <c r="T34">
        <v>1</v>
      </c>
      <c r="U34" s="135" t="s">
        <v>11</v>
      </c>
      <c r="V34" s="135">
        <v>0</v>
      </c>
      <c r="W34" s="15">
        <f>VLOOKUP($B34,_projections!$A$12:$BO$40,W$21+1,FALSE)</f>
        <v>0.66260018160541412</v>
      </c>
      <c r="X34" s="15">
        <f>VLOOKUP($B34,_projections!$A$12:$BO$40,X$21+1,FALSE)</f>
        <v>2.9734342656122868E-2</v>
      </c>
      <c r="Y34" s="15">
        <f>VLOOKUP($B34,_projections!$A$12:$BO$40,Y$21+1,FALSE)</f>
        <v>0.23096527408549195</v>
      </c>
      <c r="Z34" s="15">
        <f>VLOOKUP($B34,_projections!$A$12:$BO$40,Z$21+1,FALSE)</f>
        <v>2.1989112941404507E-3</v>
      </c>
      <c r="AA34" s="15">
        <f>VLOOKUP($B34,_projections!$A$12:$BO$40,AA$21+1,FALSE)</f>
        <v>0</v>
      </c>
      <c r="AB34" s="15">
        <f>VLOOKUP($B34,_projections!$A$12:$BO$40,AB$21+1,FALSE)</f>
        <v>0</v>
      </c>
      <c r="AC34" s="15">
        <f>VLOOKUP($B34,_projections!$A$12:$BO$40,AC$21+1,FALSE)</f>
        <v>6.1447466236874103E-2</v>
      </c>
      <c r="AD34" s="15">
        <f>VLOOKUP($B34,_projections!$A$12:$BO$40,AD$21+1,FALSE)</f>
        <v>0</v>
      </c>
      <c r="AE34" s="15">
        <f>VLOOKUP($B34,_projections!$A$12:$BO$40,AE$21+1,FALSE)</f>
        <v>0</v>
      </c>
      <c r="AF34" s="15">
        <f>VLOOKUP($B34,_projections!$A$12:$BO$40,AF$21+1,FALSE)</f>
        <v>1.2218185263948609E-2</v>
      </c>
      <c r="AG34" s="15">
        <f>VLOOKUP($B34,_projections!$A$12:$BO$40,AG$21+1,FALSE)</f>
        <v>8.3563885800780465E-4</v>
      </c>
      <c r="AH34" s="15">
        <f>VLOOKUP($B34,_projections!$A$12:$BO$40,AH$21+1,FALSE)</f>
        <v>0</v>
      </c>
      <c r="AI34" s="15">
        <f>VLOOKUP($B34,_projections!$A$12:$BO$40,AI$21+1,FALSE)</f>
        <v>0</v>
      </c>
      <c r="AJ34" s="16" t="str">
        <f>VLOOKUP($B34,_projections!$A$12:$BO$40,AJ$21+1,FALSE)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0.25946401340529085</v>
      </c>
      <c r="E35" s="15">
        <f>VLOOKUP($B35,_projections!$A$12:$BT$40,E$21+$A35-1,FALSE)</f>
        <v>0.48749461954269951</v>
      </c>
      <c r="F35" s="15">
        <f>VLOOKUP($B35,_projections!$A$12:$BT$40,F$21+$A35-1,FALSE)</f>
        <v>0.15834127777162657</v>
      </c>
      <c r="G35" s="15">
        <f>VLOOKUP($B35,_projections!$A$12:$BT$40,G$21+$A35-1,FALSE)</f>
        <v>2.9686257393500707E-3</v>
      </c>
      <c r="H35" s="15">
        <f>VLOOKUP($B35,_projections!$A$12:$BT$40,H$21+$A35-1,FALSE)</f>
        <v>3.3392516277633449E-3</v>
      </c>
      <c r="I35" s="15">
        <f>VLOOKUP($B35,_projections!$A$12:$BT$40,I$21+$A35-1,FALSE)</f>
        <v>4.519987390595932E-3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5.2577340038342142E-2</v>
      </c>
      <c r="M35" s="15">
        <f>VLOOKUP($B35,_projections!$A$12:$BT$40,M$21+$A35-1,FALSE)</f>
        <v>1.9475369081092899E-2</v>
      </c>
      <c r="N35" s="15">
        <f>VLOOKUP($B35,_projections!$A$12:$BT$40,N$21+$A35-1,FALSE)</f>
        <v>1.3357006511053383E-3</v>
      </c>
      <c r="O35" s="15">
        <f>VLOOKUP($B35,_projections!$A$12:$BT$40,O$21+$A35-1,FALSE)</f>
        <v>1.3491078150858142E-3</v>
      </c>
      <c r="P35" s="15">
        <f>VLOOKUP($B35,_projections!$A$12:$BT$40,P$21+$A35-1,FALSE)</f>
        <v>8.9120901618633241E-3</v>
      </c>
      <c r="Q35" s="15"/>
      <c r="R35" s="114">
        <f t="shared" si="4"/>
        <v>0.9997773832248158</v>
      </c>
      <c r="T35">
        <v>1</v>
      </c>
      <c r="U35" s="135" t="s">
        <v>3</v>
      </c>
      <c r="V35" s="135">
        <v>0</v>
      </c>
      <c r="W35" s="15">
        <f>VLOOKUP($B35,_projections!$A$12:$BO$40,W$21+1,FALSE)</f>
        <v>0.25946401340529085</v>
      </c>
      <c r="X35" s="15">
        <f>VLOOKUP($B35,_projections!$A$12:$BO$40,X$21+1,FALSE)</f>
        <v>0.51315223109757846</v>
      </c>
      <c r="Y35" s="15">
        <f>VLOOKUP($B35,_projections!$A$12:$BO$40,Y$21+1,FALSE)</f>
        <v>0.17593475307958506</v>
      </c>
      <c r="Z35" s="15">
        <f>VLOOKUP($B35,_projections!$A$12:$BO$40,Z$21+1,FALSE)</f>
        <v>4.2408939133572439E-3</v>
      </c>
      <c r="AA35" s="15">
        <f>VLOOKUP($B35,_projections!$A$12:$BO$40,AA$21+1,FALSE)</f>
        <v>0</v>
      </c>
      <c r="AB35" s="15">
        <f>VLOOKUP($B35,_projections!$A$12:$BO$40,AB$21+1,FALSE)</f>
        <v>9.457614197802864E-3</v>
      </c>
      <c r="AC35" s="15">
        <f>VLOOKUP($B35,_projections!$A$12:$BO$40,AC$21+1,FALSE)</f>
        <v>2.3637159264393151E-2</v>
      </c>
      <c r="AD35" s="15">
        <f>VLOOKUP($B35,_projections!$A$12:$BO$40,AD$21+1,FALSE)</f>
        <v>9.0387426471736807E-4</v>
      </c>
      <c r="AE35" s="15">
        <f>VLOOKUP($B35,_projections!$A$12:$BO$40,AE$21+1,FALSE)</f>
        <v>0</v>
      </c>
      <c r="AF35" s="15">
        <f>VLOOKUP($B35,_projections!$A$12:$BO$40,AF$21+1,FALSE)</f>
        <v>4.2973706154117086E-3</v>
      </c>
      <c r="AG35" s="15">
        <f>VLOOKUP($B35,_projections!$A$12:$BO$40,AG$21+1,FALSE)</f>
        <v>0</v>
      </c>
      <c r="AH35" s="15">
        <f>VLOOKUP($B35,_projections!$A$12:$BO$40,AH$21+1,FALSE)</f>
        <v>0</v>
      </c>
      <c r="AI35" s="15">
        <f>VLOOKUP($B35,_projections!$A$12:$BO$40,AI$21+1,FALSE)</f>
        <v>8.9120901618633241E-3</v>
      </c>
      <c r="AJ35" s="16" t="str">
        <f>VLOOKUP($B35,_projections!$A$12:$BO$40,AJ$21+1,FALSE)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7.8823331780310688E-2</v>
      </c>
      <c r="E36" s="15">
        <f>VLOOKUP($B36,_projections!$A$12:$BT$40,E$21+$A36-1,FALSE)</f>
        <v>0.47003962288036621</v>
      </c>
      <c r="F36" s="15">
        <f>VLOOKUP($B36,_projections!$A$12:$BT$40,F$21+$A36-1,FALSE)</f>
        <v>0.32114819365525471</v>
      </c>
      <c r="G36" s="15">
        <f>VLOOKUP($B36,_projections!$A$12:$BT$40,G$21+$A36-1,FALSE)</f>
        <v>1.8215579017015111E-3</v>
      </c>
      <c r="H36" s="15">
        <f>VLOOKUP($B36,_projections!$A$12:$BT$40,H$21+$A36-1,FALSE)</f>
        <v>4.5902045865404018E-3</v>
      </c>
      <c r="I36" s="15">
        <f>VLOOKUP($B36,_projections!$A$12:$BT$40,I$21+$A36-1,FALSE)</f>
        <v>5.1872753060831139E-2</v>
      </c>
      <c r="J36" s="15">
        <f>VLOOKUP($B36,_projections!$A$12:$BT$40,J$21+$A36-1,FALSE)</f>
        <v>0</v>
      </c>
      <c r="K36" s="15">
        <f>VLOOKUP($B36,_projections!$A$12:$BT$40,K$21+$A36-1,FALSE)</f>
        <v>7.3656624634855341E-3</v>
      </c>
      <c r="L36" s="15">
        <f>VLOOKUP($B36,_projections!$A$12:$BT$40,L$21+$A36-1,FALSE)</f>
        <v>4.5171475377939627E-2</v>
      </c>
      <c r="M36" s="15">
        <f>VLOOKUP($B36,_projections!$A$12:$BT$40,M$21+$A36-1,FALSE)</f>
        <v>1.3770613759621205E-2</v>
      </c>
      <c r="N36" s="15">
        <f>VLOOKUP($B36,_projections!$A$12:$BT$40,N$21+$A36-1,FALSE)</f>
        <v>1.8360818346161612E-3</v>
      </c>
      <c r="O36" s="15">
        <f>VLOOKUP($B36,_projections!$A$12:$BT$40,O$21+$A36-1,FALSE)</f>
        <v>3.2544890602300412E-3</v>
      </c>
      <c r="P36" s="15">
        <f>VLOOKUP($B36,_projections!$A$12:$BT$40,P$21+$A36-1,FALSE)</f>
        <v>0</v>
      </c>
      <c r="Q36" s="15"/>
      <c r="R36" s="114">
        <f t="shared" si="4"/>
        <v>0.99969398636089724</v>
      </c>
      <c r="T36">
        <v>1</v>
      </c>
      <c r="U36" s="135" t="s">
        <v>2</v>
      </c>
      <c r="V36" s="135">
        <v>0</v>
      </c>
      <c r="W36" s="15">
        <f>VLOOKUP($B36,_projections!$A$12:$BO$40,W$21+1,FALSE)</f>
        <v>7.8823331780310688E-2</v>
      </c>
      <c r="X36" s="15">
        <f>VLOOKUP($B36,_projections!$A$12:$BO$40,X$21+1,FALSE)</f>
        <v>0.49477855040038549</v>
      </c>
      <c r="Y36" s="15">
        <f>VLOOKUP($B36,_projections!$A$12:$BO$40,Y$21+1,FALSE)</f>
        <v>0.35683132628361636</v>
      </c>
      <c r="Z36" s="15">
        <f>VLOOKUP($B36,_projections!$A$12:$BO$40,Z$21+1,FALSE)</f>
        <v>2.6022255738593018E-3</v>
      </c>
      <c r="AA36" s="15">
        <f>VLOOKUP($B36,_projections!$A$12:$BO$40,AA$21+1,FALSE)</f>
        <v>0</v>
      </c>
      <c r="AB36" s="15">
        <f>VLOOKUP($B36,_projections!$A$12:$BO$40,AB$21+1,FALSE)</f>
        <v>0</v>
      </c>
      <c r="AC36" s="15">
        <f>VLOOKUP($B36,_projections!$A$12:$BO$40,AC$21+1,FALSE)</f>
        <v>5.3897022945894714E-3</v>
      </c>
      <c r="AD36" s="15">
        <f>VLOOKUP($B36,_projections!$A$12:$BO$40,AD$21+1,FALSE)</f>
        <v>2.6424617820246543E-3</v>
      </c>
      <c r="AE36" s="15">
        <f>VLOOKUP($B36,_projections!$A$12:$BO$40,AE$21+1,FALSE)</f>
        <v>0</v>
      </c>
      <c r="AF36" s="15">
        <f>VLOOKUP($B36,_projections!$A$12:$BO$40,AF$21+1,FALSE)</f>
        <v>5.1566739421728444E-2</v>
      </c>
      <c r="AG36" s="15">
        <f>VLOOKUP($B36,_projections!$A$12:$BO$40,AG$21+1,FALSE)</f>
        <v>0</v>
      </c>
      <c r="AH36" s="15">
        <f>VLOOKUP($B36,_projections!$A$12:$BO$40,AH$21+1,FALSE)</f>
        <v>7.3656624634855341E-3</v>
      </c>
      <c r="AI36" s="15">
        <f>VLOOKUP($B36,_projections!$A$12:$BO$40,AI$21+1,FALSE)</f>
        <v>0</v>
      </c>
      <c r="AJ36" s="16" t="str">
        <f>VLOOKUP($B36,_projections!$A$12:$BO$40,AJ$21+1,FALSE)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0.56340481075551241</v>
      </c>
      <c r="E37" s="15">
        <f>VLOOKUP($B37,_projections!$A$12:$BT$40,E$21+$A37-1,FALSE)</f>
        <v>0.18038387004542675</v>
      </c>
      <c r="F37" s="15">
        <f>VLOOKUP($B37,_projections!$A$12:$BT$40,F$21+$A37-1,FALSE)</f>
        <v>0.17741080996904759</v>
      </c>
      <c r="G37" s="15">
        <f>VLOOKUP($B37,_projections!$A$12:$BT$40,G$21+$A37-1,FALSE)</f>
        <v>0</v>
      </c>
      <c r="H37" s="15">
        <f>VLOOKUP($B37,_projections!$A$12:$BT$40,H$21+$A37-1,FALSE)</f>
        <v>2.190465008693309E-3</v>
      </c>
      <c r="I37" s="15">
        <f>VLOOKUP($B37,_projections!$A$12:$BT$40,I$21+$A37-1,FALSE)</f>
        <v>1.9520786078060199E-2</v>
      </c>
      <c r="J37" s="15">
        <f>VLOOKUP($B37,_projections!$A$12:$BT$40,J$21+$A37-1,FALSE)</f>
        <v>0</v>
      </c>
      <c r="K37" s="15">
        <f>VLOOKUP($B37,_projections!$A$12:$BT$40,K$21+$A37-1,FALSE)</f>
        <v>5.7329220389561808E-3</v>
      </c>
      <c r="L37" s="15">
        <f>VLOOKUP($B37,_projections!$A$12:$BT$40,L$21+$A37-1,FALSE)</f>
        <v>3.2788821436061655E-2</v>
      </c>
      <c r="M37" s="15">
        <f>VLOOKUP($B37,_projections!$A$12:$BT$40,M$21+$A37-1,FALSE)</f>
        <v>6.5713950260799271E-3</v>
      </c>
      <c r="N37" s="15">
        <f>VLOOKUP($B37,_projections!$A$12:$BT$40,N$21+$A37-1,FALSE)</f>
        <v>8.7618600347732362E-4</v>
      </c>
      <c r="O37" s="15">
        <f>VLOOKUP($B37,_projections!$A$12:$BT$40,O$21+$A37-1,FALSE)</f>
        <v>1.0973902638105078E-2</v>
      </c>
      <c r="P37" s="15">
        <f>VLOOKUP($B37,_projections!$A$12:$BT$40,P$21+$A37-1,FALSE)</f>
        <v>0</v>
      </c>
      <c r="Q37" s="15"/>
      <c r="R37" s="114">
        <f t="shared" si="4"/>
        <v>0.99985396899942036</v>
      </c>
      <c r="T37">
        <v>1</v>
      </c>
      <c r="U37" s="135" t="s">
        <v>16</v>
      </c>
      <c r="V37" s="135">
        <v>0</v>
      </c>
      <c r="W37" s="15">
        <f>VLOOKUP($B37,_projections!$A$12:$BO$40,W$21+1,FALSE)</f>
        <v>0.56340481075551241</v>
      </c>
      <c r="X37" s="15">
        <f>VLOOKUP($B37,_projections!$A$12:$BO$40,X$21+1,FALSE)</f>
        <v>0.18987775794255449</v>
      </c>
      <c r="Y37" s="15">
        <f>VLOOKUP($B37,_projections!$A$12:$BO$40,Y$21+1,FALSE)</f>
        <v>0.19712312218783065</v>
      </c>
      <c r="Z37" s="15">
        <f>VLOOKUP($B37,_projections!$A$12:$BO$40,Z$21+1,FALSE)</f>
        <v>0</v>
      </c>
      <c r="AA37" s="15">
        <f>VLOOKUP($B37,_projections!$A$12:$BO$40,AA$21+1,FALSE)</f>
        <v>0</v>
      </c>
      <c r="AB37" s="15">
        <f>VLOOKUP($B37,_projections!$A$12:$BO$40,AB$21+1,FALSE)</f>
        <v>0</v>
      </c>
      <c r="AC37" s="15">
        <f>VLOOKUP($B37,_projections!$A$12:$BO$40,AC$21+1,FALSE)</f>
        <v>1.3804791360719635E-2</v>
      </c>
      <c r="AD37" s="15">
        <f>VLOOKUP($B37,_projections!$A$12:$BO$40,AD$21+1,FALSE)</f>
        <v>1.068184063694597E-2</v>
      </c>
      <c r="AE37" s="15">
        <f>VLOOKUP($B37,_projections!$A$12:$BO$40,AE$21+1,FALSE)</f>
        <v>0</v>
      </c>
      <c r="AF37" s="15">
        <f>VLOOKUP($B37,_projections!$A$12:$BO$40,AF$21+1,FALSE)</f>
        <v>1.9374755077480644E-2</v>
      </c>
      <c r="AG37" s="15">
        <f>VLOOKUP($B37,_projections!$A$12:$BO$40,AG$21+1,FALSE)</f>
        <v>0</v>
      </c>
      <c r="AH37" s="15">
        <f>VLOOKUP($B37,_projections!$A$12:$BO$40,AH$21+1,FALSE)</f>
        <v>5.7329220389561808E-3</v>
      </c>
      <c r="AI37" s="15">
        <f>VLOOKUP($B37,_projections!$A$12:$BO$40,AI$21+1,FALSE)</f>
        <v>0</v>
      </c>
      <c r="AJ37" s="16" t="str">
        <f>VLOOKUP($B37,_projections!$A$12:$BO$40,AJ$21+1,FALSE)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3.3081075893210229E-2</v>
      </c>
      <c r="E38" s="15">
        <f>VLOOKUP($B38,_projections!$A$12:$BT$40,E$21+$A38-1,FALSE)</f>
        <v>0.82099510518772267</v>
      </c>
      <c r="F38" s="15">
        <f>VLOOKUP($B38,_projections!$A$12:$BT$40,F$21+$A38-1,FALSE)</f>
        <v>4.3048334658166484E-3</v>
      </c>
      <c r="G38" s="15">
        <f>VLOOKUP($B38,_projections!$A$12:$BT$40,G$21+$A38-1,FALSE)</f>
        <v>1.4032913013568976E-3</v>
      </c>
      <c r="H38" s="15">
        <f>VLOOKUP($B38,_projections!$A$12:$BT$40,H$21+$A38-1,FALSE)</f>
        <v>3.321749556101268E-3</v>
      </c>
      <c r="I38" s="15">
        <f>VLOOKUP($B38,_projections!$A$12:$BT$40,I$21+$A38-1,FALSE)</f>
        <v>3.1712939852352666E-3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5.0316658178973427E-2</v>
      </c>
      <c r="M38" s="15">
        <f>VLOOKUP($B38,_projections!$A$12:$BT$40,M$21+$A38-1,FALSE)</f>
        <v>9.9652486683038041E-3</v>
      </c>
      <c r="N38" s="15">
        <f>VLOOKUP($B38,_projections!$A$12:$BT$40,N$21+$A38-1,FALSE)</f>
        <v>1.3286998224405072E-3</v>
      </c>
      <c r="O38" s="15">
        <f>VLOOKUP($B38,_projections!$A$12:$BT$40,O$21+$A38-1,FALSE)</f>
        <v>6.9747764442985014E-2</v>
      </c>
      <c r="P38" s="15">
        <f>VLOOKUP($B38,_projections!$A$12:$BT$40,P$21+$A38-1,FALSE)</f>
        <v>2.1428295274474717E-3</v>
      </c>
      <c r="Q38" s="15"/>
      <c r="R38" s="114">
        <f t="shared" si="4"/>
        <v>0.99977855002959337</v>
      </c>
      <c r="T38">
        <v>1</v>
      </c>
      <c r="U38" s="135" t="s">
        <v>15</v>
      </c>
      <c r="V38" s="135">
        <v>0</v>
      </c>
      <c r="W38" s="15">
        <f>VLOOKUP($B38,_projections!$A$12:$BO$40,W$21+1,FALSE)</f>
        <v>3.3081075893210229E-2</v>
      </c>
      <c r="X38" s="15">
        <f>VLOOKUP($B38,_projections!$A$12:$BO$40,X$21+1,FALSE)</f>
        <v>0.8642053738818134</v>
      </c>
      <c r="Y38" s="15">
        <f>VLOOKUP($B38,_projections!$A$12:$BO$40,Y$21+1,FALSE)</f>
        <v>4.7831482953518316E-3</v>
      </c>
      <c r="Z38" s="15">
        <f>VLOOKUP($B38,_projections!$A$12:$BO$40,Z$21+1,FALSE)</f>
        <v>2.0047018590812825E-3</v>
      </c>
      <c r="AA38" s="15">
        <f>VLOOKUP($B38,_projections!$A$12:$BO$40,AA$21+1,FALSE)</f>
        <v>0</v>
      </c>
      <c r="AB38" s="15">
        <f>VLOOKUP($B38,_projections!$A$12:$BO$40,AB$21+1,FALSE)</f>
        <v>0</v>
      </c>
      <c r="AC38" s="15">
        <f>VLOOKUP($B38,_projections!$A$12:$BO$40,AC$21+1,FALSE)</f>
        <v>2.1528162026095771E-2</v>
      </c>
      <c r="AD38" s="15">
        <f>VLOOKUP($B38,_projections!$A$12:$BO$40,AD$21+1,FALSE)</f>
        <v>6.9304864502171507E-2</v>
      </c>
      <c r="AE38" s="15">
        <f>VLOOKUP($B38,_projections!$A$12:$BO$40,AE$21+1,FALSE)</f>
        <v>0</v>
      </c>
      <c r="AF38" s="15">
        <f>VLOOKUP($B38,_projections!$A$12:$BO$40,AF$21+1,FALSE)</f>
        <v>2.9498440148285152E-3</v>
      </c>
      <c r="AG38" s="15">
        <f>VLOOKUP($B38,_projections!$A$12:$BO$40,AG$21+1,FALSE)</f>
        <v>0</v>
      </c>
      <c r="AH38" s="15">
        <f>VLOOKUP($B38,_projections!$A$12:$BO$40,AH$21+1,FALSE)</f>
        <v>0</v>
      </c>
      <c r="AI38" s="15">
        <f>VLOOKUP($B38,_projections!$A$12:$BO$40,AI$21+1,FALSE)</f>
        <v>2.1428295274474717E-3</v>
      </c>
      <c r="AJ38" s="16" t="str">
        <f>VLOOKUP($B38,_projections!$A$12:$BO$40,AJ$21+1,FALSE)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7.6170961613257385E-2</v>
      </c>
      <c r="E39" s="15">
        <f>VLOOKUP($B39,_projections!$A$12:$BT$40,E$21+$A39-1,FALSE)</f>
        <v>0.4604965047883271</v>
      </c>
      <c r="F39" s="15">
        <f>VLOOKUP($B39,_projections!$A$12:$BT$40,F$21+$A39-1,FALSE)</f>
        <v>0.35145084016213207</v>
      </c>
      <c r="G39" s="15">
        <f>VLOOKUP($B39,_projections!$A$12:$BT$40,G$21+$A39-1,FALSE)</f>
        <v>0</v>
      </c>
      <c r="H39" s="15">
        <f>VLOOKUP($B39,_projections!$A$12:$BT$40,H$21+$A39-1,FALSE)</f>
        <v>4.7465063623576545E-3</v>
      </c>
      <c r="I39" s="15">
        <f>VLOOKUP($B39,_projections!$A$12:$BT$40,I$21+$A39-1,FALSE)</f>
        <v>5.5667899315530837E-3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8.448097423788517E-2</v>
      </c>
      <c r="M39" s="15">
        <f>VLOOKUP($B39,_projections!$A$12:$BT$40,M$21+$A39-1,FALSE)</f>
        <v>1.4239519087072963E-2</v>
      </c>
      <c r="N39" s="15">
        <f>VLOOKUP($B39,_projections!$A$12:$BT$40,N$21+$A39-1,FALSE)</f>
        <v>1.8986025449430619E-3</v>
      </c>
      <c r="O39" s="15">
        <f>VLOOKUP($B39,_projections!$A$12:$BT$40,O$21+$A39-1,FALSE)</f>
        <v>6.3286751498102067E-4</v>
      </c>
      <c r="P39" s="15">
        <f>VLOOKUP($B39,_projections!$A$12:$BT$40,P$21+$A39-1,FALSE)</f>
        <v>0</v>
      </c>
      <c r="Q39" s="15"/>
      <c r="R39" s="114">
        <f t="shared" si="4"/>
        <v>0.99968356624250954</v>
      </c>
      <c r="T39">
        <v>1</v>
      </c>
      <c r="U39" s="135" t="s">
        <v>18</v>
      </c>
      <c r="V39" s="135">
        <v>0</v>
      </c>
      <c r="W39" s="15">
        <f>VLOOKUP($B39,_projections!$A$12:$BO$40,W$21+1,FALSE)</f>
        <v>7.6170961613257385E-2</v>
      </c>
      <c r="X39" s="15">
        <f>VLOOKUP($B39,_projections!$A$12:$BO$40,X$21+1,FALSE)</f>
        <v>0.48473316293508117</v>
      </c>
      <c r="Y39" s="15">
        <f>VLOOKUP($B39,_projections!$A$12:$BO$40,Y$21+1,FALSE)</f>
        <v>0.39050093351348009</v>
      </c>
      <c r="Z39" s="15">
        <f>VLOOKUP($B39,_projections!$A$12:$BO$40,Z$21+1,FALSE)</f>
        <v>0</v>
      </c>
      <c r="AA39" s="15">
        <f>VLOOKUP($B39,_projections!$A$12:$BO$40,AA$21+1,FALSE)</f>
        <v>0</v>
      </c>
      <c r="AB39" s="15">
        <f>VLOOKUP($B39,_projections!$A$12:$BO$40,AB$21+1,FALSE)</f>
        <v>0</v>
      </c>
      <c r="AC39" s="15">
        <f>VLOOKUP($B39,_projections!$A$12:$BO$40,AC$21+1,FALSE)</f>
        <v>4.3344585764118829E-2</v>
      </c>
      <c r="AD39" s="15">
        <f>VLOOKUP($B39,_projections!$A$12:$BO$40,AD$21+1,FALSE)</f>
        <v>0</v>
      </c>
      <c r="AE39" s="15">
        <f>VLOOKUP($B39,_projections!$A$12:$BO$40,AE$21+1,FALSE)</f>
        <v>0</v>
      </c>
      <c r="AF39" s="15">
        <f>VLOOKUP($B39,_projections!$A$12:$BO$40,AF$21+1,FALSE)</f>
        <v>5.2503561740625737E-3</v>
      </c>
      <c r="AG39" s="15">
        <f>VLOOKUP($B39,_projections!$A$12:$BO$40,AG$21+1,FALSE)</f>
        <v>0</v>
      </c>
      <c r="AH39" s="15">
        <f>VLOOKUP($B39,_projections!$A$12:$BO$40,AH$21+1,FALSE)</f>
        <v>0</v>
      </c>
      <c r="AI39" s="15">
        <f>VLOOKUP($B39,_projections!$A$12:$BO$40,AI$21+1,FALSE)</f>
        <v>0</v>
      </c>
      <c r="AJ39" s="16" t="str">
        <f>VLOOKUP($B39,_projections!$A$12:$BO$40,AJ$21+1,FALSE)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0.16930400611513868</v>
      </c>
      <c r="E40" s="15">
        <f>VLOOKUP($B40,_projections!$A$12:$BT$40,E$21+$A40-1,FALSE)</f>
        <v>0.75485823742910441</v>
      </c>
      <c r="F40" s="15">
        <f>VLOOKUP($B40,_projections!$A$12:$BT$40,F$21+$A40-1,FALSE)</f>
        <v>1.6385415399972719E-2</v>
      </c>
      <c r="G40" s="15">
        <f>VLOOKUP($B40,_projections!$A$12:$BT$40,G$21+$A40-1,FALSE)</f>
        <v>0</v>
      </c>
      <c r="H40" s="15">
        <f>VLOOKUP($B40,_projections!$A$12:$BT$40,H$21+$A40-1,FALSE)</f>
        <v>3.1162486971322025E-3</v>
      </c>
      <c r="I40" s="15">
        <f>VLOOKUP($B40,_projections!$A$12:$BT$40,I$21+$A40-1,FALSE)</f>
        <v>2.7843316729385791E-3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3.1832329601303215E-2</v>
      </c>
      <c r="M40" s="15">
        <f>VLOOKUP($B40,_projections!$A$12:$BT$40,M$21+$A40-1,FALSE)</f>
        <v>9.3487460913966071E-3</v>
      </c>
      <c r="N40" s="15">
        <f>VLOOKUP($B40,_projections!$A$12:$BT$40,N$21+$A40-1,FALSE)</f>
        <v>1.246499478852881E-3</v>
      </c>
      <c r="O40" s="15">
        <f>VLOOKUP($B40,_projections!$A$12:$BT$40,O$21+$A40-1,FALSE)</f>
        <v>1.0916435601018491E-2</v>
      </c>
      <c r="P40" s="15">
        <f>VLOOKUP($B40,_projections!$A$12:$BT$40,P$21+$A40-1,FALSE)</f>
        <v>0</v>
      </c>
      <c r="Q40" s="15"/>
      <c r="R40" s="114">
        <f t="shared" si="4"/>
        <v>0.9997922500868579</v>
      </c>
      <c r="T40">
        <v>1</v>
      </c>
      <c r="U40" s="135" t="s">
        <v>5</v>
      </c>
      <c r="V40" s="135">
        <v>0</v>
      </c>
      <c r="W40" s="15">
        <f>VLOOKUP($B40,_projections!$A$12:$BO$40,W$21+1,FALSE)</f>
        <v>0.16930400611513868</v>
      </c>
      <c r="X40" s="15">
        <f>VLOOKUP($B40,_projections!$A$12:$BO$40,X$21+1,FALSE)</f>
        <v>0.79458761834642577</v>
      </c>
      <c r="Y40" s="15">
        <f>VLOOKUP($B40,_projections!$A$12:$BO$40,Y$21+1,FALSE)</f>
        <v>1.8206017111080799E-2</v>
      </c>
      <c r="Z40" s="15">
        <f>VLOOKUP($B40,_projections!$A$12:$BO$40,Z$21+1,FALSE)</f>
        <v>0</v>
      </c>
      <c r="AA40" s="15">
        <f>VLOOKUP($B40,_projections!$A$12:$BO$40,AA$21+1,FALSE)</f>
        <v>0</v>
      </c>
      <c r="AB40" s="15">
        <f>VLOOKUP($B40,_projections!$A$12:$BO$40,AB$21+1,FALSE)</f>
        <v>0</v>
      </c>
      <c r="AC40" s="15">
        <f>VLOOKUP($B40,_projections!$A$12:$BO$40,AC$21+1,FALSE)</f>
        <v>4.8248408928241232E-3</v>
      </c>
      <c r="AD40" s="15">
        <f>VLOOKUP($B40,_projections!$A$12:$BO$40,AD$21+1,FALSE)</f>
        <v>1.0500935774734196E-2</v>
      </c>
      <c r="AE40" s="15">
        <f>VLOOKUP($B40,_projections!$A$12:$BO$40,AE$21+1,FALSE)</f>
        <v>0</v>
      </c>
      <c r="AF40" s="15">
        <f>VLOOKUP($B40,_projections!$A$12:$BO$40,AF$21+1,FALSE)</f>
        <v>2.5765817597964325E-3</v>
      </c>
      <c r="AG40" s="15">
        <f>VLOOKUP($B40,_projections!$A$12:$BO$40,AG$21+1,FALSE)</f>
        <v>0</v>
      </c>
      <c r="AH40" s="15">
        <f>VLOOKUP($B40,_projections!$A$12:$BO$40,AH$21+1,FALSE)</f>
        <v>0</v>
      </c>
      <c r="AI40" s="15">
        <f>VLOOKUP($B40,_projections!$A$12:$BO$40,AI$21+1,FALSE)</f>
        <v>0</v>
      </c>
      <c r="AJ40" s="16" t="str">
        <f>VLOOKUP($B40,_projections!$A$12:$BO$40,AJ$21+1,FALSE)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0.20712568061864198</v>
      </c>
      <c r="E41" s="15">
        <f>VLOOKUP($B41,_projections!$A$12:$BT$40,E$21+$A41-1,FALSE)</f>
        <v>0.25484680802299864</v>
      </c>
      <c r="F41" s="15">
        <f>VLOOKUP($B41,_projections!$A$12:$BT$40,F$21+$A41-1,FALSE)</f>
        <v>0.13266854357493746</v>
      </c>
      <c r="G41" s="15">
        <f>VLOOKUP($B41,_projections!$A$12:$BT$40,G$21+$A41-1,FALSE)</f>
        <v>2.9646124133887793E-2</v>
      </c>
      <c r="H41" s="15">
        <f>VLOOKUP($B41,_projections!$A$12:$BT$40,H$21+$A41-1,FALSE)</f>
        <v>3.064456571528824E-3</v>
      </c>
      <c r="I41" s="15">
        <f>VLOOKUP($B41,_projections!$A$12:$BT$40,I$21+$A41-1,FALSE)</f>
        <v>1.0347741558220321E-2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0.3512686018622812</v>
      </c>
      <c r="M41" s="15">
        <f>VLOOKUP($B41,_projections!$A$12:$BT$40,M$21+$A41-1,FALSE)</f>
        <v>9.1933697145864714E-3</v>
      </c>
      <c r="N41" s="15">
        <f>VLOOKUP($B41,_projections!$A$12:$BT$40,N$21+$A41-1,FALSE)</f>
        <v>1.2257826286115297E-3</v>
      </c>
      <c r="O41" s="15">
        <f>VLOOKUP($B41,_projections!$A$12:$BT$40,O$21+$A41-1,FALSE)</f>
        <v>4.0859420953717659E-4</v>
      </c>
      <c r="P41" s="15">
        <f>VLOOKUP($B41,_projections!$A$12:$BT$40,P$21+$A41-1,FALSE)</f>
        <v>0</v>
      </c>
      <c r="Q41" s="15"/>
      <c r="R41" s="114">
        <f t="shared" si="4"/>
        <v>0.99979570289523145</v>
      </c>
      <c r="T41">
        <v>1</v>
      </c>
      <c r="U41" s="135" t="s">
        <v>23</v>
      </c>
      <c r="V41" s="135">
        <v>0</v>
      </c>
      <c r="W41" s="15">
        <f>VLOOKUP($B41,_projections!$A$12:$BO$40,W$21+1,FALSE)</f>
        <v>0.20712568061864198</v>
      </c>
      <c r="X41" s="15">
        <f>VLOOKUP($B41,_projections!$A$12:$BO$40,X$21+1,FALSE)</f>
        <v>0.26825979791894594</v>
      </c>
      <c r="Y41" s="15">
        <f>VLOOKUP($B41,_projections!$A$12:$BO$40,Y$21+1,FALSE)</f>
        <v>0.14740949286104163</v>
      </c>
      <c r="Z41" s="15">
        <f>VLOOKUP($B41,_projections!$A$12:$BO$40,Z$21+1,FALSE)</f>
        <v>4.2351605905553993E-2</v>
      </c>
      <c r="AA41" s="15">
        <f>VLOOKUP($B41,_projections!$A$12:$BO$40,AA$21+1,FALSE)</f>
        <v>0</v>
      </c>
      <c r="AB41" s="15">
        <f>VLOOKUP($B41,_projections!$A$12:$BO$40,AB$21+1,FALSE)</f>
        <v>0</v>
      </c>
      <c r="AC41" s="15">
        <f>VLOOKUP($B41,_projections!$A$12:$BO$40,AC$21+1,FALSE)</f>
        <v>0.32470997824236475</v>
      </c>
      <c r="AD41" s="15">
        <f>VLOOKUP($B41,_projections!$A$12:$BO$40,AD$21+1,FALSE)</f>
        <v>0</v>
      </c>
      <c r="AE41" s="15">
        <f>VLOOKUP($B41,_projections!$A$12:$BO$40,AE$21+1,FALSE)</f>
        <v>0</v>
      </c>
      <c r="AF41" s="15">
        <f>VLOOKUP($B41,_projections!$A$12:$BO$40,AF$21+1,FALSE)</f>
        <v>1.0143444453451732E-2</v>
      </c>
      <c r="AG41" s="15">
        <f>VLOOKUP($B41,_projections!$A$12:$BO$40,AG$21+1,FALSE)</f>
        <v>0</v>
      </c>
      <c r="AH41" s="15">
        <f>VLOOKUP($B41,_projections!$A$12:$BO$40,AH$21+1,FALSE)</f>
        <v>0</v>
      </c>
      <c r="AI41" s="15">
        <f>VLOOKUP($B41,_projections!$A$12:$BO$40,AI$21+1,FALSE)</f>
        <v>0</v>
      </c>
      <c r="AJ41" s="16" t="str">
        <f>VLOOKUP($B41,_projections!$A$12:$BO$40,AJ$21+1,FALSE)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0.24704067472382535</v>
      </c>
      <c r="E42" s="15">
        <f>VLOOKUP($B42,_projections!$A$12:$BT$40,E$21+$A42-1,FALSE)</f>
        <v>0.27482093961793269</v>
      </c>
      <c r="F42" s="15">
        <f>VLOOKUP($B42,_projections!$A$12:$BT$40,F$21+$A42-1,FALSE)</f>
        <v>1.3394369707015429E-2</v>
      </c>
      <c r="G42" s="15">
        <f>VLOOKUP($B42,_projections!$A$12:$BT$40,G$21+$A42-1,FALSE)</f>
        <v>0.18275785866537045</v>
      </c>
      <c r="H42" s="15">
        <f>VLOOKUP($B42,_projections!$A$12:$BT$40,H$21+$A42-1,FALSE)</f>
        <v>7.0707989888657806E-3</v>
      </c>
      <c r="I42" s="15">
        <f>VLOOKUP($B42,_projections!$A$12:$BT$40,I$21+$A42-1,FALSE)</f>
        <v>1.0015674330410477E-2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0.23944480760666298</v>
      </c>
      <c r="M42" s="15">
        <f>VLOOKUP($B42,_projections!$A$12:$BT$40,M$21+$A42-1,FALSE)</f>
        <v>2.1212396966597342E-2</v>
      </c>
      <c r="N42" s="15">
        <f>VLOOKUP($B42,_projections!$A$12:$BT$40,N$21+$A42-1,FALSE)</f>
        <v>2.8283195955463121E-3</v>
      </c>
      <c r="O42" s="15">
        <f>VLOOKUP($B42,_projections!$A$12:$BT$40,O$21+$A42-1,FALSE)</f>
        <v>9.4277319851543743E-4</v>
      </c>
      <c r="P42" s="15">
        <f>VLOOKUP($B42,_projections!$A$12:$BT$40,P$21+$A42-1,FALSE)</f>
        <v>0</v>
      </c>
      <c r="Q42" s="15"/>
      <c r="R42" s="114">
        <f t="shared" si="4"/>
        <v>0.99952861340074228</v>
      </c>
      <c r="T42">
        <v>1</v>
      </c>
      <c r="U42" s="135" t="s">
        <v>24</v>
      </c>
      <c r="V42" s="135">
        <v>0</v>
      </c>
      <c r="W42" s="15">
        <f>VLOOKUP($B42,_projections!$A$12:$BO$40,W$21+1,FALSE)</f>
        <v>0.24704067472382535</v>
      </c>
      <c r="X42" s="15">
        <f>VLOOKUP($B42,_projections!$A$12:$BO$40,X$21+1,FALSE)</f>
        <v>0.28928519959782389</v>
      </c>
      <c r="Y42" s="15">
        <f>VLOOKUP($B42,_projections!$A$12:$BO$40,Y$21+1,FALSE)</f>
        <v>1.488263300779492E-2</v>
      </c>
      <c r="Z42" s="15">
        <f>VLOOKUP($B42,_projections!$A$12:$BO$40,Z$21+1,FALSE)</f>
        <v>0.26108265523624352</v>
      </c>
      <c r="AA42" s="15">
        <f>VLOOKUP($B42,_projections!$A$12:$BO$40,AA$21+1,FALSE)</f>
        <v>0</v>
      </c>
      <c r="AB42" s="15">
        <f>VLOOKUP($B42,_projections!$A$12:$BO$40,AB$21+1,FALSE)</f>
        <v>0</v>
      </c>
      <c r="AC42" s="15">
        <f>VLOOKUP($B42,_projections!$A$12:$BO$40,AC$21+1,FALSE)</f>
        <v>0.17816454970315956</v>
      </c>
      <c r="AD42" s="15">
        <f>VLOOKUP($B42,_projections!$A$12:$BO$40,AD$21+1,FALSE)</f>
        <v>0</v>
      </c>
      <c r="AE42" s="15">
        <f>VLOOKUP($B42,_projections!$A$12:$BO$40,AE$21+1,FALSE)</f>
        <v>0</v>
      </c>
      <c r="AF42" s="15">
        <f>VLOOKUP($B42,_projections!$A$12:$BO$40,AF$21+1,FALSE)</f>
        <v>9.5442877311527584E-3</v>
      </c>
      <c r="AG42" s="15">
        <f>VLOOKUP($B42,_projections!$A$12:$BO$40,AG$21+1,FALSE)</f>
        <v>0</v>
      </c>
      <c r="AH42" s="15">
        <f>VLOOKUP($B42,_projections!$A$12:$BO$40,AH$21+1,FALSE)</f>
        <v>0</v>
      </c>
      <c r="AI42" s="15">
        <f>VLOOKUP($B42,_projections!$A$12:$BO$40,AI$21+1,FALSE)</f>
        <v>0</v>
      </c>
      <c r="AJ42" s="16" t="str">
        <f>VLOOKUP($B42,_projections!$A$12:$BO$40,AJ$21+1,FALSE)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0.25309523882600493</v>
      </c>
      <c r="E43" s="15">
        <f>VLOOKUP($B43,_projections!$A$12:$BT$40,E$21+$A43-1,FALSE)</f>
        <v>0.48901857364906054</v>
      </c>
      <c r="F43" s="15">
        <f>VLOOKUP($B43,_projections!$A$12:$BT$40,F$21+$A43-1,FALSE)</f>
        <v>0.20374327611436688</v>
      </c>
      <c r="G43" s="15">
        <f>VLOOKUP($B43,_projections!$A$12:$BT$40,G$21+$A43-1,FALSE)</f>
        <v>0</v>
      </c>
      <c r="H43" s="15">
        <f>VLOOKUP($B43,_projections!$A$12:$BT$40,H$21+$A43-1,FALSE)</f>
        <v>3.628197109216893E-3</v>
      </c>
      <c r="I43" s="15">
        <f>VLOOKUP($B43,_projections!$A$12:$BT$40,I$21+$A43-1,FALSE)</f>
        <v>3.9356140749858652E-3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3.3517590633183887E-2</v>
      </c>
      <c r="M43" s="15">
        <f>VLOOKUP($B43,_projections!$A$12:$BT$40,M$21+$A43-1,FALSE)</f>
        <v>1.088459132765068E-2</v>
      </c>
      <c r="N43" s="15">
        <f>VLOOKUP($B43,_projections!$A$12:$BT$40,N$21+$A43-1,FALSE)</f>
        <v>1.451278843686757E-3</v>
      </c>
      <c r="O43" s="15">
        <f>VLOOKUP($B43,_projections!$A$12:$BT$40,O$21+$A43-1,FALSE)</f>
        <v>4.8375961456225238E-4</v>
      </c>
      <c r="P43" s="15">
        <f>VLOOKUP($B43,_projections!$A$12:$BT$40,P$21+$A43-1,FALSE)</f>
        <v>0</v>
      </c>
      <c r="Q43" s="15"/>
      <c r="R43" s="114">
        <f t="shared" si="4"/>
        <v>0.99975812019271881</v>
      </c>
      <c r="T43">
        <v>1</v>
      </c>
      <c r="U43" s="135" t="s">
        <v>27</v>
      </c>
      <c r="V43" s="135">
        <v>0</v>
      </c>
      <c r="W43" s="15">
        <f>VLOOKUP($B43,_projections!$A$12:$BO$40,W$21+1,FALSE)</f>
        <v>0.25309523882600493</v>
      </c>
      <c r="X43" s="15">
        <f>VLOOKUP($B43,_projections!$A$12:$BO$40,X$21+1,FALSE)</f>
        <v>0.51475639331480061</v>
      </c>
      <c r="Y43" s="15">
        <f>VLOOKUP($B43,_projections!$A$12:$BO$40,Y$21+1,FALSE)</f>
        <v>0.22638141790485208</v>
      </c>
      <c r="Z43" s="15">
        <f>VLOOKUP($B43,_projections!$A$12:$BO$40,Z$21+1,FALSE)</f>
        <v>0</v>
      </c>
      <c r="AA43" s="15">
        <f>VLOOKUP($B43,_projections!$A$12:$BO$40,AA$21+1,FALSE)</f>
        <v>0</v>
      </c>
      <c r="AB43" s="15">
        <f>VLOOKUP($B43,_projections!$A$12:$BO$40,AB$21+1,FALSE)</f>
        <v>0</v>
      </c>
      <c r="AC43" s="15">
        <f>VLOOKUP($B43,_projections!$A$12:$BO$40,AC$21+1,FALSE)</f>
        <v>2.0732156866374823E-3</v>
      </c>
      <c r="AD43" s="15">
        <f>VLOOKUP($B43,_projections!$A$12:$BO$40,AD$21+1,FALSE)</f>
        <v>0</v>
      </c>
      <c r="AE43" s="15">
        <f>VLOOKUP($B43,_projections!$A$12:$BO$40,AE$21+1,FALSE)</f>
        <v>0</v>
      </c>
      <c r="AF43" s="15">
        <f>VLOOKUP($B43,_projections!$A$12:$BO$40,AF$21+1,FALSE)</f>
        <v>3.6937342677047388E-3</v>
      </c>
      <c r="AG43" s="15">
        <f>VLOOKUP($B43,_projections!$A$12:$BO$40,AG$21+1,FALSE)</f>
        <v>0</v>
      </c>
      <c r="AH43" s="15">
        <f>VLOOKUP($B43,_projections!$A$12:$BO$40,AH$21+1,FALSE)</f>
        <v>0</v>
      </c>
      <c r="AI43" s="15">
        <f>VLOOKUP($B43,_projections!$A$12:$BO$40,AI$21+1,FALSE)</f>
        <v>0</v>
      </c>
      <c r="AJ43" s="16" t="str">
        <f>VLOOKUP($B43,_projections!$A$12:$BO$40,AJ$21+1,FALSE)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0.48741740100147607</v>
      </c>
      <c r="E44" s="15">
        <f>VLOOKUP($B44,_projections!$A$12:$BT$40,E$21+$A44-1,FALSE)</f>
        <v>6.6776886683194286E-2</v>
      </c>
      <c r="F44" s="15">
        <f>VLOOKUP($B44,_projections!$A$12:$BT$40,F$21+$A44-1,FALSE)</f>
        <v>0.38464043962341155</v>
      </c>
      <c r="G44" s="15">
        <f>VLOOKUP($B44,_projections!$A$12:$BT$40,G$21+$A44-1,FALSE)</f>
        <v>0</v>
      </c>
      <c r="H44" s="15">
        <f>VLOOKUP($B44,_projections!$A$12:$BT$40,H$21+$A44-1,FALSE)</f>
        <v>3.4689299706112142E-3</v>
      </c>
      <c r="I44" s="15">
        <f>VLOOKUP($B44,_projections!$A$12:$BT$40,I$21+$A44-1,FALSE)</f>
        <v>1.4873980305962922E-2</v>
      </c>
      <c r="J44" s="15">
        <f>VLOOKUP($B44,_projections!$A$12:$BT$40,J$21+$A44-1,FALSE)</f>
        <v>0</v>
      </c>
      <c r="K44" s="15">
        <f>VLOOKUP($B44,_projections!$A$12:$BT$40,K$21+$A44-1,FALSE)</f>
        <v>2.7015477584646605E-4</v>
      </c>
      <c r="L44" s="15">
        <f>VLOOKUP($B44,_projections!$A$12:$BT$40,L$21+$A44-1,FALSE)</f>
        <v>3.0064059745297189E-2</v>
      </c>
      <c r="M44" s="15">
        <f>VLOOKUP($B44,_projections!$A$12:$BT$40,M$21+$A44-1,FALSE)</f>
        <v>1.0406789911833643E-2</v>
      </c>
      <c r="N44" s="15">
        <f>VLOOKUP($B44,_projections!$A$12:$BT$40,N$21+$A44-1,FALSE)</f>
        <v>1.3875719882444858E-3</v>
      </c>
      <c r="O44" s="15">
        <f>VLOOKUP($B44,_projections!$A$12:$BT$40,O$21+$A44-1,FALSE)</f>
        <v>4.6252399608149523E-4</v>
      </c>
      <c r="P44" s="15">
        <f>VLOOKUP($B44,_projections!$A$12:$BT$40,P$21+$A44-1,FALSE)</f>
        <v>0</v>
      </c>
      <c r="Q44" s="15"/>
      <c r="R44" s="114">
        <f t="shared" si="4"/>
        <v>0.99976873800195931</v>
      </c>
      <c r="T44">
        <v>1</v>
      </c>
      <c r="U44" s="135" t="s">
        <v>29</v>
      </c>
      <c r="V44" s="135">
        <v>0</v>
      </c>
      <c r="W44" s="15">
        <f>VLOOKUP($B44,_projections!$A$12:$BO$40,W$21+1,FALSE)</f>
        <v>0.48741740100147607</v>
      </c>
      <c r="X44" s="15">
        <f>VLOOKUP($B44,_projections!$A$12:$BO$40,X$21+1,FALSE)</f>
        <v>7.0291459666520312E-2</v>
      </c>
      <c r="Y44" s="15">
        <f>VLOOKUP($B44,_projections!$A$12:$BO$40,Y$21+1,FALSE)</f>
        <v>0.42737826624823505</v>
      </c>
      <c r="Z44" s="15">
        <f>VLOOKUP($B44,_projections!$A$12:$BO$40,Z$21+1,FALSE)</f>
        <v>0</v>
      </c>
      <c r="AA44" s="15">
        <f>VLOOKUP($B44,_projections!$A$12:$BO$40,AA$21+1,FALSE)</f>
        <v>0</v>
      </c>
      <c r="AB44" s="15">
        <f>VLOOKUP($B44,_projections!$A$12:$BO$40,AB$21+1,FALSE)</f>
        <v>0</v>
      </c>
      <c r="AC44" s="15">
        <f>VLOOKUP($B44,_projections!$A$12:$BO$40,AC$21+1,FALSE)</f>
        <v>0</v>
      </c>
      <c r="AD44" s="15">
        <f>VLOOKUP($B44,_projections!$A$12:$BO$40,AD$21+1,FALSE)</f>
        <v>0</v>
      </c>
      <c r="AE44" s="15">
        <f>VLOOKUP($B44,_projections!$A$12:$BO$40,AE$21+1,FALSE)</f>
        <v>0</v>
      </c>
      <c r="AF44" s="15">
        <f>VLOOKUP($B44,_projections!$A$12:$BO$40,AF$21+1,FALSE)</f>
        <v>1.4642718307922175E-2</v>
      </c>
      <c r="AG44" s="15">
        <f>VLOOKUP($B44,_projections!$A$12:$BO$40,AG$21+1,FALSE)</f>
        <v>0</v>
      </c>
      <c r="AH44" s="15">
        <f>VLOOKUP($B44,_projections!$A$12:$BO$40,AH$21+1,FALSE)</f>
        <v>2.7015477584646605E-4</v>
      </c>
      <c r="AI44" s="15">
        <f>VLOOKUP($B44,_projections!$A$12:$BO$40,AI$21+1,FALSE)</f>
        <v>0</v>
      </c>
      <c r="AJ44" s="16" t="str">
        <f>VLOOKUP($B44,_projections!$A$12:$BO$40,AJ$21+1,FALSE)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0.12418118463893428</v>
      </c>
      <c r="E45" s="15">
        <f>VLOOKUP($B45,_projections!$A$12:$BT$40,E$21+$A45-1,FALSE)</f>
        <v>0.76454566117247358</v>
      </c>
      <c r="F45" s="15">
        <f>VLOOKUP($B45,_projections!$A$12:$BT$40,F$21+$A45-1,FALSE)</f>
        <v>1.9346610170090518E-2</v>
      </c>
      <c r="G45" s="15">
        <f>VLOOKUP($B45,_projections!$A$12:$BT$40,G$21+$A45-1,FALSE)</f>
        <v>4.5088387851191563E-4</v>
      </c>
      <c r="H45" s="15">
        <f>VLOOKUP($B45,_projections!$A$12:$BT$40,H$21+$A45-1,FALSE)</f>
        <v>3.1936578468774743E-3</v>
      </c>
      <c r="I45" s="15">
        <f>VLOOKUP($B45,_projections!$A$12:$BT$40,I$21+$A45-1,FALSE)</f>
        <v>9.2496677413406725E-3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4.4187039971092829E-2</v>
      </c>
      <c r="M45" s="15">
        <f>VLOOKUP($B45,_projections!$A$12:$BT$40,M$21+$A45-1,FALSE)</f>
        <v>2.1921185254872584E-2</v>
      </c>
      <c r="N45" s="15">
        <f>VLOOKUP($B45,_projections!$A$12:$BT$40,N$21+$A45-1,FALSE)</f>
        <v>1.2774631387509896E-3</v>
      </c>
      <c r="O45" s="15">
        <f>VLOOKUP($B45,_projections!$A$12:$BT$40,O$21+$A45-1,FALSE)</f>
        <v>4.2582104625032996E-4</v>
      </c>
      <c r="P45" s="15">
        <f>VLOOKUP($B45,_projections!$A$12:$BT$40,P$21+$A45-1,FALSE)</f>
        <v>1.1007914617679644E-2</v>
      </c>
      <c r="Q45" s="15"/>
      <c r="R45" s="114">
        <f t="shared" si="4"/>
        <v>0.99978708947687489</v>
      </c>
      <c r="T45">
        <v>1</v>
      </c>
      <c r="U45" s="135" t="s">
        <v>8</v>
      </c>
      <c r="V45" s="135">
        <v>0</v>
      </c>
      <c r="W45" s="15">
        <f>VLOOKUP($B45,_projections!$A$12:$BO$40,W$21+1,FALSE)</f>
        <v>0.12418118463893428</v>
      </c>
      <c r="X45" s="15">
        <f>VLOOKUP($B45,_projections!$A$12:$BO$40,X$21+1,FALSE)</f>
        <v>0.80478490649734069</v>
      </c>
      <c r="Y45" s="15">
        <f>VLOOKUP($B45,_projections!$A$12:$BO$40,Y$21+1,FALSE)</f>
        <v>2.1496233522322796E-2</v>
      </c>
      <c r="Z45" s="15">
        <f>VLOOKUP($B45,_projections!$A$12:$BO$40,Z$21+1,FALSE)</f>
        <v>6.4411982644559378E-4</v>
      </c>
      <c r="AA45" s="15">
        <f>VLOOKUP($B45,_projections!$A$12:$BO$40,AA$21+1,FALSE)</f>
        <v>0</v>
      </c>
      <c r="AB45" s="15">
        <f>VLOOKUP($B45,_projections!$A$12:$BO$40,AB$21+1,FALSE)</f>
        <v>1.234021171424016E-2</v>
      </c>
      <c r="AC45" s="15">
        <f>VLOOKUP($B45,_projections!$A$12:$BO$40,AC$21+1,FALSE)</f>
        <v>1.6508671964821378E-2</v>
      </c>
      <c r="AD45" s="15">
        <f>VLOOKUP($B45,_projections!$A$12:$BO$40,AD$21+1,FALSE)</f>
        <v>0</v>
      </c>
      <c r="AE45" s="15">
        <f>VLOOKUP($B45,_projections!$A$12:$BO$40,AE$21+1,FALSE)</f>
        <v>0</v>
      </c>
      <c r="AF45" s="15">
        <f>VLOOKUP($B45,_projections!$A$12:$BO$40,AF$21+1,FALSE)</f>
        <v>9.0367572182155076E-3</v>
      </c>
      <c r="AG45" s="15">
        <f>VLOOKUP($B45,_projections!$A$12:$BO$40,AG$21+1,FALSE)</f>
        <v>0</v>
      </c>
      <c r="AH45" s="15">
        <f>VLOOKUP($B45,_projections!$A$12:$BO$40,AH$21+1,FALSE)</f>
        <v>0</v>
      </c>
      <c r="AI45" s="15">
        <f>VLOOKUP($B45,_projections!$A$12:$BO$40,AI$21+1,FALSE)</f>
        <v>1.1007914617679644E-2</v>
      </c>
      <c r="AJ45" s="16" t="str">
        <f>VLOOKUP($B45,_projections!$A$12:$BO$40,AJ$21+1,FALSE)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0.27106658772853159</v>
      </c>
      <c r="E46" s="15">
        <f>VLOOKUP($B46,_projections!$A$12:$BT$40,E$21+$A46-1,FALSE)</f>
        <v>0.38125048731151695</v>
      </c>
      <c r="F46" s="15">
        <f>VLOOKUP($B46,_projections!$A$12:$BT$40,F$21+$A46-1,FALSE)</f>
        <v>7.4453379103213826E-2</v>
      </c>
      <c r="G46" s="15">
        <f>VLOOKUP($B46,_projections!$A$12:$BT$40,G$21+$A46-1,FALSE)</f>
        <v>0.13002557244336058</v>
      </c>
      <c r="H46" s="15">
        <f>VLOOKUP($B46,_projections!$A$12:$BT$40,H$21+$A46-1,FALSE)</f>
        <v>6.3047743599496855E-3</v>
      </c>
      <c r="I46" s="15">
        <f>VLOOKUP($B46,_projections!$A$12:$BT$40,I$21+$A46-1,FALSE)</f>
        <v>1.1510458361923286E-2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9.7523479937051655E-2</v>
      </c>
      <c r="M46" s="15">
        <f>VLOOKUP($B46,_projections!$A$12:$BT$40,M$21+$A46-1,FALSE)</f>
        <v>2.0312709655204538E-2</v>
      </c>
      <c r="N46" s="15">
        <f>VLOOKUP($B46,_projections!$A$12:$BT$40,N$21+$A46-1,FALSE)</f>
        <v>2.5219097439798744E-3</v>
      </c>
      <c r="O46" s="15">
        <f>VLOOKUP($B46,_projections!$A$12:$BT$40,O$21+$A46-1,FALSE)</f>
        <v>2.1814985371245042E-3</v>
      </c>
      <c r="P46" s="15">
        <f>VLOOKUP($B46,_projections!$A$12:$BT$40,P$21+$A46-1,FALSE)</f>
        <v>2.4288245274801E-3</v>
      </c>
      <c r="Q46" s="15"/>
      <c r="R46" s="114">
        <f t="shared" si="4"/>
        <v>0.99957968170933653</v>
      </c>
      <c r="T46">
        <v>1</v>
      </c>
      <c r="U46" s="135" t="s">
        <v>6</v>
      </c>
      <c r="V46" s="135">
        <v>0</v>
      </c>
      <c r="W46" s="15">
        <f>VLOOKUP($B46,_projections!$A$12:$BO$40,W$21+1,FALSE)</f>
        <v>0.27106658772853159</v>
      </c>
      <c r="X46" s="15">
        <f>VLOOKUP($B46,_projections!$A$12:$BO$40,X$21+1,FALSE)</f>
        <v>0.40131630243317573</v>
      </c>
      <c r="Y46" s="15">
        <f>VLOOKUP($B46,_projections!$A$12:$BO$40,Y$21+1,FALSE)</f>
        <v>8.2725976781348687E-2</v>
      </c>
      <c r="Z46" s="15">
        <f>VLOOKUP($B46,_projections!$A$12:$BO$40,Z$21+1,FALSE)</f>
        <v>0.1857508177762294</v>
      </c>
      <c r="AA46" s="15">
        <f>VLOOKUP($B46,_projections!$A$12:$BO$40,AA$21+1,FALSE)</f>
        <v>0</v>
      </c>
      <c r="AB46" s="15">
        <f>VLOOKUP($B46,_projections!$A$12:$BO$40,AB$21+1,FALSE)</f>
        <v>1.3983865753554848E-3</v>
      </c>
      <c r="AC46" s="15">
        <f>VLOOKUP($B46,_projections!$A$12:$BO$40,AC$21+1,FALSE)</f>
        <v>4.2882102150821041E-2</v>
      </c>
      <c r="AD46" s="15">
        <f>VLOOKUP($B46,_projections!$A$12:$BO$40,AD$21+1,FALSE)</f>
        <v>1.3408619557978795E-3</v>
      </c>
      <c r="AE46" s="15">
        <f>VLOOKUP($B46,_projections!$A$12:$BO$40,AE$21+1,FALSE)</f>
        <v>0</v>
      </c>
      <c r="AF46" s="15">
        <f>VLOOKUP($B46,_projections!$A$12:$BO$40,AF$21+1,FALSE)</f>
        <v>1.1090140071259974E-2</v>
      </c>
      <c r="AG46" s="15">
        <f>VLOOKUP($B46,_projections!$A$12:$BO$40,AG$21+1,FALSE)</f>
        <v>0</v>
      </c>
      <c r="AH46" s="15">
        <f>VLOOKUP($B46,_projections!$A$12:$BO$40,AH$21+1,FALSE)</f>
        <v>0</v>
      </c>
      <c r="AI46" s="15">
        <f>VLOOKUP($B46,_projections!$A$12:$BO$40,AI$21+1,FALSE)</f>
        <v>2.4288245274801E-3</v>
      </c>
      <c r="AJ46" s="16" t="str">
        <f>VLOOKUP($B46,_projections!$A$12:$BO$40,AJ$21+1,FALSE)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0.43883237994013946</v>
      </c>
      <c r="E47" s="15">
        <f>VLOOKUP($B47,_projections!$A$12:$BT$40,E$21+$A47-1,FALSE)</f>
        <v>0.35564208444533713</v>
      </c>
      <c r="F47" s="15">
        <f>VLOOKUP($B47,_projections!$A$12:$BT$40,F$21+$A47-1,FALSE)</f>
        <v>0.13495796297363968</v>
      </c>
      <c r="G47" s="15">
        <f>VLOOKUP($B47,_projections!$A$12:$BT$40,G$21+$A47-1,FALSE)</f>
        <v>0</v>
      </c>
      <c r="H47" s="15">
        <f>VLOOKUP($B47,_projections!$A$12:$BT$40,H$21+$A47-1,FALSE)</f>
        <v>2.5285000247838546E-3</v>
      </c>
      <c r="I47" s="15">
        <f>VLOOKUP($B47,_projections!$A$12:$BT$40,I$21+$A47-1,FALSE)</f>
        <v>1.6856666831892362E-4</v>
      </c>
      <c r="J47" s="15">
        <f>VLOOKUP($B47,_projections!$A$12:$BT$40,J$21+$A47-1,FALSE)</f>
        <v>0</v>
      </c>
      <c r="K47" s="15">
        <f>VLOOKUP($B47,_projections!$A$12:$BT$40,K$21+$A47-1,FALSE)</f>
        <v>3.2790587979612856E-3</v>
      </c>
      <c r="L47" s="15">
        <f>VLOOKUP($B47,_projections!$A$12:$BT$40,L$21+$A47-1,FALSE)</f>
        <v>5.2948920695693687E-2</v>
      </c>
      <c r="M47" s="15">
        <f>VLOOKUP($B47,_projections!$A$12:$BT$40,M$21+$A47-1,FALSE)</f>
        <v>7.5855000743515633E-3</v>
      </c>
      <c r="N47" s="15">
        <f>VLOOKUP($B47,_projections!$A$12:$BT$40,N$21+$A47-1,FALSE)</f>
        <v>1.0114000099135417E-3</v>
      </c>
      <c r="O47" s="15">
        <f>VLOOKUP($B47,_projections!$A$12:$BT$40,O$21+$A47-1,FALSE)</f>
        <v>2.8770597015418207E-3</v>
      </c>
      <c r="P47" s="15">
        <f>VLOOKUP($B47,_projections!$A$12:$BT$40,P$21+$A47-1,FALSE)</f>
        <v>0</v>
      </c>
      <c r="Q47" s="15"/>
      <c r="R47" s="114">
        <f t="shared" si="4"/>
        <v>0.99983143333168101</v>
      </c>
      <c r="T47">
        <v>1</v>
      </c>
      <c r="U47" s="135" t="s">
        <v>21</v>
      </c>
      <c r="V47" s="135">
        <v>0</v>
      </c>
      <c r="W47" s="15">
        <f>VLOOKUP($B47,_projections!$A$12:$BO$40,W$21+1,FALSE)</f>
        <v>0.43883237994013946</v>
      </c>
      <c r="X47" s="15">
        <f>VLOOKUP($B47,_projections!$A$12:$BO$40,X$21+1,FALSE)</f>
        <v>0.37436008888982858</v>
      </c>
      <c r="Y47" s="15">
        <f>VLOOKUP($B47,_projections!$A$12:$BO$40,Y$21+1,FALSE)</f>
        <v>0.14995329219293299</v>
      </c>
      <c r="Z47" s="15">
        <f>VLOOKUP($B47,_projections!$A$12:$BO$40,Z$21+1,FALSE)</f>
        <v>0</v>
      </c>
      <c r="AA47" s="15">
        <f>VLOOKUP($B47,_projections!$A$12:$BO$40,AA$21+1,FALSE)</f>
        <v>0</v>
      </c>
      <c r="AB47" s="15">
        <f>VLOOKUP($B47,_projections!$A$12:$BO$40,AB$21+1,FALSE)</f>
        <v>0</v>
      </c>
      <c r="AC47" s="15">
        <f>VLOOKUP($B47,_projections!$A$12:$BO$40,AC$21+1,FALSE)</f>
        <v>3.1035253814233613E-2</v>
      </c>
      <c r="AD47" s="15">
        <f>VLOOKUP($B47,_projections!$A$12:$BO$40,AD$21+1,FALSE)</f>
        <v>2.5399263649039734E-3</v>
      </c>
      <c r="AE47" s="15">
        <f>VLOOKUP($B47,_projections!$A$12:$BO$40,AE$21+1,FALSE)</f>
        <v>0</v>
      </c>
      <c r="AF47" s="15">
        <f>VLOOKUP($B47,_projections!$A$12:$BO$40,AF$21+1,FALSE)</f>
        <v>0</v>
      </c>
      <c r="AG47" s="15">
        <f>VLOOKUP($B47,_projections!$A$12:$BO$40,AG$21+1,FALSE)</f>
        <v>0</v>
      </c>
      <c r="AH47" s="15">
        <f>VLOOKUP($B47,_projections!$A$12:$BO$40,AH$21+1,FALSE)</f>
        <v>3.2790587979612856E-3</v>
      </c>
      <c r="AI47" s="15">
        <f>VLOOKUP($B47,_projections!$A$12:$BO$40,AI$21+1,FALSE)</f>
        <v>0</v>
      </c>
      <c r="AJ47" s="16" t="str">
        <f>VLOOKUP($B47,_projections!$A$12:$BO$40,AJ$21+1,FALSE)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7.1878927482125737E-2</v>
      </c>
      <c r="E48" s="15">
        <f>VLOOKUP($B48,_projections!$A$12:$BT$40,E$21+$A48-1,FALSE)</f>
        <v>0.80028451292201286</v>
      </c>
      <c r="F48" s="15">
        <f>VLOOKUP($B48,_projections!$A$12:$BT$40,F$21+$A48-1,FALSE)</f>
        <v>5.9730757336138668E-2</v>
      </c>
      <c r="G48" s="15">
        <f>VLOOKUP($B48,_projections!$A$12:$BT$40,G$21+$A48-1,FALSE)</f>
        <v>5.8283291518016812E-4</v>
      </c>
      <c r="H48" s="15">
        <f>VLOOKUP($B48,_projections!$A$12:$BT$40,H$21+$A48-1,FALSE)</f>
        <v>3.6755080404311199E-3</v>
      </c>
      <c r="I48" s="15">
        <f>VLOOKUP($B48,_projections!$A$12:$BT$40,I$21+$A48-1,FALSE)</f>
        <v>2.450338693620747E-4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3.1880704464364286E-2</v>
      </c>
      <c r="M48" s="15">
        <f>VLOOKUP($B48,_projections!$A$12:$BT$40,M$21+$A48-1,FALSE)</f>
        <v>1.102652412129336E-2</v>
      </c>
      <c r="N48" s="15">
        <f>VLOOKUP($B48,_projections!$A$12:$BT$40,N$21+$A48-1,FALSE)</f>
        <v>1.4702032161724482E-3</v>
      </c>
      <c r="O48" s="15">
        <f>VLOOKUP($B48,_projections!$A$12:$BT$40,O$21+$A48-1,FALSE)</f>
        <v>1.8927358868967743E-2</v>
      </c>
      <c r="P48" s="15">
        <f>VLOOKUP($B48,_projections!$A$12:$BT$40,P$21+$A48-1,FALSE)</f>
        <v>5.2602894589139659E-5</v>
      </c>
      <c r="Q48" s="15"/>
      <c r="R48" s="114">
        <f t="shared" si="4"/>
        <v>0.99975496613063763</v>
      </c>
      <c r="T48">
        <v>1</v>
      </c>
      <c r="U48" s="135" t="s">
        <v>10</v>
      </c>
      <c r="V48" s="135">
        <v>0</v>
      </c>
      <c r="W48" s="15">
        <f>VLOOKUP($B48,_projections!$A$12:$BO$40,W$21+1,FALSE)</f>
        <v>7.1878927482125737E-2</v>
      </c>
      <c r="X48" s="15">
        <f>VLOOKUP($B48,_projections!$A$12:$BO$40,X$21+1,FALSE)</f>
        <v>0.84240475044422414</v>
      </c>
      <c r="Y48" s="15">
        <f>VLOOKUP($B48,_projections!$A$12:$BO$40,Y$21+1,FALSE)</f>
        <v>6.6367508151265187E-2</v>
      </c>
      <c r="Z48" s="15">
        <f>VLOOKUP($B48,_projections!$A$12:$BO$40,Z$21+1,FALSE)</f>
        <v>8.3261845025738306E-4</v>
      </c>
      <c r="AA48" s="15">
        <f>VLOOKUP($B48,_projections!$A$12:$BO$40,AA$21+1,FALSE)</f>
        <v>0</v>
      </c>
      <c r="AB48" s="15">
        <f>VLOOKUP($B48,_projections!$A$12:$BO$40,AB$21+1,FALSE)</f>
        <v>0</v>
      </c>
      <c r="AC48" s="15">
        <f>VLOOKUP($B48,_projections!$A$12:$BO$40,AC$21+1,FALSE)</f>
        <v>2.6301447294569833E-5</v>
      </c>
      <c r="AD48" s="15">
        <f>VLOOKUP($B48,_projections!$A$12:$BO$40,AD$21+1,FALSE)</f>
        <v>1.8437291130243595E-2</v>
      </c>
      <c r="AE48" s="15">
        <f>VLOOKUP($B48,_projections!$A$12:$BO$40,AE$21+1,FALSE)</f>
        <v>0</v>
      </c>
      <c r="AF48" s="15">
        <f>VLOOKUP($B48,_projections!$A$12:$BO$40,AF$21+1,FALSE)</f>
        <v>0</v>
      </c>
      <c r="AG48" s="15">
        <f>VLOOKUP($B48,_projections!$A$12:$BO$40,AG$21+1,FALSE)</f>
        <v>0</v>
      </c>
      <c r="AH48" s="15">
        <f>VLOOKUP($B48,_projections!$A$12:$BO$40,AH$21+1,FALSE)</f>
        <v>0</v>
      </c>
      <c r="AI48" s="15">
        <f>VLOOKUP($B48,_projections!$A$12:$BO$40,AI$21+1,FALSE)</f>
        <v>5.2602894589139659E-5</v>
      </c>
      <c r="AJ48" s="16" t="str">
        <f>VLOOKUP($B48,_projections!$A$12:$BO$40,AJ$21+1,FALSE)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0.17883650733346348</v>
      </c>
      <c r="E49" s="15">
        <f>VLOOKUP($B49,_projections!$A$12:$BT$40,E$21+$A49-1,FALSE)</f>
        <v>0.62532721515333178</v>
      </c>
      <c r="F49" s="15">
        <f>VLOOKUP($B49,_projections!$A$12:$BT$40,F$21+$A49-1,FALSE)</f>
        <v>8.6053153783910235E-4</v>
      </c>
      <c r="G49" s="15">
        <f>VLOOKUP($B49,_projections!$A$12:$BT$40,G$21+$A49-1,FALSE)</f>
        <v>0.10524668722464835</v>
      </c>
      <c r="H49" s="15">
        <f>VLOOKUP($B49,_projections!$A$12:$BT$40,H$21+$A49-1,FALSE)</f>
        <v>5.858497230290546E-3</v>
      </c>
      <c r="I49" s="15">
        <f>VLOOKUP($B49,_projections!$A$12:$BT$40,I$21+$A49-1,FALSE)</f>
        <v>3.2024135000305607E-3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5.6779387060743605E-2</v>
      </c>
      <c r="M49" s="15">
        <f>VLOOKUP($B49,_projections!$A$12:$BT$40,M$21+$A49-1,FALSE)</f>
        <v>1.7575491690871636E-2</v>
      </c>
      <c r="N49" s="15">
        <f>VLOOKUP($B49,_projections!$A$12:$BT$40,N$21+$A49-1,FALSE)</f>
        <v>2.3433988921162186E-3</v>
      </c>
      <c r="O49" s="15">
        <f>VLOOKUP($B49,_projections!$A$12:$BT$40,O$21+$A49-1,FALSE)</f>
        <v>1.6228691663618699E-3</v>
      </c>
      <c r="P49" s="15">
        <f>VLOOKUP($B49,_projections!$A$12:$BT$40,P$21+$A49-1,FALSE)</f>
        <v>1.9564347282834465E-3</v>
      </c>
      <c r="Q49" s="15"/>
      <c r="R49" s="114">
        <f t="shared" si="4"/>
        <v>0.99960943351798048</v>
      </c>
      <c r="T49">
        <v>1</v>
      </c>
      <c r="U49" s="136" t="s">
        <v>20</v>
      </c>
      <c r="V49" s="136">
        <v>0</v>
      </c>
      <c r="W49" s="137">
        <f>VLOOKUP($B49,_projections!$A$12:$BO$40,W$21+1,FALSE)</f>
        <v>0.17883650733346348</v>
      </c>
      <c r="X49" s="137">
        <f>VLOOKUP($B49,_projections!$A$12:$BO$40,X$21+1,FALSE)</f>
        <v>0.65823917384561248</v>
      </c>
      <c r="Y49" s="137">
        <f>VLOOKUP($B49,_projections!$A$12:$BO$40,Y$21+1,FALSE)</f>
        <v>9.561461531545581E-4</v>
      </c>
      <c r="Z49" s="137">
        <f>VLOOKUP($B49,_projections!$A$12:$BO$40,Z$21+1,FALSE)</f>
        <v>0.15035241032092622</v>
      </c>
      <c r="AA49" s="137">
        <f>VLOOKUP($B49,_projections!$A$12:$BO$40,AA$21+1,FALSE)</f>
        <v>0</v>
      </c>
      <c r="AB49" s="137">
        <f>VLOOKUP($B49,_projections!$A$12:$BO$40,AB$21+1,FALSE)</f>
        <v>0</v>
      </c>
      <c r="AC49" s="137">
        <f>VLOOKUP($B49,_projections!$A$12:$BO$40,AC$21+1,FALSE)</f>
        <v>6.0057443982255423E-3</v>
      </c>
      <c r="AD49" s="137">
        <f>VLOOKUP($B49,_projections!$A$12:$BO$40,AD$21+1,FALSE)</f>
        <v>8.4173620232313052E-4</v>
      </c>
      <c r="AE49" s="137">
        <f>VLOOKUP($B49,_projections!$A$12:$BO$40,AE$21+1,FALSE)</f>
        <v>0</v>
      </c>
      <c r="AF49" s="137">
        <f>VLOOKUP($B49,_projections!$A$12:$BO$40,AF$21+1,FALSE)</f>
        <v>2.8118470180111908E-3</v>
      </c>
      <c r="AG49" s="137">
        <f>VLOOKUP($B49,_projections!$A$12:$BO$40,AG$21+1,FALSE)</f>
        <v>0</v>
      </c>
      <c r="AH49" s="137">
        <f>VLOOKUP($B49,_projections!$A$12:$BO$40,AH$21+1,FALSE)</f>
        <v>0</v>
      </c>
      <c r="AI49" s="137">
        <f>VLOOKUP($B49,_projections!$A$12:$BO$40,AI$21+1,FALSE)</f>
        <v>1.9564347282834465E-3</v>
      </c>
      <c r="AJ49" s="16" t="str">
        <f>VLOOKUP($B49,_projections!$A$12:$BO$40,AJ$21+1,FALSE)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0.37929598445452894</v>
      </c>
      <c r="E50" s="15">
        <f>VLOOKUP($B50,_projections!$A$12:$BT$40,E$21+$A50-1,FALSE)</f>
        <v>9.4546704055962549E-2</v>
      </c>
      <c r="F50" s="15">
        <f>VLOOKUP($B50,_projections!$A$12:$BT$40,F$21+$A50-1,FALSE)</f>
        <v>0.40844498335380158</v>
      </c>
      <c r="G50" s="15">
        <f>VLOOKUP($B50,_projections!$A$12:$BT$40,G$21+$A50-1,FALSE)</f>
        <v>0</v>
      </c>
      <c r="H50" s="15">
        <f>VLOOKUP($B50,_projections!$A$12:$BT$40,H$21+$A50-1,FALSE)</f>
        <v>3.7769188685201284E-3</v>
      </c>
      <c r="I50" s="15">
        <f>VLOOKUP($B50,_projections!$A$12:$BT$40,I$21+$A50-1,FALSE)</f>
        <v>9.3105941877581876E-3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3.2733296860507785E-2</v>
      </c>
      <c r="M50" s="15">
        <f>VLOOKUP($B50,_projections!$A$12:$BT$40,M$21+$A50-1,FALSE)</f>
        <v>1.1330756605560386E-2</v>
      </c>
      <c r="N50" s="15">
        <f>VLOOKUP($B50,_projections!$A$12:$BT$40,N$21+$A50-1,FALSE)</f>
        <v>1.5107675474080513E-3</v>
      </c>
      <c r="O50" s="15">
        <f>VLOOKUP($B50,_projections!$A$12:$BT$40,O$21+$A50-1,FALSE)</f>
        <v>5.8798199474717885E-2</v>
      </c>
      <c r="P50" s="15">
        <f>VLOOKUP($B50,_projections!$A$12:$BT$40,P$21+$A50-1,FALSE)</f>
        <v>0</v>
      </c>
      <c r="Q50" s="15"/>
      <c r="R50" s="114">
        <f t="shared" si="4"/>
        <v>0.99974820540876552</v>
      </c>
      <c r="T50">
        <v>1</v>
      </c>
      <c r="U50" s="135" t="s">
        <v>26</v>
      </c>
      <c r="V50" s="135">
        <v>0</v>
      </c>
      <c r="W50" s="15">
        <f>VLOOKUP($B50,_projections!$A$12:$BO$40,W$21+1,FALSE)</f>
        <v>0.37929598445452894</v>
      </c>
      <c r="X50" s="15">
        <f>VLOOKUP($B50,_projections!$A$12:$BO$40,X$21+1,FALSE)</f>
        <v>9.9522846374697424E-2</v>
      </c>
      <c r="Y50" s="15">
        <f>VLOOKUP($B50,_projections!$A$12:$BO$40,Y$21+1,FALSE)</f>
        <v>0.45382775928200175</v>
      </c>
      <c r="Z50" s="15">
        <f>VLOOKUP($B50,_projections!$A$12:$BO$40,Z$21+1,FALSE)</f>
        <v>0</v>
      </c>
      <c r="AA50" s="15">
        <f>VLOOKUP($B50,_projections!$A$12:$BO$40,AA$21+1,FALSE)</f>
        <v>0</v>
      </c>
      <c r="AB50" s="15">
        <f>VLOOKUP($B50,_projections!$A$12:$BO$40,AB$21+1,FALSE)</f>
        <v>0</v>
      </c>
      <c r="AC50" s="15">
        <f>VLOOKUP($B50,_projections!$A$12:$BO$40,AC$21+1,FALSE)</f>
        <v>0</v>
      </c>
      <c r="AD50" s="15">
        <f>VLOOKUP($B50,_projections!$A$12:$BO$40,AD$21+1,FALSE)</f>
        <v>5.8294610292248535E-2</v>
      </c>
      <c r="AE50" s="15">
        <f>VLOOKUP($B50,_projections!$A$12:$BO$40,AE$21+1,FALSE)</f>
        <v>0</v>
      </c>
      <c r="AF50" s="15">
        <f>VLOOKUP($B50,_projections!$A$12:$BO$40,AF$21+1,FALSE)</f>
        <v>9.0587995965235122E-3</v>
      </c>
      <c r="AG50" s="15">
        <f>VLOOKUP($B50,_projections!$A$12:$BO$40,AG$21+1,FALSE)</f>
        <v>0</v>
      </c>
      <c r="AH50" s="15">
        <f>VLOOKUP($B50,_projections!$A$12:$BO$40,AH$21+1,FALSE)</f>
        <v>0</v>
      </c>
      <c r="AI50" s="15">
        <f>VLOOKUP($B50,_projections!$A$12:$BO$40,AI$21+1,FALSE)</f>
        <v>0</v>
      </c>
      <c r="AJ50" s="16" t="str">
        <f>VLOOKUP($B50,_projections!$A$12:$BO$40,AJ$21+1,FALSE)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0.23360429562591353</v>
      </c>
      <c r="E51" s="15">
        <f>VLOOKUP($B51,_projections!$A$12:$BT$40,E$21+$A51-1,FALSE)</f>
        <v>0.35153560104717985</v>
      </c>
      <c r="F51" s="15">
        <f>VLOOKUP($B51,_projections!$A$12:$BT$40,F$21+$A51-1,FALSE)</f>
        <v>0.33197064416026806</v>
      </c>
      <c r="G51" s="15">
        <f>VLOOKUP($B51,_projections!$A$12:$BT$40,G$21+$A51-1,FALSE)</f>
        <v>0</v>
      </c>
      <c r="H51" s="15">
        <f>VLOOKUP($B51,_projections!$A$12:$BT$40,H$21+$A51-1,FALSE)</f>
        <v>4.1540625651182942E-3</v>
      </c>
      <c r="I51" s="15">
        <f>VLOOKUP($B51,_projections!$A$12:$BT$40,I$21+$A51-1,FALSE)</f>
        <v>2.3689052798494346E-3</v>
      </c>
      <c r="J51" s="15">
        <f>VLOOKUP($B51,_projections!$A$12:$BT$40,J$21+$A51-1,FALSE)</f>
        <v>1.7980190456100067E-4</v>
      </c>
      <c r="K51" s="15">
        <f>VLOOKUP($B51,_projections!$A$12:$BT$40,K$21+$A51-1,FALSE)</f>
        <v>3.5960380912200128E-4</v>
      </c>
      <c r="L51" s="15">
        <f>VLOOKUP($B51,_projections!$A$12:$BT$40,L$21+$A51-1,FALSE)</f>
        <v>5.982148600297385E-2</v>
      </c>
      <c r="M51" s="15">
        <f>VLOOKUP($B51,_projections!$A$12:$BT$40,M$21+$A51-1,FALSE)</f>
        <v>1.2462187695354883E-2</v>
      </c>
      <c r="N51" s="15">
        <f>VLOOKUP($B51,_projections!$A$12:$BT$40,N$21+$A51-1,FALSE)</f>
        <v>1.6616250260473179E-3</v>
      </c>
      <c r="O51" s="15">
        <f>VLOOKUP($B51,_projections!$A$12:$BT$40,O$21+$A51-1,FALSE)</f>
        <v>1.604849379270469E-3</v>
      </c>
      <c r="P51" s="15">
        <f>VLOOKUP($B51,_projections!$A$12:$BT$40,P$21+$A51-1,FALSE)</f>
        <v>0</v>
      </c>
      <c r="Q51" s="15"/>
      <c r="R51" s="114">
        <f t="shared" si="4"/>
        <v>0.9997230624956589</v>
      </c>
      <c r="T51">
        <v>1</v>
      </c>
      <c r="U51" s="135" t="s">
        <v>7</v>
      </c>
      <c r="V51" s="135">
        <v>0</v>
      </c>
      <c r="W51" s="15">
        <f>VLOOKUP($B51,_projections!$A$12:$BO$40,W$21+1,FALSE)</f>
        <v>0.23360429562591353</v>
      </c>
      <c r="X51" s="15">
        <f>VLOOKUP($B51,_projections!$A$12:$BO$40,X$21+1,FALSE)</f>
        <v>0.37003747478650512</v>
      </c>
      <c r="Y51" s="15">
        <f>VLOOKUP($B51,_projections!$A$12:$BO$40,Y$21+1,FALSE)</f>
        <v>0.36885627128918674</v>
      </c>
      <c r="Z51" s="15">
        <f>VLOOKUP($B51,_projections!$A$12:$BO$40,Z$21+1,FALSE)</f>
        <v>0</v>
      </c>
      <c r="AA51" s="15">
        <f>VLOOKUP($B51,_projections!$A$12:$BO$40,AA$21+1,FALSE)</f>
        <v>0</v>
      </c>
      <c r="AB51" s="15">
        <f>VLOOKUP($B51,_projections!$A$12:$BO$40,AB$21+1,FALSE)</f>
        <v>0</v>
      </c>
      <c r="AC51" s="15">
        <f>VLOOKUP($B51,_projections!$A$12:$BO$40,AC$21+1,FALSE)</f>
        <v>2.3819610438615291E-2</v>
      </c>
      <c r="AD51" s="15">
        <f>VLOOKUP($B51,_projections!$A$12:$BO$40,AD$21+1,FALSE)</f>
        <v>1.0509743705880298E-3</v>
      </c>
      <c r="AE51" s="15">
        <f>VLOOKUP($B51,_projections!$A$12:$BO$40,AE$21+1,FALSE)</f>
        <v>0</v>
      </c>
      <c r="AF51" s="15">
        <f>VLOOKUP($B51,_projections!$A$12:$BO$40,AF$21+1,FALSE)</f>
        <v>2.0919677755082151E-3</v>
      </c>
      <c r="AG51" s="15">
        <f>VLOOKUP($B51,_projections!$A$12:$BO$40,AG$21+1,FALSE)</f>
        <v>1.7980190456100067E-4</v>
      </c>
      <c r="AH51" s="15">
        <f>VLOOKUP($B51,_projections!$A$12:$BO$40,AH$21+1,FALSE)</f>
        <v>3.5960380912200128E-4</v>
      </c>
      <c r="AI51" s="15">
        <f>VLOOKUP($B51,_projections!$A$12:$BO$40,AI$21+1,FALSE)</f>
        <v>0</v>
      </c>
      <c r="AJ51" s="16" t="str">
        <f>VLOOKUP($B51,_projections!$A$12:$BO$40,AJ$21+1,FALSE)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0.5954747579263614</v>
      </c>
      <c r="E52" s="15">
        <f>VLOOKUP($B52,_projections!$A$12:$BT$40,E$21+$A52-1,FALSE)</f>
        <v>0.10011136010276721</v>
      </c>
      <c r="F52" s="15">
        <f>VLOOKUP($B52,_projections!$A$12:$BT$40,F$21+$A52-1,FALSE)</f>
        <v>0.24127427334363308</v>
      </c>
      <c r="G52" s="15">
        <f>VLOOKUP($B52,_projections!$A$12:$BT$40,G$21+$A52-1,FALSE)</f>
        <v>0</v>
      </c>
      <c r="H52" s="15">
        <f>VLOOKUP($B52,_projections!$A$12:$BT$40,H$21+$A52-1,FALSE)</f>
        <v>2.4057953659885672E-3</v>
      </c>
      <c r="I52" s="15">
        <f>VLOOKUP($B52,_projections!$A$12:$BT$40,I$21+$A52-1,FALSE)</f>
        <v>1.6038635773257115E-4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5.1912563585958277E-2</v>
      </c>
      <c r="M52" s="15">
        <f>VLOOKUP($B52,_projections!$A$12:$BT$40,M$21+$A52-1,FALSE)</f>
        <v>7.2173860979657016E-3</v>
      </c>
      <c r="N52" s="15">
        <f>VLOOKUP($B52,_projections!$A$12:$BT$40,N$21+$A52-1,FALSE)</f>
        <v>9.6231814639542691E-4</v>
      </c>
      <c r="O52" s="15">
        <f>VLOOKUP($B52,_projections!$A$12:$BT$40,O$21+$A52-1,FALSE)</f>
        <v>3.207727154651423E-4</v>
      </c>
      <c r="P52" s="15">
        <f>VLOOKUP($B52,_projections!$A$12:$BT$40,P$21+$A52-1,FALSE)</f>
        <v>0</v>
      </c>
      <c r="Q52" s="15"/>
      <c r="R52" s="114">
        <f t="shared" si="4"/>
        <v>0.99983961364226748</v>
      </c>
      <c r="T52">
        <v>1</v>
      </c>
      <c r="U52" s="135" t="s">
        <v>9</v>
      </c>
      <c r="V52" s="135">
        <v>0</v>
      </c>
      <c r="W52" s="15">
        <f>VLOOKUP($B52,_projections!$A$12:$BO$40,W$21+1,FALSE)</f>
        <v>0.5954747579263614</v>
      </c>
      <c r="X52" s="15">
        <f>VLOOKUP($B52,_projections!$A$12:$BO$40,X$21+1,FALSE)</f>
        <v>0.10538037905554444</v>
      </c>
      <c r="Y52" s="15">
        <f>VLOOKUP($B52,_projections!$A$12:$BO$40,Y$21+1,FALSE)</f>
        <v>0.26808252593737009</v>
      </c>
      <c r="Z52" s="15">
        <f>VLOOKUP($B52,_projections!$A$12:$BO$40,Z$21+1,FALSE)</f>
        <v>0</v>
      </c>
      <c r="AA52" s="15">
        <f>VLOOKUP($B52,_projections!$A$12:$BO$40,AA$21+1,FALSE)</f>
        <v>0</v>
      </c>
      <c r="AB52" s="15">
        <f>VLOOKUP($B52,_projections!$A$12:$BO$40,AB$21+1,FALSE)</f>
        <v>0</v>
      </c>
      <c r="AC52" s="15">
        <f>VLOOKUP($B52,_projections!$A$12:$BO$40,AC$21+1,FALSE)</f>
        <v>3.1062337080724027E-2</v>
      </c>
      <c r="AD52" s="15">
        <f>VLOOKUP($B52,_projections!$A$12:$BO$40,AD$21+1,FALSE)</f>
        <v>0</v>
      </c>
      <c r="AE52" s="15">
        <f>VLOOKUP($B52,_projections!$A$12:$BO$40,AE$21+1,FALSE)</f>
        <v>0</v>
      </c>
      <c r="AF52" s="15">
        <f>VLOOKUP($B52,_projections!$A$12:$BO$40,AF$21+1,FALSE)</f>
        <v>0</v>
      </c>
      <c r="AG52" s="15">
        <f>VLOOKUP($B52,_projections!$A$12:$BO$40,AG$21+1,FALSE)</f>
        <v>0</v>
      </c>
      <c r="AH52" s="15">
        <f>VLOOKUP($B52,_projections!$A$12:$BO$40,AH$21+1,FALSE)</f>
        <v>0</v>
      </c>
      <c r="AI52" s="15">
        <f>VLOOKUP($B52,_projections!$A$12:$BO$40,AI$21+1,FALSE)</f>
        <v>0</v>
      </c>
      <c r="AJ52" s="16" t="str">
        <f>VLOOKUP($B52,_projections!$A$12:$BO$40,AJ$21+1,FALSE)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0</v>
      </c>
      <c r="E53" s="15">
        <f>VLOOKUP($B53,_projections!$A$12:$BT$40,E$21+$A53-1,FALSE)</f>
        <v>0</v>
      </c>
      <c r="F53" s="15">
        <f>VLOOKUP($B53,_projections!$A$12:$BT$40,F$21+$A53-1,FALSE)</f>
        <v>0</v>
      </c>
      <c r="G53" s="15">
        <f>VLOOKUP($B53,_projections!$A$12:$BT$40,G$21+$A53-1,FALSE)</f>
        <v>0</v>
      </c>
      <c r="H53" s="15">
        <f>VLOOKUP($B53,_projections!$A$12:$BT$40,H$21+$A53-1,FALSE)</f>
        <v>0</v>
      </c>
      <c r="I53" s="15">
        <f>VLOOKUP($B53,_projections!$A$12:$BT$40,I$21+$A53-1,FALSE)</f>
        <v>0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</v>
      </c>
      <c r="M53" s="15">
        <f>VLOOKUP($B53,_projections!$A$12:$BT$40,M$21+$A53-1,FALSE)</f>
        <v>0</v>
      </c>
      <c r="N53" s="15">
        <f>VLOOKUP($B53,_projections!$A$12:$BT$40,N$21+$A53-1,FALSE)</f>
        <v>0</v>
      </c>
      <c r="O53" s="15">
        <f>VLOOKUP($B53,_projections!$A$12:$BT$40,O$21+$A53-1,FALSE)</f>
        <v>0</v>
      </c>
      <c r="P53" s="15">
        <f>VLOOKUP($B53,_projections!$A$12:$BT$40,P$21+$A53-1,FALSE)</f>
        <v>0</v>
      </c>
      <c r="Q53" s="15"/>
      <c r="R53" s="114">
        <f t="shared" si="4"/>
        <v>0</v>
      </c>
      <c r="T53">
        <v>1</v>
      </c>
      <c r="U53" s="136" t="s">
        <v>14</v>
      </c>
      <c r="V53" s="136">
        <v>0</v>
      </c>
      <c r="W53" s="137">
        <f>VLOOKUP($B53,_projections!$A$12:$BO$40,W$21+1,FALSE)</f>
        <v>0</v>
      </c>
      <c r="X53" s="137">
        <f>VLOOKUP($B53,_projections!$A$12:$BO$40,X$21+1,FALSE)</f>
        <v>0</v>
      </c>
      <c r="Y53" s="137">
        <f>VLOOKUP($B53,_projections!$A$12:$BO$40,Y$21+1,FALSE)</f>
        <v>0</v>
      </c>
      <c r="Z53" s="137">
        <f>VLOOKUP($B53,_projections!$A$12:$BO$40,Z$21+1,FALSE)</f>
        <v>0</v>
      </c>
      <c r="AA53" s="137">
        <f>VLOOKUP($B53,_projections!$A$12:$BO$40,AA$21+1,FALSE)</f>
        <v>0</v>
      </c>
      <c r="AB53" s="137">
        <f>VLOOKUP($B53,_projections!$A$12:$BO$40,AB$21+1,FALSE)</f>
        <v>0</v>
      </c>
      <c r="AC53" s="137">
        <f>VLOOKUP($B53,_projections!$A$12:$BO$40,AC$21+1,FALSE)</f>
        <v>0</v>
      </c>
      <c r="AD53" s="137">
        <f>VLOOKUP($B53,_projections!$A$12:$BO$40,AD$21+1,FALSE)</f>
        <v>0</v>
      </c>
      <c r="AE53" s="137">
        <f>VLOOKUP($B53,_projections!$A$12:$BO$40,AE$21+1,FALSE)</f>
        <v>0</v>
      </c>
      <c r="AF53" s="137">
        <f>VLOOKUP($B53,_projections!$A$12:$BO$40,AF$21+1,FALSE)</f>
        <v>0</v>
      </c>
      <c r="AG53" s="137">
        <f>VLOOKUP($B53,_projections!$A$12:$BO$40,AG$21+1,FALSE)</f>
        <v>0</v>
      </c>
      <c r="AH53" s="137">
        <f>VLOOKUP($B53,_projections!$A$12:$BO$40,AH$21+1,FALSE)</f>
        <v>0</v>
      </c>
      <c r="AI53" s="137">
        <f>VLOOKUP($B53,_projections!$A$12:$BO$40,AI$21+1,FALSE)</f>
        <v>0</v>
      </c>
      <c r="AJ53" s="16" t="str">
        <f>VLOOKUP($B53,_projections!$A$12:$BO$40,AJ$21+1,FALSE)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0.2427279731182399</v>
      </c>
      <c r="E54" s="15">
        <f>VLOOKUP($B54,_projections!$A$12:$BT$40,E$21+$A54-1,FALSE)</f>
        <v>0.63233744728016994</v>
      </c>
      <c r="F54" s="15">
        <f>VLOOKUP($B54,_projections!$A$12:$BT$40,F$21+$A54-1,FALSE)</f>
        <v>6.4380975873849153E-2</v>
      </c>
      <c r="G54" s="15">
        <f>VLOOKUP($B54,_projections!$A$12:$BT$40,G$21+$A54-1,FALSE)</f>
        <v>1.7145616995837098E-3</v>
      </c>
      <c r="H54" s="15">
        <f>VLOOKUP($B54,_projections!$A$12:$BT$40,H$21+$A54-1,FALSE)</f>
        <v>3.0876879148971858E-3</v>
      </c>
      <c r="I54" s="15">
        <f>VLOOKUP($B54,_projections!$A$12:$BT$40,I$21+$A54-1,FALSE)</f>
        <v>6.1124485867446801E-3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2.8104943741147487E-2</v>
      </c>
      <c r="M54" s="15">
        <f>VLOOKUP($B54,_projections!$A$12:$BT$40,M$21+$A54-1,FALSE)</f>
        <v>1.3939217992212248E-2</v>
      </c>
      <c r="N54" s="15">
        <f>VLOOKUP($B54,_projections!$A$12:$BT$40,N$21+$A54-1,FALSE)</f>
        <v>1.2350751659588742E-3</v>
      </c>
      <c r="O54" s="15">
        <f>VLOOKUP($B54,_projections!$A$12:$BT$40,O$21+$A54-1,FALSE)</f>
        <v>5.0435532431130736E-4</v>
      </c>
      <c r="P54" s="15">
        <f>VLOOKUP($B54,_projections!$A$12:$BT$40,P$21+$A54-1,FALSE)</f>
        <v>5.6494674418922086E-3</v>
      </c>
      <c r="Q54" s="15"/>
      <c r="R54" s="114">
        <f t="shared" si="4"/>
        <v>0.99979415413900663</v>
      </c>
      <c r="T54">
        <v>1</v>
      </c>
      <c r="U54" s="135" t="s">
        <v>4</v>
      </c>
      <c r="V54" s="135">
        <v>0</v>
      </c>
      <c r="W54" s="15">
        <f>VLOOKUP($B54,_projections!$A$12:$BO$40,W$21+1,FALSE)</f>
        <v>0.2427279731182399</v>
      </c>
      <c r="X54" s="15">
        <f>VLOOKUP($B54,_projections!$A$12:$BO$40,X$21+1,FALSE)</f>
        <v>0.66561836555807363</v>
      </c>
      <c r="Y54" s="15">
        <f>VLOOKUP($B54,_projections!$A$12:$BO$40,Y$21+1,FALSE)</f>
        <v>7.1534417637610162E-2</v>
      </c>
      <c r="Z54" s="15">
        <f>VLOOKUP($B54,_projections!$A$12:$BO$40,Z$21+1,FALSE)</f>
        <v>2.449373856548157E-3</v>
      </c>
      <c r="AA54" s="15">
        <f>VLOOKUP($B54,_projections!$A$12:$BO$40,AA$21+1,FALSE)</f>
        <v>0</v>
      </c>
      <c r="AB54" s="15">
        <f>VLOOKUP($B54,_projections!$A$12:$BO$40,AB$21+1,FALSE)</f>
        <v>4.6761542475206915E-3</v>
      </c>
      <c r="AC54" s="15">
        <f>VLOOKUP($B54,_projections!$A$12:$BO$40,AC$21+1,FALSE)</f>
        <v>1.3449818120385439E-3</v>
      </c>
      <c r="AD54" s="15">
        <f>VLOOKUP($B54,_projections!$A$12:$BO$40,AD$21+1,FALSE)</f>
        <v>9.2663602325016012E-5</v>
      </c>
      <c r="AE54" s="15">
        <f>VLOOKUP($B54,_projections!$A$12:$BO$40,AE$21+1,FALSE)</f>
        <v>0</v>
      </c>
      <c r="AF54" s="15">
        <f>VLOOKUP($B54,_projections!$A$12:$BO$40,AF$21+1,FALSE)</f>
        <v>5.9066027257515348E-3</v>
      </c>
      <c r="AG54" s="15">
        <f>VLOOKUP($B54,_projections!$A$12:$BO$40,AG$21+1,FALSE)</f>
        <v>0</v>
      </c>
      <c r="AH54" s="15">
        <f>VLOOKUP($B54,_projections!$A$12:$BO$40,AH$21+1,FALSE)</f>
        <v>0</v>
      </c>
      <c r="AI54" s="15">
        <f>VLOOKUP($B54,_projections!$A$12:$BO$40,AI$21+1,FALSE)</f>
        <v>5.6494674418922086E-3</v>
      </c>
      <c r="AJ54" s="16" t="str">
        <f>VLOOKUP($B54,_projections!$A$12:$BO$40,AJ$21+1,FALSE)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0.25676939668823895</v>
      </c>
      <c r="E55" s="15">
        <f>VLOOKUP($B55,_projections!$A$12:$BT$40,E$21+$A55-1,FALSE)</f>
        <v>0.22283666970574875</v>
      </c>
      <c r="F55" s="15">
        <f>VLOOKUP($B55,_projections!$A$12:$BT$40,F$21+$A55-1,FALSE)</f>
        <v>9.3087015611407711E-2</v>
      </c>
      <c r="G55" s="15">
        <f>VLOOKUP($B55,_projections!$A$12:$BT$40,G$21+$A55-1,FALSE)</f>
        <v>1.0829228914183268E-4</v>
      </c>
      <c r="H55" s="15">
        <f>VLOOKUP($B55,_projections!$A$12:$BT$40,H$21+$A55-1,FALSE)</f>
        <v>3.1635685447372386E-2</v>
      </c>
      <c r="I55" s="15">
        <f>VLOOKUP($B55,_projections!$A$12:$BT$40,I$21+$A55-1,FALSE)</f>
        <v>2.6854412041991014E-3</v>
      </c>
      <c r="J55" s="15">
        <f>VLOOKUP($B55,_projections!$A$12:$BT$40,J$21+$A55-1,FALSE)</f>
        <v>0</v>
      </c>
      <c r="K55" s="15">
        <f>VLOOKUP($B55,_projections!$A$12:$BT$40,K$21+$A55-1,FALSE)</f>
        <v>3.5246967101243041E-4</v>
      </c>
      <c r="L55" s="15">
        <f>VLOOKUP($B55,_projections!$A$12:$BT$40,L$21+$A55-1,FALSE)</f>
        <v>0.21771672247166468</v>
      </c>
      <c r="M55" s="15">
        <f>VLOOKUP($B55,_projections!$A$12:$BT$40,M$21+$A55-1,FALSE)</f>
        <v>0.13109129597239785</v>
      </c>
      <c r="N55" s="15">
        <f>VLOOKUP($B55,_projections!$A$12:$BT$40,N$21+$A55-1,FALSE)</f>
        <v>1.8981411268423426E-2</v>
      </c>
      <c r="O55" s="15">
        <f>VLOOKUP($B55,_projections!$A$12:$BT$40,O$21+$A55-1,FALSE)</f>
        <v>2.4735599670392853E-2</v>
      </c>
      <c r="P55" s="15">
        <f>VLOOKUP($B55,_projections!$A$12:$BT$40,P$21+$A55-1,FALSE)</f>
        <v>0</v>
      </c>
      <c r="Q55" s="15"/>
      <c r="R55" s="114">
        <f t="shared" si="4"/>
        <v>1.0000000000000002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0.22257502848637611</v>
      </c>
      <c r="E56" s="15">
        <f>VLOOKUP($B56,_projections!$A$12:$BT$40,E$21+$A56-1,FALSE)</f>
        <v>0.25449898097033713</v>
      </c>
      <c r="F56" s="15">
        <f>VLOOKUP($B56,_projections!$A$12:$BT$40,F$21+$A56-1,FALSE)</f>
        <v>0.12543804348915152</v>
      </c>
      <c r="G56" s="15">
        <f>VLOOKUP($B56,_projections!$A$12:$BT$40,G$21+$A56-1,FALSE)</f>
        <v>0</v>
      </c>
      <c r="H56" s="15">
        <f>VLOOKUP($B56,_projections!$A$12:$BT$40,H$21+$A56-1,FALSE)</f>
        <v>3.7993702445948865E-2</v>
      </c>
      <c r="I56" s="15">
        <f>VLOOKUP($B56,_projections!$A$12:$BT$40,I$21+$A56-1,FALSE)</f>
        <v>5.5516049030170447E-3</v>
      </c>
      <c r="J56" s="15">
        <f>VLOOKUP($B56,_projections!$A$12:$BT$40,J$21+$A56-1,FALSE)</f>
        <v>0</v>
      </c>
      <c r="K56" s="15">
        <f>VLOOKUP($B56,_projections!$A$12:$BT$40,K$21+$A56-1,FALSE)</f>
        <v>9.8927821075032004E-5</v>
      </c>
      <c r="L56" s="15">
        <f>VLOOKUP($B56,_projections!$A$12:$BT$40,L$21+$A56-1,FALSE)</f>
        <v>0.19605334245402256</v>
      </c>
      <c r="M56" s="15">
        <f>VLOOKUP($B56,_projections!$A$12:$BT$40,M$21+$A56-1,FALSE)</f>
        <v>0.11472403550468764</v>
      </c>
      <c r="N56" s="15">
        <f>VLOOKUP($B56,_projections!$A$12:$BT$40,N$21+$A56-1,FALSE)</f>
        <v>2.2796221467569319E-2</v>
      </c>
      <c r="O56" s="15">
        <f>VLOOKUP($B56,_projections!$A$12:$BT$40,O$21+$A56-1,FALSE)</f>
        <v>1.5197480978379547E-2</v>
      </c>
      <c r="P56" s="15">
        <f>VLOOKUP($B56,_projections!$A$12:$BT$40,P$21+$A56-1,FALSE)</f>
        <v>5.0726314794354585E-3</v>
      </c>
      <c r="Q56" s="15"/>
      <c r="R56" s="114">
        <f t="shared" si="4"/>
        <v>1.0000000000000002</v>
      </c>
    </row>
    <row r="57" spans="1:36" ht="15.6" thickTop="1" thickBot="1" x14ac:dyDescent="0.35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0.46679343570515502</v>
      </c>
      <c r="E57" s="15">
        <f>VLOOKUP($B57,_projections!$A$12:$BT$40,E$21+$A57-1,FALSE)</f>
        <v>8.4283455384727771E-2</v>
      </c>
      <c r="F57" s="15">
        <f>VLOOKUP($B57,_projections!$A$12:$BT$40,F$21+$A57-1,FALSE)</f>
        <v>1.7703386849608961E-2</v>
      </c>
      <c r="G57" s="15">
        <f>VLOOKUP($B57,_projections!$A$12:$BT$40,G$21+$A57-1,FALSE)</f>
        <v>2.9348432027570736E-3</v>
      </c>
      <c r="H57" s="15">
        <f>VLOOKUP($B57,_projections!$A$12:$BT$40,H$21+$A57-1,FALSE)</f>
        <v>1.1372621504536504E-2</v>
      </c>
      <c r="I57" s="15">
        <f>VLOOKUP($B57,_projections!$A$12:$BT$40,I$21+$A57-1,FALSE)</f>
        <v>5.9200493679435946E-4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0.13611598095790464</v>
      </c>
      <c r="M57" s="15">
        <f>VLOOKUP($B57,_projections!$A$12:$BT$40,M$21+$A57-1,FALSE)</f>
        <v>0.16614435232050648</v>
      </c>
      <c r="N57" s="15">
        <f>VLOOKUP($B57,_projections!$A$12:$BT$40,N$21+$A57-1,FALSE)</f>
        <v>6.8235729027219015E-3</v>
      </c>
      <c r="O57" s="15">
        <f>VLOOKUP($B57,_projections!$A$12:$BT$40,O$21+$A57-1,FALSE)</f>
        <v>0.10723634623528731</v>
      </c>
      <c r="P57" s="15">
        <f>VLOOKUP($B57,_projections!$A$12:$BT$40,P$21+$A57-1,FALSE)</f>
        <v>0</v>
      </c>
      <c r="Q57" s="15"/>
      <c r="R57" s="114">
        <f t="shared" si="4"/>
        <v>1</v>
      </c>
    </row>
    <row r="58" spans="1:36" ht="15.6" thickTop="1" thickBot="1" x14ac:dyDescent="0.35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0.42569422856847566</v>
      </c>
      <c r="E58" s="15">
        <f>VLOOKUP($B58,_projections!$A$12:$BT$40,E$21+$A58-1,FALSE)</f>
        <v>0.19137167442350142</v>
      </c>
      <c r="F58" s="15">
        <f>VLOOKUP($B58,_projections!$A$12:$BT$40,F$21+$A58-1,FALSE)</f>
        <v>7.3704713165650831E-2</v>
      </c>
      <c r="G58" s="15">
        <f>VLOOKUP($B58,_projections!$A$12:$BT$40,G$21+$A58-1,FALSE)</f>
        <v>2.6482999001678617E-4</v>
      </c>
      <c r="H58" s="15">
        <f>VLOOKUP($B58,_projections!$A$12:$BT$40,H$21+$A58-1,FALSE)</f>
        <v>2.6613570754921941E-2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0.14537433115346649</v>
      </c>
      <c r="M58" s="15">
        <f>VLOOKUP($B58,_projections!$A$12:$BT$40,M$21+$A58-1,FALSE)</f>
        <v>7.9840712264765828E-2</v>
      </c>
      <c r="N58" s="15">
        <f>VLOOKUP($B58,_projections!$A$12:$BT$40,N$21+$A58-1,FALSE)</f>
        <v>2.1877556619518651E-2</v>
      </c>
      <c r="O58" s="15">
        <f>VLOOKUP($B58,_projections!$A$12:$BT$40,O$21+$A58-1,FALSE)</f>
        <v>3.5258383059682354E-2</v>
      </c>
      <c r="P58" s="15">
        <f>VLOOKUP($B58,_projections!$A$12:$BT$40,P$21+$A58-1,FALSE)</f>
        <v>0</v>
      </c>
      <c r="Q58" s="15"/>
      <c r="R58" s="114">
        <f t="shared" si="4"/>
        <v>1</v>
      </c>
    </row>
    <row r="59" spans="1:36" ht="15.6" thickTop="1" thickBot="1" x14ac:dyDescent="0.35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0.52721553806663557</v>
      </c>
      <c r="E59" s="15">
        <f>VLOOKUP($B59,_projections!$A$12:$BT$40,E$21+$A59-1,FALSE)</f>
        <v>0</v>
      </c>
      <c r="F59" s="15">
        <f>VLOOKUP($B59,_projections!$A$12:$BT$40,F$21+$A59-1,FALSE)</f>
        <v>0.22557883222410788</v>
      </c>
      <c r="G59" s="15">
        <f>VLOOKUP($B59,_projections!$A$12:$BT$40,G$21+$A59-1,FALSE)</f>
        <v>0</v>
      </c>
      <c r="H59" s="15">
        <f>VLOOKUP($B59,_projections!$A$12:$BT$40,H$21+$A59-1,FALSE)</f>
        <v>2.2557883222410788E-2</v>
      </c>
      <c r="I59" s="15">
        <f>VLOOKUP($B59,_projections!$A$12:$BT$40,I$21+$A59-1,FALSE)</f>
        <v>5.8588074652202856E-3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0.12855740613198238</v>
      </c>
      <c r="M59" s="15">
        <f>VLOOKUP($B59,_projections!$A$12:$BT$40,M$21+$A59-1,FALSE)</f>
        <v>6.7673649667232369E-2</v>
      </c>
      <c r="N59" s="15">
        <f>VLOOKUP($B59,_projections!$A$12:$BT$40,N$21+$A59-1,FALSE)</f>
        <v>1.3534729933446472E-2</v>
      </c>
      <c r="O59" s="15">
        <f>VLOOKUP($B59,_projections!$A$12:$BT$40,O$21+$A59-1,FALSE)</f>
        <v>9.0231532889643151E-3</v>
      </c>
      <c r="P59" s="15">
        <f>VLOOKUP($B59,_projections!$A$12:$BT$40,P$21+$A59-1,FALSE)</f>
        <v>0</v>
      </c>
      <c r="Q59" s="15"/>
      <c r="R59" s="114">
        <f t="shared" si="4"/>
        <v>1.0000000000000002</v>
      </c>
    </row>
    <row r="60" spans="1:36" ht="15.6" thickTop="1" thickBot="1" x14ac:dyDescent="0.35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0.32571452808709128</v>
      </c>
      <c r="E60" s="15">
        <f>VLOOKUP($B60,_projections!$A$12:$BT$40,E$21+$A60-1,FALSE)</f>
        <v>0.29228692635159936</v>
      </c>
      <c r="F60" s="15">
        <f>VLOOKUP($B60,_projections!$A$12:$BT$40,F$21+$A60-1,FALSE)</f>
        <v>4.8552602169057782E-3</v>
      </c>
      <c r="G60" s="15">
        <f>VLOOKUP($B60,_projections!$A$12:$BT$40,G$21+$A60-1,FALSE)</f>
        <v>4.1634521446825635E-3</v>
      </c>
      <c r="H60" s="15">
        <f>VLOOKUP($B60,_projections!$A$12:$BT$40,H$21+$A60-1,FALSE)</f>
        <v>3.1379599514723543E-2</v>
      </c>
      <c r="I60" s="15">
        <f>VLOOKUP($B60,_projections!$A$12:$BT$40,I$21+$A60-1,FALSE)</f>
        <v>1.2023475029673976E-2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0.17996306966346515</v>
      </c>
      <c r="M60" s="15">
        <f>VLOOKUP($B60,_projections!$A$12:$BT$40,M$21+$A60-1,FALSE)</f>
        <v>9.9467454831925706E-2</v>
      </c>
      <c r="N60" s="15">
        <f>VLOOKUP($B60,_projections!$A$12:$BT$40,N$21+$A60-1,FALSE)</f>
        <v>1.8827759708834126E-2</v>
      </c>
      <c r="O60" s="15">
        <f>VLOOKUP($B60,_projections!$A$12:$BT$40,O$21+$A60-1,FALSE)</f>
        <v>1.2551839805889416E-2</v>
      </c>
      <c r="P60" s="15">
        <f>VLOOKUP($B60,_projections!$A$12:$BT$40,P$21+$A60-1,FALSE)</f>
        <v>1.876663464520905E-2</v>
      </c>
      <c r="Q60" s="15"/>
      <c r="R60" s="114">
        <f t="shared" si="4"/>
        <v>0.99999999999999989</v>
      </c>
    </row>
    <row r="61" spans="1:36" ht="15.6" thickTop="1" thickBot="1" x14ac:dyDescent="0.35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0.2669364780558689</v>
      </c>
      <c r="E61" s="15">
        <f>VLOOKUP($B61,_projections!$A$12:$BT$40,E$21+$A61-1,FALSE)</f>
        <v>0.24115805300249613</v>
      </c>
      <c r="F61" s="15">
        <f>VLOOKUP($B61,_projections!$A$12:$BT$40,F$21+$A61-1,FALSE)</f>
        <v>6.8732053341598001E-2</v>
      </c>
      <c r="G61" s="15">
        <f>VLOOKUP($B61,_projections!$A$12:$BT$40,G$21+$A61-1,FALSE)</f>
        <v>0</v>
      </c>
      <c r="H61" s="15">
        <f>VLOOKUP($B61,_projections!$A$12:$BT$40,H$21+$A61-1,FALSE)</f>
        <v>3.0989010634409415E-2</v>
      </c>
      <c r="I61" s="15">
        <f>VLOOKUP($B61,_projections!$A$12:$BT$40,I$21+$A61-1,FALSE)</f>
        <v>2.6466173178778963E-2</v>
      </c>
      <c r="J61" s="15">
        <f>VLOOKUP($B61,_projections!$A$12:$BT$40,J$21+$A61-1,FALSE)</f>
        <v>0</v>
      </c>
      <c r="K61" s="15">
        <f>VLOOKUP($B61,_projections!$A$12:$BT$40,K$21+$A61-1,FALSE)</f>
        <v>0</v>
      </c>
      <c r="L61" s="15">
        <f>VLOOKUP($B61,_projections!$A$12:$BT$40,L$21+$A61-1,FALSE)</f>
        <v>0.22838772425271375</v>
      </c>
      <c r="M61" s="15">
        <f>VLOOKUP($B61,_projections!$A$12:$BT$40,M$21+$A61-1,FALSE)</f>
        <v>9.2967031903228248E-2</v>
      </c>
      <c r="N61" s="15">
        <f>VLOOKUP($B61,_projections!$A$12:$BT$40,N$21+$A61-1,FALSE)</f>
        <v>1.8593406380645647E-2</v>
      </c>
      <c r="O61" s="15">
        <f>VLOOKUP($B61,_projections!$A$12:$BT$40,O$21+$A61-1,FALSE)</f>
        <v>1.2395604253763766E-2</v>
      </c>
      <c r="P61" s="15">
        <f>VLOOKUP($B61,_projections!$A$12:$BT$40,P$21+$A61-1,FALSE)</f>
        <v>1.337446499649737E-2</v>
      </c>
      <c r="Q61" s="15"/>
      <c r="R61" s="114">
        <f t="shared" si="4"/>
        <v>1.0000000000000002</v>
      </c>
    </row>
    <row r="62" spans="1:36" ht="15.6" thickTop="1" thickBot="1" x14ac:dyDescent="0.35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0.48835168767782472</v>
      </c>
      <c r="E62" s="15">
        <f>VLOOKUP($B62,_projections!$A$12:$BT$40,E$21+$A62-1,FALSE)</f>
        <v>0.10788991601138377</v>
      </c>
      <c r="F62" s="15">
        <f>VLOOKUP($B62,_projections!$A$12:$BT$40,F$21+$A62-1,FALSE)</f>
        <v>0.10342149631619239</v>
      </c>
      <c r="G62" s="15">
        <f>VLOOKUP($B62,_projections!$A$12:$BT$40,G$21+$A62-1,FALSE)</f>
        <v>3.8594291552460254E-3</v>
      </c>
      <c r="H62" s="15">
        <f>VLOOKUP($B62,_projections!$A$12:$BT$40,H$21+$A62-1,FALSE)</f>
        <v>2.2674912894856028E-2</v>
      </c>
      <c r="I62" s="15">
        <f>VLOOKUP($B62,_projections!$A$12:$BT$40,I$21+$A62-1,FALSE)</f>
        <v>1.0585913733873882E-2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0.17251699263119907</v>
      </c>
      <c r="M62" s="15">
        <f>VLOOKUP($B62,_projections!$A$12:$BT$40,M$21+$A62-1,FALSE)</f>
        <v>6.8024738684568084E-2</v>
      </c>
      <c r="N62" s="15">
        <f>VLOOKUP($B62,_projections!$A$12:$BT$40,N$21+$A62-1,FALSE)</f>
        <v>1.3604947736913616E-2</v>
      </c>
      <c r="O62" s="15">
        <f>VLOOKUP($B62,_projections!$A$12:$BT$40,O$21+$A62-1,FALSE)</f>
        <v>9.0699651579424119E-3</v>
      </c>
      <c r="P62" s="15">
        <f>VLOOKUP($B62,_projections!$A$12:$BT$40,P$21+$A62-1,FALSE)</f>
        <v>0</v>
      </c>
      <c r="Q62" s="15"/>
      <c r="R62" s="114">
        <f t="shared" si="4"/>
        <v>1</v>
      </c>
    </row>
    <row r="63" spans="1:36" ht="15.6" thickTop="1" thickBot="1" x14ac:dyDescent="0.35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0.66260018160541412</v>
      </c>
      <c r="E63" s="15">
        <f>VLOOKUP($B63,_projections!$A$12:$BT$40,E$21+$A63-1,FALSE)</f>
        <v>1.4867171328061434E-2</v>
      </c>
      <c r="F63" s="15">
        <f>VLOOKUP($B63,_projections!$A$12:$BT$40,F$21+$A63-1,FALSE)</f>
        <v>0.11548263704274597</v>
      </c>
      <c r="G63" s="15">
        <f>VLOOKUP($B63,_projections!$A$12:$BT$40,G$21+$A63-1,FALSE)</f>
        <v>4.3978225882809004E-4</v>
      </c>
      <c r="H63" s="15">
        <f>VLOOKUP($B63,_projections!$A$12:$BT$40,H$21+$A63-1,FALSE)</f>
        <v>1.3210893740611978E-2</v>
      </c>
      <c r="I63" s="15">
        <f>VLOOKUP($B63,_projections!$A$12:$BT$40,I$21+$A63-1,FALSE)</f>
        <v>1.2218185263948609E-2</v>
      </c>
      <c r="J63" s="15">
        <f>VLOOKUP($B63,_projections!$A$12:$BT$40,J$21+$A63-1,FALSE)</f>
        <v>8.3563885800780465E-4</v>
      </c>
      <c r="K63" s="15">
        <f>VLOOKUP($B63,_projections!$A$12:$BT$40,K$21+$A63-1,FALSE)</f>
        <v>0</v>
      </c>
      <c r="L63" s="15">
        <f>VLOOKUP($B63,_projections!$A$12:$BT$40,L$21+$A63-1,FALSE)</f>
        <v>0.12750193493993398</v>
      </c>
      <c r="M63" s="15">
        <f>VLOOKUP($B63,_projections!$A$12:$BT$40,M$21+$A63-1,FALSE)</f>
        <v>3.9632681221835935E-2</v>
      </c>
      <c r="N63" s="15">
        <f>VLOOKUP($B63,_projections!$A$12:$BT$40,N$21+$A63-1,FALSE)</f>
        <v>7.9265362443671859E-3</v>
      </c>
      <c r="O63" s="15">
        <f>VLOOKUP($B63,_projections!$A$12:$BT$40,O$21+$A63-1,FALSE)</f>
        <v>5.2843574962447917E-3</v>
      </c>
      <c r="P63" s="15">
        <f>VLOOKUP($B63,_projections!$A$12:$BT$40,P$21+$A63-1,FALSE)</f>
        <v>0</v>
      </c>
      <c r="Q63" s="15"/>
      <c r="R63" s="114">
        <f t="shared" si="4"/>
        <v>1.0000000000000002</v>
      </c>
    </row>
    <row r="64" spans="1:36" ht="15.6" thickTop="1" thickBot="1" x14ac:dyDescent="0.35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0.25946401340529085</v>
      </c>
      <c r="E64" s="15">
        <f>VLOOKUP($B64,_projections!$A$12:$BT$40,E$21+$A64-1,FALSE)</f>
        <v>0.25657611554878923</v>
      </c>
      <c r="F64" s="15">
        <f>VLOOKUP($B64,_projections!$A$12:$BT$40,F$21+$A64-1,FALSE)</f>
        <v>8.796737653979253E-2</v>
      </c>
      <c r="G64" s="15">
        <f>VLOOKUP($B64,_projections!$A$12:$BT$40,G$21+$A64-1,FALSE)</f>
        <v>8.4817878267144859E-4</v>
      </c>
      <c r="H64" s="15">
        <f>VLOOKUP($B64,_projections!$A$12:$BT$40,H$21+$A64-1,FALSE)</f>
        <v>3.4793620721926759E-2</v>
      </c>
      <c r="I64" s="15">
        <f>VLOOKUP($B64,_projections!$A$12:$BT$40,I$21+$A64-1,FALSE)</f>
        <v>4.2973706154117086E-3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0.19760526287402691</v>
      </c>
      <c r="M64" s="15">
        <f>VLOOKUP($B64,_projections!$A$12:$BT$40,M$21+$A64-1,FALSE)</f>
        <v>0.11383847636358313</v>
      </c>
      <c r="N64" s="15">
        <f>VLOOKUP($B64,_projections!$A$12:$BT$40,N$21+$A64-1,FALSE)</f>
        <v>2.0876172433156051E-2</v>
      </c>
      <c r="O64" s="15">
        <f>VLOOKUP($B64,_projections!$A$12:$BT$40,O$21+$A64-1,FALSE)</f>
        <v>1.4821322553488071E-2</v>
      </c>
      <c r="P64" s="15">
        <f>VLOOKUP($B64,_projections!$A$12:$BT$40,P$21+$A64-1,FALSE)</f>
        <v>8.9120901618633241E-3</v>
      </c>
      <c r="Q64" s="15"/>
      <c r="R64" s="114">
        <f t="shared" si="4"/>
        <v>1</v>
      </c>
    </row>
    <row r="65" spans="1:18" ht="15.6" thickTop="1" thickBot="1" x14ac:dyDescent="0.35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7.8823331780310688E-2</v>
      </c>
      <c r="E65" s="15">
        <f>VLOOKUP($B65,_projections!$A$12:$BT$40,E$21+$A65-1,FALSE)</f>
        <v>0.24738927520019274</v>
      </c>
      <c r="F65" s="15">
        <f>VLOOKUP($B65,_projections!$A$12:$BT$40,F$21+$A65-1,FALSE)</f>
        <v>0.17841566314180818</v>
      </c>
      <c r="G65" s="15">
        <f>VLOOKUP($B65,_projections!$A$12:$BT$40,G$21+$A65-1,FALSE)</f>
        <v>5.2044511477186022E-4</v>
      </c>
      <c r="H65" s="15">
        <f>VLOOKUP($B65,_projections!$A$12:$BT$40,H$21+$A65-1,FALSE)</f>
        <v>4.278867188010884E-2</v>
      </c>
      <c r="I65" s="15">
        <f>VLOOKUP($B65,_projections!$A$12:$BT$40,I$21+$A65-1,FALSE)</f>
        <v>5.1566739421728444E-2</v>
      </c>
      <c r="J65" s="15">
        <f>VLOOKUP($B65,_projections!$A$12:$BT$40,J$21+$A65-1,FALSE)</f>
        <v>0</v>
      </c>
      <c r="K65" s="15">
        <f>VLOOKUP($B65,_projections!$A$12:$BT$40,K$21+$A65-1,FALSE)</f>
        <v>7.3656624634855341E-3</v>
      </c>
      <c r="L65" s="15">
        <f>VLOOKUP($B65,_projections!$A$12:$BT$40,L$21+$A65-1,FALSE)</f>
        <v>0.21933306169513367</v>
      </c>
      <c r="M65" s="15">
        <f>VLOOKUP($B65,_projections!$A$12:$BT$40,M$21+$A65-1,FALSE)</f>
        <v>0.12836601564032651</v>
      </c>
      <c r="N65" s="15">
        <f>VLOOKUP($B65,_projections!$A$12:$BT$40,N$21+$A65-1,FALSE)</f>
        <v>2.5673203128065297E-2</v>
      </c>
      <c r="O65" s="15">
        <f>VLOOKUP($B65,_projections!$A$12:$BT$40,O$21+$A65-1,FALSE)</f>
        <v>1.9757930534068189E-2</v>
      </c>
      <c r="P65" s="15">
        <f>VLOOKUP($B65,_projections!$A$12:$BT$40,P$21+$A65-1,FALSE)</f>
        <v>0</v>
      </c>
      <c r="Q65" s="15"/>
      <c r="R65" s="114">
        <f t="shared" si="4"/>
        <v>0.99999999999999989</v>
      </c>
    </row>
    <row r="66" spans="1:18" ht="15.6" thickTop="1" thickBot="1" x14ac:dyDescent="0.35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0.56340481075551241</v>
      </c>
      <c r="E66" s="15">
        <f>VLOOKUP($B66,_projections!$A$12:$BT$40,E$21+$A66-1,FALSE)</f>
        <v>9.4938878971277244E-2</v>
      </c>
      <c r="F66" s="15">
        <f>VLOOKUP($B66,_projections!$A$12:$BT$40,F$21+$A66-1,FALSE)</f>
        <v>9.8561561093915326E-2</v>
      </c>
      <c r="G66" s="15">
        <f>VLOOKUP($B66,_projections!$A$12:$BT$40,G$21+$A66-1,FALSE)</f>
        <v>0</v>
      </c>
      <c r="H66" s="15">
        <f>VLOOKUP($B66,_projections!$A$12:$BT$40,H$21+$A66-1,FALSE)</f>
        <v>1.9350044006519261E-2</v>
      </c>
      <c r="I66" s="15">
        <f>VLOOKUP($B66,_projections!$A$12:$BT$40,I$21+$A66-1,FALSE)</f>
        <v>1.9374755077480644E-2</v>
      </c>
      <c r="J66" s="15">
        <f>VLOOKUP($B66,_projections!$A$12:$BT$40,J$21+$A66-1,FALSE)</f>
        <v>0</v>
      </c>
      <c r="K66" s="15">
        <f>VLOOKUP($B66,_projections!$A$12:$BT$40,K$21+$A66-1,FALSE)</f>
        <v>5.7329220389561808E-3</v>
      </c>
      <c r="L66" s="15">
        <f>VLOOKUP($B66,_projections!$A$12:$BT$40,L$21+$A66-1,FALSE)</f>
        <v>0.11055501139331592</v>
      </c>
      <c r="M66" s="15">
        <f>VLOOKUP($B66,_projections!$A$12:$BT$40,M$21+$A66-1,FALSE)</f>
        <v>5.8050132019557783E-2</v>
      </c>
      <c r="N66" s="15">
        <f>VLOOKUP($B66,_projections!$A$12:$BT$40,N$21+$A66-1,FALSE)</f>
        <v>1.1610026403911552E-2</v>
      </c>
      <c r="O66" s="15">
        <f>VLOOKUP($B66,_projections!$A$12:$BT$40,O$21+$A66-1,FALSE)</f>
        <v>1.8421858239553675E-2</v>
      </c>
      <c r="P66" s="15">
        <f>VLOOKUP($B66,_projections!$A$12:$BT$40,P$21+$A66-1,FALSE)</f>
        <v>0</v>
      </c>
      <c r="Q66" s="15"/>
      <c r="R66" s="114">
        <f t="shared" si="4"/>
        <v>1</v>
      </c>
    </row>
    <row r="67" spans="1:18" ht="15.6" thickTop="1" thickBot="1" x14ac:dyDescent="0.35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3.3081075893210229E-2</v>
      </c>
      <c r="E67" s="15">
        <f>VLOOKUP($B67,_projections!$A$12:$BT$40,E$21+$A67-1,FALSE)</f>
        <v>0.4321026869409067</v>
      </c>
      <c r="F67" s="15">
        <f>VLOOKUP($B67,_projections!$A$12:$BT$40,F$21+$A67-1,FALSE)</f>
        <v>2.3915741476759158E-3</v>
      </c>
      <c r="G67" s="15">
        <f>VLOOKUP($B67,_projections!$A$12:$BT$40,G$21+$A67-1,FALSE)</f>
        <v>4.0094037181625641E-4</v>
      </c>
      <c r="H67" s="15">
        <f>VLOOKUP($B67,_projections!$A$12:$BT$40,H$21+$A67-1,FALSE)</f>
        <v>4.3609802257584762E-2</v>
      </c>
      <c r="I67" s="15">
        <f>VLOOKUP($B67,_projections!$A$12:$BT$40,I$21+$A67-1,FALSE)</f>
        <v>2.9498440148285152E-3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0.23957717331401962</v>
      </c>
      <c r="M67" s="15">
        <f>VLOOKUP($B67,_projections!$A$12:$BT$40,M$21+$A67-1,FALSE)</f>
        <v>0.13082940677275429</v>
      </c>
      <c r="N67" s="15">
        <f>VLOOKUP($B67,_projections!$A$12:$BT$40,N$21+$A67-1,FALSE)</f>
        <v>2.6165881354550859E-2</v>
      </c>
      <c r="O67" s="15">
        <f>VLOOKUP($B67,_projections!$A$12:$BT$40,O$21+$A67-1,FALSE)</f>
        <v>8.674878540520542E-2</v>
      </c>
      <c r="P67" s="15">
        <f>VLOOKUP($B67,_projections!$A$12:$BT$40,P$21+$A67-1,FALSE)</f>
        <v>2.1428295274474717E-3</v>
      </c>
      <c r="Q67" s="15"/>
      <c r="R67" s="114">
        <f t="shared" si="4"/>
        <v>1.0000000000000002</v>
      </c>
    </row>
    <row r="68" spans="1:18" ht="15.6" thickTop="1" thickBot="1" x14ac:dyDescent="0.35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7.6170961613257385E-2</v>
      </c>
      <c r="E68" s="15">
        <f>VLOOKUP($B68,_projections!$A$12:$BT$40,E$21+$A68-1,FALSE)</f>
        <v>0.24236658146754059</v>
      </c>
      <c r="F68" s="15">
        <f>VLOOKUP($B68,_projections!$A$12:$BT$40,F$21+$A68-1,FALSE)</f>
        <v>0.19525046675674004</v>
      </c>
      <c r="G68" s="15">
        <f>VLOOKUP($B68,_projections!$A$12:$BT$40,G$21+$A68-1,FALSE)</f>
        <v>0</v>
      </c>
      <c r="H68" s="15">
        <f>VLOOKUP($B68,_projections!$A$12:$BT$40,H$21+$A68-1,FALSE)</f>
        <v>4.3761704822428069E-2</v>
      </c>
      <c r="I68" s="15">
        <f>VLOOKUP($B68,_projections!$A$12:$BT$40,I$21+$A68-1,FALSE)</f>
        <v>5.2503561740625737E-3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0.26215310987625912</v>
      </c>
      <c r="M68" s="15">
        <f>VLOOKUP($B68,_projections!$A$12:$BT$40,M$21+$A68-1,FALSE)</f>
        <v>0.13128511446728419</v>
      </c>
      <c r="N68" s="15">
        <f>VLOOKUP($B68,_projections!$A$12:$BT$40,N$21+$A68-1,FALSE)</f>
        <v>2.6257022893456834E-2</v>
      </c>
      <c r="O68" s="15">
        <f>VLOOKUP($B68,_projections!$A$12:$BT$40,O$21+$A68-1,FALSE)</f>
        <v>1.7504681928971227E-2</v>
      </c>
      <c r="P68" s="15">
        <f>VLOOKUP($B68,_projections!$A$12:$BT$40,P$21+$A68-1,FALSE)</f>
        <v>0</v>
      </c>
      <c r="Q68" s="15"/>
      <c r="R68" s="114">
        <f t="shared" si="4"/>
        <v>1</v>
      </c>
    </row>
    <row r="69" spans="1:18" ht="15.6" thickTop="1" thickBot="1" x14ac:dyDescent="0.35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0.16930400611513868</v>
      </c>
      <c r="E69" s="15">
        <f>VLOOKUP($B69,_projections!$A$12:$BT$40,E$21+$A69-1,FALSE)</f>
        <v>0.39729380917321289</v>
      </c>
      <c r="F69" s="15">
        <f>VLOOKUP($B69,_projections!$A$12:$BT$40,F$21+$A69-1,FALSE)</f>
        <v>9.1030085555403994E-3</v>
      </c>
      <c r="G69" s="15">
        <f>VLOOKUP($B69,_projections!$A$12:$BT$40,G$21+$A69-1,FALSE)</f>
        <v>0</v>
      </c>
      <c r="H69" s="15">
        <f>VLOOKUP($B69,_projections!$A$12:$BT$40,H$21+$A69-1,FALSE)</f>
        <v>4.063968177287533E-2</v>
      </c>
      <c r="I69" s="15">
        <f>VLOOKUP($B69,_projections!$A$12:$BT$40,I$21+$A69-1,FALSE)</f>
        <v>2.5765817597964325E-3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0.20802324975720077</v>
      </c>
      <c r="M69" s="15">
        <f>VLOOKUP($B69,_projections!$A$12:$BT$40,M$21+$A69-1,FALSE)</f>
        <v>0.12191904531862599</v>
      </c>
      <c r="N69" s="15">
        <f>VLOOKUP($B69,_projections!$A$12:$BT$40,N$21+$A69-1,FALSE)</f>
        <v>2.4383809063725198E-2</v>
      </c>
      <c r="O69" s="15">
        <f>VLOOKUP($B69,_projections!$A$12:$BT$40,O$21+$A69-1,FALSE)</f>
        <v>2.6756808483884328E-2</v>
      </c>
      <c r="P69" s="15">
        <f>VLOOKUP($B69,_projections!$A$12:$BT$40,P$21+$A69-1,FALSE)</f>
        <v>0</v>
      </c>
      <c r="Q69" s="15"/>
      <c r="R69" s="114">
        <f t="shared" si="4"/>
        <v>0.99999999999999989</v>
      </c>
    </row>
    <row r="70" spans="1:18" ht="15.6" thickTop="1" thickBot="1" x14ac:dyDescent="0.35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0.20712568061864198</v>
      </c>
      <c r="E70" s="15">
        <f>VLOOKUP($B70,_projections!$A$12:$BT$40,E$21+$A70-1,FALSE)</f>
        <v>0.13412989895947297</v>
      </c>
      <c r="F70" s="15">
        <f>VLOOKUP($B70,_projections!$A$12:$BT$40,F$21+$A70-1,FALSE)</f>
        <v>7.3704746430520815E-2</v>
      </c>
      <c r="G70" s="15">
        <f>VLOOKUP($B70,_projections!$A$12:$BT$40,G$21+$A70-1,FALSE)</f>
        <v>8.4703211811107976E-3</v>
      </c>
      <c r="H70" s="15">
        <f>VLOOKUP($B70,_projections!$A$12:$BT$40,H$21+$A70-1,FALSE)</f>
        <v>2.4171593011443702E-2</v>
      </c>
      <c r="I70" s="15">
        <f>VLOOKUP($B70,_projections!$A$12:$BT$40,I$21+$A70-1,FALSE)</f>
        <v>1.0143444453451732E-2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0.44556794329958327</v>
      </c>
      <c r="M70" s="15">
        <f>VLOOKUP($B70,_projections!$A$12:$BT$40,M$21+$A70-1,FALSE)</f>
        <v>7.2514779034331109E-2</v>
      </c>
      <c r="N70" s="15">
        <f>VLOOKUP($B70,_projections!$A$12:$BT$40,N$21+$A70-1,FALSE)</f>
        <v>1.4502955806866219E-2</v>
      </c>
      <c r="O70" s="15">
        <f>VLOOKUP($B70,_projections!$A$12:$BT$40,O$21+$A70-1,FALSE)</f>
        <v>9.6686372045774807E-3</v>
      </c>
      <c r="P70" s="15">
        <f>VLOOKUP($B70,_projections!$A$12:$BT$40,P$21+$A70-1,FALSE)</f>
        <v>0</v>
      </c>
      <c r="Q70" s="15"/>
      <c r="R70" s="114">
        <f t="shared" si="4"/>
        <v>1.0000000000000002</v>
      </c>
    </row>
    <row r="71" spans="1:18" ht="15.6" thickTop="1" thickBot="1" x14ac:dyDescent="0.35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0.24704067472382535</v>
      </c>
      <c r="E71" s="15">
        <f>VLOOKUP($B71,_projections!$A$12:$BT$40,E$21+$A71-1,FALSE)</f>
        <v>0.14464259979891195</v>
      </c>
      <c r="F71" s="15">
        <f>VLOOKUP($B71,_projections!$A$12:$BT$40,F$21+$A71-1,FALSE)</f>
        <v>7.4413165038974601E-3</v>
      </c>
      <c r="G71" s="15">
        <f>VLOOKUP($B71,_projections!$A$12:$BT$40,G$21+$A71-1,FALSE)</f>
        <v>5.2216531047248695E-2</v>
      </c>
      <c r="H71" s="15">
        <f>VLOOKUP($B71,_projections!$A$12:$BT$40,H$21+$A71-1,FALSE)</f>
        <v>3.6095004049180431E-2</v>
      </c>
      <c r="I71" s="15">
        <f>VLOOKUP($B71,_projections!$A$12:$BT$40,I$21+$A71-1,FALSE)</f>
        <v>9.5442877311527584E-3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0.35863956994906165</v>
      </c>
      <c r="M71" s="15">
        <f>VLOOKUP($B71,_projections!$A$12:$BT$40,M$21+$A71-1,FALSE)</f>
        <v>0.1082850121475413</v>
      </c>
      <c r="N71" s="15">
        <f>VLOOKUP($B71,_projections!$A$12:$BT$40,N$21+$A71-1,FALSE)</f>
        <v>2.1657002429508253E-2</v>
      </c>
      <c r="O71" s="15">
        <f>VLOOKUP($B71,_projections!$A$12:$BT$40,O$21+$A71-1,FALSE)</f>
        <v>1.4438001619672168E-2</v>
      </c>
      <c r="P71" s="15">
        <f>VLOOKUP($B71,_projections!$A$12:$BT$40,P$21+$A71-1,FALSE)</f>
        <v>0</v>
      </c>
      <c r="Q71" s="15"/>
      <c r="R71" s="114">
        <f t="shared" si="4"/>
        <v>1</v>
      </c>
    </row>
    <row r="72" spans="1:18" ht="15.6" thickTop="1" thickBot="1" x14ac:dyDescent="0.35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0.25309523882600493</v>
      </c>
      <c r="E72" s="15">
        <f>VLOOKUP($B72,_projections!$A$12:$BT$40,E$21+$A72-1,FALSE)</f>
        <v>0.2573781966574003</v>
      </c>
      <c r="F72" s="15">
        <f>VLOOKUP($B72,_projections!$A$12:$BT$40,F$21+$A72-1,FALSE)</f>
        <v>0.11319070895242604</v>
      </c>
      <c r="G72" s="15">
        <f>VLOOKUP($B72,_projections!$A$12:$BT$40,G$21+$A72-1,FALSE)</f>
        <v>0</v>
      </c>
      <c r="H72" s="15">
        <f>VLOOKUP($B72,_projections!$A$12:$BT$40,H$21+$A72-1,FALSE)</f>
        <v>3.7056890560982637E-2</v>
      </c>
      <c r="I72" s="15">
        <f>VLOOKUP($B72,_projections!$A$12:$BT$40,I$21+$A72-1,FALSE)</f>
        <v>3.6937342677047388E-3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0.18735766849155067</v>
      </c>
      <c r="M72" s="15">
        <f>VLOOKUP($B72,_projections!$A$12:$BT$40,M$21+$A72-1,FALSE)</f>
        <v>0.11117067168294792</v>
      </c>
      <c r="N72" s="15">
        <f>VLOOKUP($B72,_projections!$A$12:$BT$40,N$21+$A72-1,FALSE)</f>
        <v>2.2234134336589578E-2</v>
      </c>
      <c r="O72" s="15">
        <f>VLOOKUP($B72,_projections!$A$12:$BT$40,O$21+$A72-1,FALSE)</f>
        <v>1.4822756224393054E-2</v>
      </c>
      <c r="P72" s="15">
        <f>VLOOKUP($B72,_projections!$A$12:$BT$40,P$21+$A72-1,FALSE)</f>
        <v>0</v>
      </c>
      <c r="Q72" s="15"/>
      <c r="R72" s="114">
        <f t="shared" si="4"/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0.48741740100147607</v>
      </c>
      <c r="E73" s="15">
        <f>VLOOKUP($B73,_projections!$A$12:$BT$40,E$21+$A73-1,FALSE)</f>
        <v>3.5145729833260156E-2</v>
      </c>
      <c r="F73" s="15">
        <f>VLOOKUP($B73,_projections!$A$12:$BT$40,F$21+$A73-1,FALSE)</f>
        <v>0.21368913312411753</v>
      </c>
      <c r="G73" s="15">
        <f>VLOOKUP($B73,_projections!$A$12:$BT$40,G$21+$A73-1,FALSE)</f>
        <v>0</v>
      </c>
      <c r="H73" s="15">
        <f>VLOOKUP($B73,_projections!$A$12:$BT$40,H$21+$A73-1,FALSE)</f>
        <v>2.4883486295737767E-2</v>
      </c>
      <c r="I73" s="15">
        <f>VLOOKUP($B73,_projections!$A$12:$BT$40,I$21+$A73-1,FALSE)</f>
        <v>1.4642718307922175E-2</v>
      </c>
      <c r="J73" s="15">
        <f>VLOOKUP($B73,_projections!$A$12:$BT$40,J$21+$A73-1,FALSE)</f>
        <v>0</v>
      </c>
      <c r="K73" s="15">
        <f>VLOOKUP($B73,_projections!$A$12:$BT$40,K$21+$A73-1,FALSE)</f>
        <v>2.7015477584646605E-4</v>
      </c>
      <c r="L73" s="15">
        <f>VLOOKUP($B73,_projections!$A$12:$BT$40,L$21+$A73-1,FALSE)</f>
        <v>0.12441743147868883</v>
      </c>
      <c r="M73" s="15">
        <f>VLOOKUP($B73,_projections!$A$12:$BT$40,M$21+$A73-1,FALSE)</f>
        <v>7.4650458887213306E-2</v>
      </c>
      <c r="N73" s="15">
        <f>VLOOKUP($B73,_projections!$A$12:$BT$40,N$21+$A73-1,FALSE)</f>
        <v>1.4930091777442662E-2</v>
      </c>
      <c r="O73" s="15">
        <f>VLOOKUP($B73,_projections!$A$12:$BT$40,O$21+$A73-1,FALSE)</f>
        <v>9.9533945182951073E-3</v>
      </c>
      <c r="P73" s="15">
        <f>VLOOKUP($B73,_projections!$A$12:$BT$40,P$21+$A73-1,FALSE)</f>
        <v>0</v>
      </c>
      <c r="Q73" s="15"/>
      <c r="R73" s="114">
        <f t="shared" si="4"/>
        <v>1.0000000000000002</v>
      </c>
    </row>
    <row r="74" spans="1:18" ht="15.6" thickTop="1" thickBot="1" x14ac:dyDescent="0.35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0.12418118463893428</v>
      </c>
      <c r="E74" s="15">
        <f>VLOOKUP($B74,_projections!$A$12:$BT$40,E$21+$A74-1,FALSE)</f>
        <v>0.40239245324867035</v>
      </c>
      <c r="F74" s="15">
        <f>VLOOKUP($B74,_projections!$A$12:$BT$40,F$21+$A74-1,FALSE)</f>
        <v>1.0748116761161398E-2</v>
      </c>
      <c r="G74" s="15">
        <f>VLOOKUP($B74,_projections!$A$12:$BT$40,G$21+$A74-1,FALSE)</f>
        <v>1.2882396528911873E-4</v>
      </c>
      <c r="H74" s="15">
        <f>VLOOKUP($B74,_projections!$A$12:$BT$40,H$21+$A74-1,FALSE)</f>
        <v>4.1365586587098824E-2</v>
      </c>
      <c r="I74" s="15">
        <f>VLOOKUP($B74,_projections!$A$12:$BT$40,I$21+$A74-1,FALSE)</f>
        <v>9.0367572182155076E-3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0.22333660490031548</v>
      </c>
      <c r="M74" s="15">
        <f>VLOOKUP($B74,_projections!$A$12:$BT$40,M$21+$A74-1,FALSE)</f>
        <v>0.13643697147553663</v>
      </c>
      <c r="N74" s="15">
        <f>VLOOKUP($B74,_projections!$A$12:$BT$40,N$21+$A74-1,FALSE)</f>
        <v>2.4819351952259292E-2</v>
      </c>
      <c r="O74" s="15">
        <f>VLOOKUP($B74,_projections!$A$12:$BT$40,O$21+$A74-1,FALSE)</f>
        <v>1.6546234634839532E-2</v>
      </c>
      <c r="P74" s="15">
        <f>VLOOKUP($B74,_projections!$A$12:$BT$40,P$21+$A74-1,FALSE)</f>
        <v>1.1007914617679644E-2</v>
      </c>
      <c r="Q74" s="15"/>
      <c r="R74" s="114">
        <f t="shared" si="4"/>
        <v>0.99999999999999989</v>
      </c>
    </row>
    <row r="75" spans="1:18" ht="15.6" thickTop="1" thickBot="1" x14ac:dyDescent="0.35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0.27106658772853159</v>
      </c>
      <c r="E75" s="15">
        <f>VLOOKUP($B75,_projections!$A$12:$BT$40,E$21+$A75-1,FALSE)</f>
        <v>0.20065815121658787</v>
      </c>
      <c r="F75" s="15">
        <f>VLOOKUP($B75,_projections!$A$12:$BT$40,F$21+$A75-1,FALSE)</f>
        <v>4.1362988390674343E-2</v>
      </c>
      <c r="G75" s="15">
        <f>VLOOKUP($B75,_projections!$A$12:$BT$40,G$21+$A75-1,FALSE)</f>
        <v>3.715016355524587E-2</v>
      </c>
      <c r="H75" s="15">
        <f>VLOOKUP($B75,_projections!$A$12:$BT$40,H$21+$A75-1,FALSE)</f>
        <v>3.906217938282458E-2</v>
      </c>
      <c r="I75" s="15">
        <f>VLOOKUP($B75,_projections!$A$12:$BT$40,I$21+$A75-1,FALSE)</f>
        <v>1.1090140071259974E-2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0.2381929990649439</v>
      </c>
      <c r="M75" s="15">
        <f>VLOOKUP($B75,_projections!$A$12:$BT$40,M$21+$A75-1,FALSE)</f>
        <v>0.11858492472382923</v>
      </c>
      <c r="N75" s="15">
        <f>VLOOKUP($B75,_projections!$A$12:$BT$40,N$21+$A75-1,FALSE)</f>
        <v>2.3437307629694745E-2</v>
      </c>
      <c r="O75" s="15">
        <f>VLOOKUP($B75,_projections!$A$12:$BT$40,O$21+$A75-1,FALSE)</f>
        <v>1.6965733708927708E-2</v>
      </c>
      <c r="P75" s="15">
        <f>VLOOKUP($B75,_projections!$A$12:$BT$40,P$21+$A75-1,FALSE)</f>
        <v>2.4288245274801E-3</v>
      </c>
      <c r="Q75" s="15"/>
      <c r="R75" s="114">
        <f t="shared" si="4"/>
        <v>0.99999999999999978</v>
      </c>
    </row>
    <row r="76" spans="1:18" ht="15.6" thickTop="1" thickBot="1" x14ac:dyDescent="0.35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0.43883237994013946</v>
      </c>
      <c r="E76" s="15">
        <f>VLOOKUP($B76,_projections!$A$12:$BT$40,E$21+$A76-1,FALSE)</f>
        <v>0.18718004444491429</v>
      </c>
      <c r="F76" s="15">
        <f>VLOOKUP($B76,_projections!$A$12:$BT$40,F$21+$A76-1,FALSE)</f>
        <v>7.4976646096466495E-2</v>
      </c>
      <c r="G76" s="15">
        <f>VLOOKUP($B76,_projections!$A$12:$BT$40,G$21+$A76-1,FALSE)</f>
        <v>0</v>
      </c>
      <c r="H76" s="15">
        <f>VLOOKUP($B76,_projections!$A$12:$BT$40,H$21+$A76-1,FALSE)</f>
        <v>2.621566905413808E-2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3.2790587979612856E-3</v>
      </c>
      <c r="L76" s="15">
        <f>VLOOKUP($B76,_projections!$A$12:$BT$40,L$21+$A76-1,FALSE)</f>
        <v>0.16211359908492401</v>
      </c>
      <c r="M76" s="15">
        <f>VLOOKUP($B76,_projections!$A$12:$BT$40,M$21+$A76-1,FALSE)</f>
        <v>7.864700716241424E-2</v>
      </c>
      <c r="N76" s="15">
        <f>VLOOKUP($B76,_projections!$A$12:$BT$40,N$21+$A76-1,FALSE)</f>
        <v>1.5729401432482845E-2</v>
      </c>
      <c r="O76" s="15">
        <f>VLOOKUP($B76,_projections!$A$12:$BT$40,O$21+$A76-1,FALSE)</f>
        <v>1.3026193986559204E-2</v>
      </c>
      <c r="P76" s="15">
        <f>VLOOKUP($B76,_projections!$A$12:$BT$40,P$21+$A76-1,FALSE)</f>
        <v>0</v>
      </c>
      <c r="Q76" s="15"/>
      <c r="R76" s="114">
        <f t="shared" si="4"/>
        <v>1</v>
      </c>
    </row>
    <row r="77" spans="1:18" ht="15.6" thickTop="1" thickBot="1" x14ac:dyDescent="0.35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7.1878927482125737E-2</v>
      </c>
      <c r="E77" s="15">
        <f>VLOOKUP($B77,_projections!$A$12:$BT$40,E$21+$A77-1,FALSE)</f>
        <v>0.42120237522211207</v>
      </c>
      <c r="F77" s="15">
        <f>VLOOKUP($B77,_projections!$A$12:$BT$40,F$21+$A77-1,FALSE)</f>
        <v>3.3183754075632593E-2</v>
      </c>
      <c r="G77" s="15">
        <f>VLOOKUP($B77,_projections!$A$12:$BT$40,G$21+$A77-1,FALSE)</f>
        <v>1.6652369005147656E-4</v>
      </c>
      <c r="H77" s="15">
        <f>VLOOKUP($B77,_projections!$A$12:$BT$40,H$21+$A77-1,FALSE)</f>
        <v>4.5505222405795062E-2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0.22755241347626987</v>
      </c>
      <c r="M77" s="15">
        <f>VLOOKUP($B77,_projections!$A$12:$BT$40,M$21+$A77-1,FALSE)</f>
        <v>0.13651566721738517</v>
      </c>
      <c r="N77" s="15">
        <f>VLOOKUP($B77,_projections!$A$12:$BT$40,N$21+$A77-1,FALSE)</f>
        <v>2.7303133443477033E-2</v>
      </c>
      <c r="O77" s="15">
        <f>VLOOKUP($B77,_projections!$A$12:$BT$40,O$21+$A77-1,FALSE)</f>
        <v>3.6639380092561617E-2</v>
      </c>
      <c r="P77" s="15">
        <f>VLOOKUP($B77,_projections!$A$12:$BT$40,P$21+$A77-1,FALSE)</f>
        <v>5.2602894589139659E-5</v>
      </c>
      <c r="Q77" s="15"/>
      <c r="R77" s="114">
        <f t="shared" si="4"/>
        <v>0.99999999999999967</v>
      </c>
    </row>
    <row r="78" spans="1:18" ht="15.6" thickTop="1" thickBot="1" x14ac:dyDescent="0.35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0.17883650733346348</v>
      </c>
      <c r="E78" s="15">
        <f>VLOOKUP($B78,_projections!$A$12:$BT$40,E$21+$A78-1,FALSE)</f>
        <v>0.32911958692280624</v>
      </c>
      <c r="F78" s="15">
        <f>VLOOKUP($B78,_projections!$A$12:$BT$40,F$21+$A78-1,FALSE)</f>
        <v>4.7807307657727905E-4</v>
      </c>
      <c r="G78" s="15">
        <f>VLOOKUP($B78,_projections!$A$12:$BT$40,G$21+$A78-1,FALSE)</f>
        <v>3.0070482064185236E-2</v>
      </c>
      <c r="H78" s="15">
        <f>VLOOKUP($B78,_projections!$A$12:$BT$40,H$21+$A78-1,FALSE)</f>
        <v>4.4987958825612455E-2</v>
      </c>
      <c r="I78" s="15">
        <f>VLOOKUP($B78,_projections!$A$12:$BT$40,I$21+$A78-1,FALSE)</f>
        <v>2.8118470180111908E-3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0.2309455385262878</v>
      </c>
      <c r="M78" s="15">
        <f>VLOOKUP($B78,_projections!$A$12:$BT$40,M$21+$A78-1,FALSE)</f>
        <v>0.13496387647683736</v>
      </c>
      <c r="N78" s="15">
        <f>VLOOKUP($B78,_projections!$A$12:$BT$40,N$21+$A78-1,FALSE)</f>
        <v>2.699277529536747E-2</v>
      </c>
      <c r="O78" s="15">
        <f>VLOOKUP($B78,_projections!$A$12:$BT$40,O$21+$A78-1,FALSE)</f>
        <v>1.8836919732568111E-2</v>
      </c>
      <c r="P78" s="15">
        <f>VLOOKUP($B78,_projections!$A$12:$BT$40,P$21+$A78-1,FALSE)</f>
        <v>1.9564347282834465E-3</v>
      </c>
      <c r="Q78" s="15"/>
      <c r="R78" s="114">
        <f t="shared" si="4"/>
        <v>1.0000000000000002</v>
      </c>
    </row>
    <row r="79" spans="1:18" ht="15.6" thickTop="1" thickBot="1" x14ac:dyDescent="0.35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0.37929598445452894</v>
      </c>
      <c r="E79" s="15">
        <f>VLOOKUP($B79,_projections!$A$12:$BT$40,E$21+$A79-1,FALSE)</f>
        <v>4.9761423187348712E-2</v>
      </c>
      <c r="F79" s="15">
        <f>VLOOKUP($B79,_projections!$A$12:$BT$40,F$21+$A79-1,FALSE)</f>
        <v>0.22691387964100088</v>
      </c>
      <c r="G79" s="15">
        <f>VLOOKUP($B79,_projections!$A$12:$BT$40,G$21+$A79-1,FALSE)</f>
        <v>0</v>
      </c>
      <c r="H79" s="15">
        <f>VLOOKUP($B79,_projections!$A$12:$BT$40,H$21+$A79-1,FALSE)</f>
        <v>2.766753028283496E-2</v>
      </c>
      <c r="I79" s="15">
        <f>VLOOKUP($B79,_projections!$A$12:$BT$40,I$21+$A79-1,FALSE)</f>
        <v>9.0587995965235122E-3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0.13833765141417478</v>
      </c>
      <c r="M79" s="15">
        <f>VLOOKUP($B79,_projections!$A$12:$BT$40,M$21+$A79-1,FALSE)</f>
        <v>8.3002590848504879E-2</v>
      </c>
      <c r="N79" s="15">
        <f>VLOOKUP($B79,_projections!$A$12:$BT$40,N$21+$A79-1,FALSE)</f>
        <v>1.6600518169700974E-2</v>
      </c>
      <c r="O79" s="15">
        <f>VLOOKUP($B79,_projections!$A$12:$BT$40,O$21+$A79-1,FALSE)</f>
        <v>6.9361622405382517E-2</v>
      </c>
      <c r="P79" s="15">
        <f>VLOOKUP($B79,_projections!$A$12:$BT$40,P$21+$A79-1,FALSE)</f>
        <v>0</v>
      </c>
      <c r="Q79" s="15"/>
      <c r="R79" s="114">
        <f t="shared" si="4"/>
        <v>1.0000000000000002</v>
      </c>
    </row>
    <row r="80" spans="1:18" ht="15.6" thickTop="1" thickBot="1" x14ac:dyDescent="0.35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0.23360429562591353</v>
      </c>
      <c r="E80" s="15">
        <f>VLOOKUP($B80,_projections!$A$12:$BT$40,E$21+$A80-1,FALSE)</f>
        <v>0.18501873739325256</v>
      </c>
      <c r="F80" s="15">
        <f>VLOOKUP($B80,_projections!$A$12:$BT$40,F$21+$A80-1,FALSE)</f>
        <v>0.18442813564459337</v>
      </c>
      <c r="G80" s="15">
        <f>VLOOKUP($B80,_projections!$A$12:$BT$40,G$21+$A80-1,FALSE)</f>
        <v>0</v>
      </c>
      <c r="H80" s="15">
        <f>VLOOKUP($B80,_projections!$A$12:$BT$40,H$21+$A80-1,FALSE)</f>
        <v>3.6944687303784599E-2</v>
      </c>
      <c r="I80" s="15">
        <f>VLOOKUP($B80,_projections!$A$12:$BT$40,I$21+$A80-1,FALSE)</f>
        <v>2.0919677755082151E-3</v>
      </c>
      <c r="J80" s="15">
        <f>VLOOKUP($B80,_projections!$A$12:$BT$40,J$21+$A80-1,FALSE)</f>
        <v>1.7980190456100067E-4</v>
      </c>
      <c r="K80" s="15">
        <f>VLOOKUP($B80,_projections!$A$12:$BT$40,K$21+$A80-1,FALSE)</f>
        <v>3.5960380912200128E-4</v>
      </c>
      <c r="L80" s="15">
        <f>VLOOKUP($B80,_projections!$A$12:$BT$40,L$21+$A80-1,FALSE)</f>
        <v>0.20854304695753828</v>
      </c>
      <c r="M80" s="15">
        <f>VLOOKUP($B80,_projections!$A$12:$BT$40,M$21+$A80-1,FALSE)</f>
        <v>0.1108340619113538</v>
      </c>
      <c r="N80" s="15">
        <f>VLOOKUP($B80,_projections!$A$12:$BT$40,N$21+$A80-1,FALSE)</f>
        <v>2.2166812382270754E-2</v>
      </c>
      <c r="O80" s="15">
        <f>VLOOKUP($B80,_projections!$A$12:$BT$40,O$21+$A80-1,FALSE)</f>
        <v>1.5828849292101866E-2</v>
      </c>
      <c r="P80" s="15">
        <f>VLOOKUP($B80,_projections!$A$12:$BT$40,P$21+$A80-1,FALSE)</f>
        <v>0</v>
      </c>
      <c r="Q80" s="15"/>
      <c r="R80" s="114">
        <f t="shared" si="4"/>
        <v>1.0000000000000002</v>
      </c>
    </row>
    <row r="81" spans="1:23" ht="15.6" thickTop="1" thickBot="1" x14ac:dyDescent="0.35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0.5954747579263614</v>
      </c>
      <c r="E81" s="15">
        <f>VLOOKUP($B81,_projections!$A$12:$BT$40,E$21+$A81-1,FALSE)</f>
        <v>5.269018952777222E-2</v>
      </c>
      <c r="F81" s="15">
        <f>VLOOKUP($B81,_projections!$A$12:$BT$40,F$21+$A81-1,FALSE)</f>
        <v>0.13404126296868504</v>
      </c>
      <c r="G81" s="15">
        <f>VLOOKUP($B81,_projections!$A$12:$BT$40,G$21+$A81-1,FALSE)</f>
        <v>0</v>
      </c>
      <c r="H81" s="15">
        <f>VLOOKUP($B81,_projections!$A$12:$BT$40,H$21+$A81-1,FALSE)</f>
        <v>1.8673145249645726E-2</v>
      </c>
      <c r="I81" s="15">
        <f>VLOOKUP($B81,_projections!$A$12:$BT$40,I$21+$A81-1,FALSE)</f>
        <v>0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0.12442806332895265</v>
      </c>
      <c r="M81" s="15">
        <f>VLOOKUP($B81,_projections!$A$12:$BT$40,M$21+$A81-1,FALSE)</f>
        <v>5.6019435748937182E-2</v>
      </c>
      <c r="N81" s="15">
        <f>VLOOKUP($B81,_projections!$A$12:$BT$40,N$21+$A81-1,FALSE)</f>
        <v>1.1203887149787435E-2</v>
      </c>
      <c r="O81" s="15">
        <f>VLOOKUP($B81,_projections!$A$12:$BT$40,O$21+$A81-1,FALSE)</f>
        <v>7.4692580998582912E-3</v>
      </c>
      <c r="P81" s="15">
        <f>VLOOKUP($B81,_projections!$A$12:$BT$40,P$21+$A81-1,FALSE)</f>
        <v>0</v>
      </c>
      <c r="Q81" s="15"/>
      <c r="R81" s="114">
        <f t="shared" si="4"/>
        <v>1</v>
      </c>
    </row>
    <row r="82" spans="1:23" ht="15.6" thickTop="1" thickBot="1" x14ac:dyDescent="0.35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0</v>
      </c>
      <c r="E82" s="15">
        <f>VLOOKUP($B82,_projections!$A$12:$BT$40,E$21+$A82-1,FALSE)</f>
        <v>0</v>
      </c>
      <c r="F82" s="15">
        <f>VLOOKUP($B82,_projections!$A$12:$BT$40,F$21+$A82-1,FALSE)</f>
        <v>0</v>
      </c>
      <c r="G82" s="15">
        <f>VLOOKUP($B82,_projections!$A$12:$BT$40,G$21+$A82-1,FALSE)</f>
        <v>0</v>
      </c>
      <c r="H82" s="15">
        <f>VLOOKUP($B82,_projections!$A$12:$BT$40,H$21+$A82-1,FALSE)</f>
        <v>0</v>
      </c>
      <c r="I82" s="15">
        <f>VLOOKUP($B82,_projections!$A$12:$BT$40,I$21+$A82-1,FALSE)</f>
        <v>0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</v>
      </c>
      <c r="M82" s="15">
        <f>VLOOKUP($B82,_projections!$A$12:$BT$40,M$21+$A82-1,FALSE)</f>
        <v>0</v>
      </c>
      <c r="N82" s="15">
        <f>VLOOKUP($B82,_projections!$A$12:$BT$40,N$21+$A82-1,FALSE)</f>
        <v>0</v>
      </c>
      <c r="O82" s="15">
        <f>VLOOKUP($B82,_projections!$A$12:$BT$40,O$21+$A82-1,FALSE)</f>
        <v>0</v>
      </c>
      <c r="P82" s="15">
        <f>VLOOKUP($B82,_projections!$A$12:$BT$40,P$21+$A82-1,FALSE)</f>
        <v>0</v>
      </c>
      <c r="Q82" s="15"/>
      <c r="R82" s="114">
        <f t="shared" si="4"/>
        <v>0</v>
      </c>
    </row>
    <row r="83" spans="1:23" ht="15.6" thickTop="1" thickBot="1" x14ac:dyDescent="0.35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0.2427279731182399</v>
      </c>
      <c r="E83" s="15">
        <f>VLOOKUP($B83,_projections!$A$12:$BT$40,E$21+$A83-1,FALSE)</f>
        <v>0.33280918277903682</v>
      </c>
      <c r="F83" s="15">
        <f>VLOOKUP($B83,_projections!$A$12:$BT$40,F$21+$A83-1,FALSE)</f>
        <v>3.5767208818805081E-2</v>
      </c>
      <c r="G83" s="15">
        <f>VLOOKUP($B83,_projections!$A$12:$BT$40,G$21+$A83-1,FALSE)</f>
        <v>4.8987477130963124E-4</v>
      </c>
      <c r="H83" s="15">
        <f>VLOOKUP($B83,_projections!$A$12:$BT$40,H$21+$A83-1,FALSE)</f>
        <v>3.7053589068308052E-2</v>
      </c>
      <c r="I83" s="15">
        <f>VLOOKUP($B83,_projections!$A$12:$BT$40,I$21+$A83-1,FALSE)</f>
        <v>5.9066027257515348E-3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0.18661292715357874</v>
      </c>
      <c r="M83" s="15">
        <f>VLOOKUP($B83,_projections!$A$12:$BT$40,M$21+$A83-1,FALSE)</f>
        <v>0.11583692145244484</v>
      </c>
      <c r="N83" s="15">
        <f>VLOOKUP($B83,_projections!$A$12:$BT$40,N$21+$A83-1,FALSE)</f>
        <v>2.2232153440984826E-2</v>
      </c>
      <c r="O83" s="15">
        <f>VLOOKUP($B83,_projections!$A$12:$BT$40,O$21+$A83-1,FALSE)</f>
        <v>1.4914099229648235E-2</v>
      </c>
      <c r="P83" s="15">
        <f>VLOOKUP($B83,_projections!$A$12:$BT$40,P$21+$A83-1,FALSE)</f>
        <v>5.6494674418922086E-3</v>
      </c>
      <c r="Q83" s="15"/>
      <c r="R83" s="114">
        <f t="shared" si="4"/>
        <v>1</v>
      </c>
    </row>
    <row r="84" spans="1:23" ht="15.6" thickTop="1" thickBot="1" x14ac:dyDescent="0.35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0.25676939668823895</v>
      </c>
      <c r="E84" s="15">
        <f>VLOOKUP($B84,_projections!$A$12:$BT$40,E$21+$A84-1,FALSE)</f>
        <v>0.15598566879402412</v>
      </c>
      <c r="F84" s="15">
        <f>VLOOKUP($B84,_projections!$A$12:$BT$40,F$21+$A84-1,FALSE)</f>
        <v>6.5160910927985399E-2</v>
      </c>
      <c r="G84" s="15">
        <f>VLOOKUP($B84,_projections!$A$12:$BT$40,G$21+$A84-1,FALSE)</f>
        <v>5.4146144570916341E-5</v>
      </c>
      <c r="H84" s="15">
        <f>VLOOKUP($B84,_projections!$A$12:$BT$40,H$21+$A84-1,FALSE)</f>
        <v>5.1398513276680213E-2</v>
      </c>
      <c r="I84" s="15">
        <f>VLOOKUP($B84,_projections!$A$12:$BT$40,I$21+$A84-1,FALSE)</f>
        <v>2.6854412041991014E-3</v>
      </c>
      <c r="J84" s="15">
        <f>VLOOKUP($B84,_projections!$A$12:$BT$40,J$21+$A84-1,FALSE)</f>
        <v>0</v>
      </c>
      <c r="K84" s="15">
        <f>VLOOKUP($B84,_projections!$A$12:$BT$40,K$21+$A84-1,FALSE)</f>
        <v>3.5246967101243041E-4</v>
      </c>
      <c r="L84" s="15">
        <f>VLOOKUP($B84,_projections!$A$12:$BT$40,L$21+$A84-1,FALSE)</f>
        <v>0.20345413240950735</v>
      </c>
      <c r="M84" s="15">
        <f>VLOOKUP($B84,_projections!$A$12:$BT$40,M$21+$A84-1,FALSE)</f>
        <v>0.19037977946032134</v>
      </c>
      <c r="N84" s="15">
        <f>VLOOKUP($B84,_projections!$A$12:$BT$40,N$21+$A84-1,FALSE)</f>
        <v>3.7006929559209742E-2</v>
      </c>
      <c r="O84" s="15">
        <f>VLOOKUP($B84,_projections!$A$12:$BT$40,O$21+$A84-1,FALSE)</f>
        <v>3.6752611864250398E-2</v>
      </c>
      <c r="P84" s="15">
        <f>VLOOKUP($B84,_projections!$A$12:$BT$40,P$21+$A84-1,FALSE)</f>
        <v>0</v>
      </c>
      <c r="Q84" s="15"/>
      <c r="R84" s="114">
        <f t="shared" si="4"/>
        <v>0.99999999999999989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0.22257502848637611</v>
      </c>
      <c r="E85" s="15">
        <f>VLOOKUP($B85,_projections!$A$12:$BT$40,E$21+$A85-1,FALSE)</f>
        <v>0.17814928667923599</v>
      </c>
      <c r="F85" s="15">
        <f>VLOOKUP($B85,_projections!$A$12:$BT$40,F$21+$A85-1,FALSE)</f>
        <v>8.7806630442406067E-2</v>
      </c>
      <c r="G85" s="15">
        <f>VLOOKUP($B85,_projections!$A$12:$BT$40,G$21+$A85-1,FALSE)</f>
        <v>0</v>
      </c>
      <c r="H85" s="15">
        <f>VLOOKUP($B85,_projections!$A$12:$BT$40,H$21+$A85-1,FALSE)</f>
        <v>6.1739766474666911E-2</v>
      </c>
      <c r="I85" s="15">
        <f>VLOOKUP($B85,_projections!$A$12:$BT$40,I$21+$A85-1,FALSE)</f>
        <v>5.5516049030170447E-3</v>
      </c>
      <c r="J85" s="15">
        <f>VLOOKUP($B85,_projections!$A$12:$BT$40,J$21+$A85-1,FALSE)</f>
        <v>0</v>
      </c>
      <c r="K85" s="15">
        <f>VLOOKUP($B85,_projections!$A$12:$BT$40,K$21+$A85-1,FALSE)</f>
        <v>9.8927821075032004E-5</v>
      </c>
      <c r="L85" s="15">
        <f>VLOOKUP($B85,_projections!$A$12:$BT$40,L$21+$A85-1,FALSE)</f>
        <v>0.17895617635334557</v>
      </c>
      <c r="M85" s="15">
        <f>VLOOKUP($B85,_projections!$A$12:$BT$40,M$21+$A85-1,FALSE)</f>
        <v>0.18596222759084177</v>
      </c>
      <c r="N85" s="15">
        <f>VLOOKUP($B85,_projections!$A$12:$BT$40,N$21+$A85-1,FALSE)</f>
        <v>4.445263186176017E-2</v>
      </c>
      <c r="O85" s="15">
        <f>VLOOKUP($B85,_projections!$A$12:$BT$40,O$21+$A85-1,FALSE)</f>
        <v>2.9635087907840117E-2</v>
      </c>
      <c r="P85" s="15">
        <f>VLOOKUP($B85,_projections!$A$12:$BT$40,P$21+$A85-1,FALSE)</f>
        <v>5.0726314794354585E-3</v>
      </c>
      <c r="Q85" s="15"/>
      <c r="R85" s="114">
        <f t="shared" si="4"/>
        <v>1.0000000000000002</v>
      </c>
    </row>
    <row r="86" spans="1:23" ht="15.6" thickTop="1" thickBot="1" x14ac:dyDescent="0.35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0.46679343570515502</v>
      </c>
      <c r="E86" s="15">
        <f>VLOOKUP($B86,_projections!$A$12:$BT$40,E$21+$A86-1,FALSE)</f>
        <v>5.8998418769309433E-2</v>
      </c>
      <c r="F86" s="15">
        <f>VLOOKUP($B86,_projections!$A$12:$BT$40,F$21+$A86-1,FALSE)</f>
        <v>1.2392370794726272E-2</v>
      </c>
      <c r="G86" s="15">
        <f>VLOOKUP($B86,_projections!$A$12:$BT$40,G$21+$A86-1,FALSE)</f>
        <v>1.4674216013785368E-3</v>
      </c>
      <c r="H86" s="15">
        <f>VLOOKUP($B86,_projections!$A$12:$BT$40,H$21+$A86-1,FALSE)</f>
        <v>1.8223711164630573E-2</v>
      </c>
      <c r="I86" s="15">
        <f>VLOOKUP($B86,_projections!$A$12:$BT$40,I$21+$A86-1,FALSE)</f>
        <v>5.9200493679435946E-4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0.13027926469618772</v>
      </c>
      <c r="M86" s="15">
        <f>VLOOKUP($B86,_projections!$A$12:$BT$40,M$21+$A86-1,FALSE)</f>
        <v>0.18669762130078868</v>
      </c>
      <c r="N86" s="15">
        <f>VLOOKUP($B86,_projections!$A$12:$BT$40,N$21+$A86-1,FALSE)</f>
        <v>1.312107203853401E-2</v>
      </c>
      <c r="O86" s="15">
        <f>VLOOKUP($B86,_projections!$A$12:$BT$40,O$21+$A86-1,FALSE)</f>
        <v>0.11143467899249539</v>
      </c>
      <c r="P86" s="15">
        <f>VLOOKUP($B86,_projections!$A$12:$BT$40,P$21+$A86-1,FALSE)</f>
        <v>0</v>
      </c>
      <c r="Q86" s="15"/>
      <c r="R86" s="114">
        <f t="shared" si="4"/>
        <v>1</v>
      </c>
    </row>
    <row r="87" spans="1:23" ht="15.6" thickTop="1" thickBot="1" x14ac:dyDescent="0.35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0.42569422856847566</v>
      </c>
      <c r="E87" s="15">
        <f>VLOOKUP($B87,_projections!$A$12:$BT$40,E$21+$A87-1,FALSE)</f>
        <v>0.13396017209645097</v>
      </c>
      <c r="F87" s="15">
        <f>VLOOKUP($B87,_projections!$A$12:$BT$40,F$21+$A87-1,FALSE)</f>
        <v>5.1593299215955582E-2</v>
      </c>
      <c r="G87" s="15">
        <f>VLOOKUP($B87,_projections!$A$12:$BT$40,G$21+$A87-1,FALSE)</f>
        <v>1.3241499500839309E-4</v>
      </c>
      <c r="H87" s="15">
        <f>VLOOKUP($B87,_projections!$A$12:$BT$40,H$21+$A87-1,FALSE)</f>
        <v>4.3223879852621681E-2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0.13333334096619748</v>
      </c>
      <c r="M87" s="15">
        <f>VLOOKUP($B87,_projections!$A$12:$BT$40,M$21+$A87-1,FALSE)</f>
        <v>0.12967163955786504</v>
      </c>
      <c r="N87" s="15">
        <f>VLOOKUP($B87,_projections!$A$12:$BT$40,N$21+$A87-1,FALSE)</f>
        <v>3.7030607660453102E-2</v>
      </c>
      <c r="O87" s="15">
        <f>VLOOKUP($B87,_projections!$A$12:$BT$40,O$21+$A87-1,FALSE)</f>
        <v>4.5360417086971985E-2</v>
      </c>
      <c r="P87" s="15">
        <f>VLOOKUP($B87,_projections!$A$12:$BT$40,P$21+$A87-1,FALSE)</f>
        <v>0</v>
      </c>
      <c r="Q87" s="15"/>
      <c r="R87" s="114">
        <f t="shared" si="4"/>
        <v>0.99999999999999978</v>
      </c>
    </row>
    <row r="88" spans="1:23" ht="15.6" thickTop="1" thickBot="1" x14ac:dyDescent="0.35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0.52721553806663557</v>
      </c>
      <c r="E88" s="15">
        <f>VLOOKUP($B88,_projections!$A$12:$BT$40,E$21+$A88-1,FALSE)</f>
        <v>0</v>
      </c>
      <c r="F88" s="15">
        <f>VLOOKUP($B88,_projections!$A$12:$BT$40,F$21+$A88-1,FALSE)</f>
        <v>0.1579051825568755</v>
      </c>
      <c r="G88" s="15">
        <f>VLOOKUP($B88,_projections!$A$12:$BT$40,G$21+$A88-1,FALSE)</f>
        <v>0</v>
      </c>
      <c r="H88" s="15">
        <f>VLOOKUP($B88,_projections!$A$12:$BT$40,H$21+$A88-1,FALSE)</f>
        <v>3.6656560236417529E-2</v>
      </c>
      <c r="I88" s="15">
        <f>VLOOKUP($B88,_projections!$A$12:$BT$40,I$21+$A88-1,FALSE)</f>
        <v>5.8588074652202856E-3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0.11840635868189753</v>
      </c>
      <c r="M88" s="15">
        <f>VLOOKUP($B88,_projections!$A$12:$BT$40,M$21+$A88-1,FALSE)</f>
        <v>0.10996968070925259</v>
      </c>
      <c r="N88" s="15">
        <f>VLOOKUP($B88,_projections!$A$12:$BT$40,N$21+$A88-1,FALSE)</f>
        <v>2.6392723370220621E-2</v>
      </c>
      <c r="O88" s="15">
        <f>VLOOKUP($B88,_projections!$A$12:$BT$40,O$21+$A88-1,FALSE)</f>
        <v>1.7595148913480414E-2</v>
      </c>
      <c r="P88" s="15">
        <f>VLOOKUP($B88,_projections!$A$12:$BT$40,P$21+$A88-1,FALSE)</f>
        <v>0</v>
      </c>
      <c r="Q88" s="15"/>
      <c r="R88" s="114">
        <f t="shared" si="4"/>
        <v>1</v>
      </c>
    </row>
    <row r="89" spans="1:23" ht="15.6" thickTop="1" thickBot="1" x14ac:dyDescent="0.35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0.32571452808709128</v>
      </c>
      <c r="E89" s="15">
        <f>VLOOKUP($B89,_projections!$A$12:$BT$40,E$21+$A89-1,FALSE)</f>
        <v>0.20460084844611953</v>
      </c>
      <c r="F89" s="15">
        <f>VLOOKUP($B89,_projections!$A$12:$BT$40,F$21+$A89-1,FALSE)</f>
        <v>3.3986821518340446E-3</v>
      </c>
      <c r="G89" s="15">
        <f>VLOOKUP($B89,_projections!$A$12:$BT$40,G$21+$A89-1,FALSE)</f>
        <v>2.0817260723412817E-3</v>
      </c>
      <c r="H89" s="15">
        <f>VLOOKUP($B89,_projections!$A$12:$BT$40,H$21+$A89-1,FALSE)</f>
        <v>5.0627547148766029E-2</v>
      </c>
      <c r="I89" s="15">
        <f>VLOOKUP($B89,_projections!$A$12:$BT$40,I$21+$A89-1,FALSE)</f>
        <v>1.2023475029673976E-2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0.16482220410639231</v>
      </c>
      <c r="M89" s="15">
        <f>VLOOKUP($B89,_projections!$A$12:$BT$40,M$21+$A89-1,FALSE)</f>
        <v>0.15721129773405318</v>
      </c>
      <c r="N89" s="15">
        <f>VLOOKUP($B89,_projections!$A$12:$BT$40,N$21+$A89-1,FALSE)</f>
        <v>3.6451833947111538E-2</v>
      </c>
      <c r="O89" s="15">
        <f>VLOOKUP($B89,_projections!$A$12:$BT$40,O$21+$A89-1,FALSE)</f>
        <v>2.4301222631407694E-2</v>
      </c>
      <c r="P89" s="15">
        <f>VLOOKUP($B89,_projections!$A$12:$BT$40,P$21+$A89-1,FALSE)</f>
        <v>1.876663464520905E-2</v>
      </c>
      <c r="Q89" s="15"/>
      <c r="R89" s="114">
        <f t="shared" si="4"/>
        <v>0.99999999999999978</v>
      </c>
    </row>
    <row r="90" spans="1:23" ht="15.6" thickTop="1" thickBot="1" x14ac:dyDescent="0.35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0.2669364780558689</v>
      </c>
      <c r="E90" s="15">
        <f>VLOOKUP($B90,_projections!$A$12:$BT$40,E$21+$A90-1,FALSE)</f>
        <v>0.16881063710174729</v>
      </c>
      <c r="F90" s="15">
        <f>VLOOKUP($B90,_projections!$A$12:$BT$40,F$21+$A90-1,FALSE)</f>
        <v>4.8112437339118595E-2</v>
      </c>
      <c r="G90" s="15">
        <f>VLOOKUP($B90,_projections!$A$12:$BT$40,G$21+$A90-1,FALSE)</f>
        <v>0</v>
      </c>
      <c r="H90" s="15">
        <f>VLOOKUP($B90,_projections!$A$12:$BT$40,H$21+$A90-1,FALSE)</f>
        <v>5.0357142280915299E-2</v>
      </c>
      <c r="I90" s="15">
        <f>VLOOKUP($B90,_projections!$A$12:$BT$40,I$21+$A90-1,FALSE)</f>
        <v>2.6466173178778963E-2</v>
      </c>
      <c r="J90" s="15">
        <f>VLOOKUP($B90,_projections!$A$12:$BT$40,J$21+$A90-1,FALSE)</f>
        <v>0</v>
      </c>
      <c r="K90" s="15">
        <f>VLOOKUP($B90,_projections!$A$12:$BT$40,K$21+$A90-1,FALSE)</f>
        <v>0</v>
      </c>
      <c r="L90" s="15">
        <f>VLOOKUP($B90,_projections!$A$12:$BT$40,L$21+$A90-1,FALSE)</f>
        <v>0.21444266946722948</v>
      </c>
      <c r="M90" s="15">
        <f>VLOOKUP($B90,_projections!$A$12:$BT$40,M$21+$A90-1,FALSE)</f>
        <v>0.15107142684274588</v>
      </c>
      <c r="N90" s="15">
        <f>VLOOKUP($B90,_projections!$A$12:$BT$40,N$21+$A90-1,FALSE)</f>
        <v>3.6257142442259013E-2</v>
      </c>
      <c r="O90" s="15">
        <f>VLOOKUP($B90,_projections!$A$12:$BT$40,O$21+$A90-1,FALSE)</f>
        <v>2.4171428294839342E-2</v>
      </c>
      <c r="P90" s="15">
        <f>VLOOKUP($B90,_projections!$A$12:$BT$40,P$21+$A90-1,FALSE)</f>
        <v>1.337446499649737E-2</v>
      </c>
      <c r="Q90" s="15"/>
      <c r="R90" s="114">
        <f t="shared" si="4"/>
        <v>1</v>
      </c>
    </row>
    <row r="91" spans="1:23" ht="15.6" thickTop="1" thickBot="1" x14ac:dyDescent="0.35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0.48835168767782472</v>
      </c>
      <c r="E91" s="15">
        <f>VLOOKUP($B91,_projections!$A$12:$BT$40,E$21+$A91-1,FALSE)</f>
        <v>7.5522941207968639E-2</v>
      </c>
      <c r="F91" s="15">
        <f>VLOOKUP($B91,_projections!$A$12:$BT$40,F$21+$A91-1,FALSE)</f>
        <v>7.2395047421334666E-2</v>
      </c>
      <c r="G91" s="15">
        <f>VLOOKUP($B91,_projections!$A$12:$BT$40,G$21+$A91-1,FALSE)</f>
        <v>1.9297145776230127E-3</v>
      </c>
      <c r="H91" s="15">
        <f>VLOOKUP($B91,_projections!$A$12:$BT$40,H$21+$A91-1,FALSE)</f>
        <v>3.6509033403057022E-2</v>
      </c>
      <c r="I91" s="15">
        <f>VLOOKUP($B91,_projections!$A$12:$BT$40,I$21+$A91-1,FALSE)</f>
        <v>1.0585913733873882E-2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0.16136772168547858</v>
      </c>
      <c r="M91" s="15">
        <f>VLOOKUP($B91,_projections!$A$12:$BT$40,M$21+$A91-1,FALSE)</f>
        <v>0.10952710020917106</v>
      </c>
      <c r="N91" s="15">
        <f>VLOOKUP($B91,_projections!$A$12:$BT$40,N$21+$A91-1,FALSE)</f>
        <v>2.628650405020105E-2</v>
      </c>
      <c r="O91" s="15">
        <f>VLOOKUP($B91,_projections!$A$12:$BT$40,O$21+$A91-1,FALSE)</f>
        <v>1.7524336033467369E-2</v>
      </c>
      <c r="P91" s="15">
        <f>VLOOKUP($B91,_projections!$A$12:$BT$40,P$21+$A91-1,FALSE)</f>
        <v>0</v>
      </c>
      <c r="Q91" s="15"/>
      <c r="R91" s="114">
        <f t="shared" ref="R91:R141" si="6">SUM(D91:Q91)</f>
        <v>0.99999999999999989</v>
      </c>
    </row>
    <row r="92" spans="1:23" ht="15.6" thickTop="1" thickBot="1" x14ac:dyDescent="0.35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0.66260018160541412</v>
      </c>
      <c r="E92" s="15">
        <f>VLOOKUP($B92,_projections!$A$12:$BT$40,E$21+$A92-1,FALSE)</f>
        <v>1.0407019929643003E-2</v>
      </c>
      <c r="F92" s="15">
        <f>VLOOKUP($B92,_projections!$A$12:$BT$40,F$21+$A92-1,FALSE)</f>
        <v>8.0837845929922172E-2</v>
      </c>
      <c r="G92" s="15">
        <f>VLOOKUP($B92,_projections!$A$12:$BT$40,G$21+$A92-1,FALSE)</f>
        <v>2.1989112941404502E-4</v>
      </c>
      <c r="H92" s="15">
        <f>VLOOKUP($B92,_projections!$A$12:$BT$40,H$21+$A92-1,FALSE)</f>
        <v>2.1429221380847002E-2</v>
      </c>
      <c r="I92" s="15">
        <f>VLOOKUP($B92,_projections!$A$12:$BT$40,I$21+$A92-1,FALSE)</f>
        <v>1.2218185263948609E-2</v>
      </c>
      <c r="J92" s="15">
        <f>VLOOKUP($B92,_projections!$A$12:$BT$40,J$21+$A92-1,FALSE)</f>
        <v>8.3563885800780465E-4</v>
      </c>
      <c r="K92" s="15">
        <f>VLOOKUP($B92,_projections!$A$12:$BT$40,K$21+$A92-1,FALSE)</f>
        <v>0</v>
      </c>
      <c r="L92" s="15">
        <f>VLOOKUP($B92,_projections!$A$12:$BT$40,L$21+$A92-1,FALSE)</f>
        <v>0.12144928610324571</v>
      </c>
      <c r="M92" s="15">
        <f>VLOOKUP($B92,_projections!$A$12:$BT$40,M$21+$A92-1,FALSE)</f>
        <v>6.4287664142541001E-2</v>
      </c>
      <c r="N92" s="15">
        <f>VLOOKUP($B92,_projections!$A$12:$BT$40,N$21+$A92-1,FALSE)</f>
        <v>1.5429039394209842E-2</v>
      </c>
      <c r="O92" s="15">
        <f>VLOOKUP($B92,_projections!$A$12:$BT$40,O$21+$A92-1,FALSE)</f>
        <v>1.0286026262806561E-2</v>
      </c>
      <c r="P92" s="15">
        <f>VLOOKUP($B92,_projections!$A$12:$BT$40,P$21+$A92-1,FALSE)</f>
        <v>0</v>
      </c>
      <c r="Q92" s="15"/>
      <c r="R92" s="114">
        <f t="shared" si="6"/>
        <v>0.99999999999999978</v>
      </c>
    </row>
    <row r="93" spans="1:23" ht="15.6" thickTop="1" thickBot="1" x14ac:dyDescent="0.35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0.25946401340529085</v>
      </c>
      <c r="E93" s="15">
        <f>VLOOKUP($B93,_projections!$A$12:$BT$40,E$21+$A93-1,FALSE)</f>
        <v>0.17960328088415245</v>
      </c>
      <c r="F93" s="15">
        <f>VLOOKUP($B93,_projections!$A$12:$BT$40,F$21+$A93-1,FALSE)</f>
        <v>6.1577163577854768E-2</v>
      </c>
      <c r="G93" s="15">
        <f>VLOOKUP($B93,_projections!$A$12:$BT$40,G$21+$A93-1,FALSE)</f>
        <v>4.2408939133572429E-4</v>
      </c>
      <c r="H93" s="15">
        <f>VLOOKUP($B93,_projections!$A$12:$BT$40,H$21+$A93-1,FALSE)</f>
        <v>5.6465418029647232E-2</v>
      </c>
      <c r="I93" s="15">
        <f>VLOOKUP($B93,_projections!$A$12:$BT$40,I$21+$A93-1,FALSE)</f>
        <v>4.2973706154117086E-3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0.18174032974740539</v>
      </c>
      <c r="M93" s="15">
        <f>VLOOKUP($B93,_projections!$A$12:$BT$40,M$21+$A93-1,FALSE)</f>
        <v>0.17885386828674457</v>
      </c>
      <c r="N93" s="15">
        <f>VLOOKUP($B93,_projections!$A$12:$BT$40,N$21+$A93-1,FALSE)</f>
        <v>4.0655100981346004E-2</v>
      </c>
      <c r="O93" s="15">
        <f>VLOOKUP($B93,_projections!$A$12:$BT$40,O$21+$A93-1,FALSE)</f>
        <v>2.8007274918948038E-2</v>
      </c>
      <c r="P93" s="15">
        <f>VLOOKUP($B93,_projections!$A$12:$BT$40,P$21+$A93-1,FALSE)</f>
        <v>8.9120901618633241E-3</v>
      </c>
      <c r="Q93" s="15"/>
      <c r="R93" s="114">
        <f t="shared" si="6"/>
        <v>1</v>
      </c>
    </row>
    <row r="94" spans="1:23" ht="15.6" thickTop="1" thickBot="1" x14ac:dyDescent="0.35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7.8823331780310688E-2</v>
      </c>
      <c r="E94" s="15">
        <f>VLOOKUP($B94,_projections!$A$12:$BT$40,E$21+$A94-1,FALSE)</f>
        <v>0.1731724926401349</v>
      </c>
      <c r="F94" s="15">
        <f>VLOOKUP($B94,_projections!$A$12:$BT$40,F$21+$A94-1,FALSE)</f>
        <v>0.12489096419926572</v>
      </c>
      <c r="G94" s="15">
        <f>VLOOKUP($B94,_projections!$A$12:$BT$40,G$21+$A94-1,FALSE)</f>
        <v>2.6022255738593011E-4</v>
      </c>
      <c r="H94" s="15">
        <f>VLOOKUP($B94,_projections!$A$12:$BT$40,H$21+$A94-1,FALSE)</f>
        <v>6.9486052857634317E-2</v>
      </c>
      <c r="I94" s="15">
        <f>VLOOKUP($B94,_projections!$A$12:$BT$40,I$21+$A94-1,FALSE)</f>
        <v>5.1566739421728444E-2</v>
      </c>
      <c r="J94" s="15">
        <f>VLOOKUP($B94,_projections!$A$12:$BT$40,J$21+$A94-1,FALSE)</f>
        <v>0</v>
      </c>
      <c r="K94" s="15">
        <f>VLOOKUP($B94,_projections!$A$12:$BT$40,K$21+$A94-1,FALSE)</f>
        <v>7.3656624634855341E-3</v>
      </c>
      <c r="L94" s="15">
        <f>VLOOKUP($B94,_projections!$A$12:$BT$40,L$21+$A94-1,FALSE)</f>
        <v>0.19995065029596554</v>
      </c>
      <c r="M94" s="15">
        <f>VLOOKUP($B94,_projections!$A$12:$BT$40,M$21+$A94-1,FALSE)</f>
        <v>0.20845815857290295</v>
      </c>
      <c r="N94" s="15">
        <f>VLOOKUP($B94,_projections!$A$12:$BT$40,N$21+$A94-1,FALSE)</f>
        <v>5.0029958057496708E-2</v>
      </c>
      <c r="O94" s="15">
        <f>VLOOKUP($B94,_projections!$A$12:$BT$40,O$21+$A94-1,FALSE)</f>
        <v>3.5995767153689122E-2</v>
      </c>
      <c r="P94" s="15">
        <f>VLOOKUP($B94,_projections!$A$12:$BT$40,P$21+$A94-1,FALSE)</f>
        <v>0</v>
      </c>
      <c r="Q94" s="15"/>
      <c r="R94" s="114">
        <f t="shared" si="6"/>
        <v>0.99999999999999989</v>
      </c>
    </row>
    <row r="95" spans="1:23" ht="15.6" thickTop="1" thickBot="1" x14ac:dyDescent="0.35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0.56340481075551241</v>
      </c>
      <c r="E95" s="15">
        <f>VLOOKUP($B95,_projections!$A$12:$BT$40,E$21+$A95-1,FALSE)</f>
        <v>6.6457215279894066E-2</v>
      </c>
      <c r="F95" s="15">
        <f>VLOOKUP($B95,_projections!$A$12:$BT$40,F$21+$A95-1,FALSE)</f>
        <v>6.8993092765740727E-2</v>
      </c>
      <c r="G95" s="15">
        <f>VLOOKUP($B95,_projections!$A$12:$BT$40,G$21+$A95-1,FALSE)</f>
        <v>0</v>
      </c>
      <c r="H95" s="15">
        <f>VLOOKUP($B95,_projections!$A$12:$BT$40,H$21+$A95-1,FALSE)</f>
        <v>3.1443821510593793E-2</v>
      </c>
      <c r="I95" s="15">
        <f>VLOOKUP($B95,_projections!$A$12:$BT$40,I$21+$A95-1,FALSE)</f>
        <v>1.9374755077480644E-2</v>
      </c>
      <c r="J95" s="15">
        <f>VLOOKUP($B95,_projections!$A$12:$BT$40,J$21+$A95-1,FALSE)</f>
        <v>0</v>
      </c>
      <c r="K95" s="15">
        <f>VLOOKUP($B95,_projections!$A$12:$BT$40,K$21+$A95-1,FALSE)</f>
        <v>5.7329220389561808E-3</v>
      </c>
      <c r="L95" s="15">
        <f>VLOOKUP($B95,_projections!$A$12:$BT$40,L$21+$A95-1,FALSE)</f>
        <v>0.10184749159038224</v>
      </c>
      <c r="M95" s="15">
        <f>VLOOKUP($B95,_projections!$A$12:$BT$40,M$21+$A95-1,FALSE)</f>
        <v>9.4331464531781373E-2</v>
      </c>
      <c r="N95" s="15">
        <f>VLOOKUP($B95,_projections!$A$12:$BT$40,N$21+$A95-1,FALSE)</f>
        <v>2.2639551487627529E-2</v>
      </c>
      <c r="O95" s="15">
        <f>VLOOKUP($B95,_projections!$A$12:$BT$40,O$21+$A95-1,FALSE)</f>
        <v>2.5774874962030989E-2</v>
      </c>
      <c r="P95" s="15">
        <f>VLOOKUP($B95,_projections!$A$12:$BT$40,P$21+$A95-1,FALSE)</f>
        <v>0</v>
      </c>
      <c r="Q95" s="15"/>
      <c r="R95" s="114">
        <f t="shared" si="6"/>
        <v>0.99999999999999989</v>
      </c>
    </row>
    <row r="96" spans="1:23" ht="15.6" thickTop="1" thickBot="1" x14ac:dyDescent="0.35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3.3081075893210229E-2</v>
      </c>
      <c r="E96" s="15">
        <f>VLOOKUP($B96,_projections!$A$12:$BT$40,E$21+$A96-1,FALSE)</f>
        <v>0.30247188085863469</v>
      </c>
      <c r="F96" s="15">
        <f>VLOOKUP($B96,_projections!$A$12:$BT$40,F$21+$A96-1,FALSE)</f>
        <v>1.6741019033731409E-3</v>
      </c>
      <c r="G96" s="15">
        <f>VLOOKUP($B96,_projections!$A$12:$BT$40,G$21+$A96-1,FALSE)</f>
        <v>2.004701859081282E-4</v>
      </c>
      <c r="H96" s="15">
        <f>VLOOKUP($B96,_projections!$A$12:$BT$40,H$21+$A96-1,FALSE)</f>
        <v>7.0830846386041327E-2</v>
      </c>
      <c r="I96" s="15">
        <f>VLOOKUP($B96,_projections!$A$12:$BT$40,I$21+$A96-1,FALSE)</f>
        <v>2.9498440148285152E-3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0.21985453190701146</v>
      </c>
      <c r="M96" s="15">
        <f>VLOOKUP($B96,_projections!$A$12:$BT$40,M$21+$A96-1,FALSE)</f>
        <v>0.21249253915812399</v>
      </c>
      <c r="N96" s="15">
        <f>VLOOKUP($B96,_projections!$A$12:$BT$40,N$21+$A96-1,FALSE)</f>
        <v>5.0998209397949745E-2</v>
      </c>
      <c r="O96" s="15">
        <f>VLOOKUP($B96,_projections!$A$12:$BT$40,O$21+$A96-1,FALSE)</f>
        <v>0.10330367076747134</v>
      </c>
      <c r="P96" s="15">
        <f>VLOOKUP($B96,_projections!$A$12:$BT$40,P$21+$A96-1,FALSE)</f>
        <v>2.1428295274474717E-3</v>
      </c>
      <c r="Q96" s="15"/>
      <c r="R96" s="114">
        <f t="shared" si="6"/>
        <v>1</v>
      </c>
    </row>
    <row r="97" spans="1:18" ht="15.6" thickTop="1" thickBot="1" x14ac:dyDescent="0.35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7.6170961613257385E-2</v>
      </c>
      <c r="E97" s="15">
        <f>VLOOKUP($B97,_projections!$A$12:$BT$40,E$21+$A97-1,FALSE)</f>
        <v>0.16965660702727839</v>
      </c>
      <c r="F97" s="15">
        <f>VLOOKUP($B97,_projections!$A$12:$BT$40,F$21+$A97-1,FALSE)</f>
        <v>0.13667532672971802</v>
      </c>
      <c r="G97" s="15">
        <f>VLOOKUP($B97,_projections!$A$12:$BT$40,G$21+$A97-1,FALSE)</f>
        <v>0</v>
      </c>
      <c r="H97" s="15">
        <f>VLOOKUP($B97,_projections!$A$12:$BT$40,H$21+$A97-1,FALSE)</f>
        <v>7.1112770336445613E-2</v>
      </c>
      <c r="I97" s="15">
        <f>VLOOKUP($B97,_projections!$A$12:$BT$40,I$21+$A97-1,FALSE)</f>
        <v>5.2503561740625737E-3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0.24246034270616651</v>
      </c>
      <c r="M97" s="15">
        <f>VLOOKUP($B97,_projections!$A$12:$BT$40,M$21+$A97-1,FALSE)</f>
        <v>0.21333831100933684</v>
      </c>
      <c r="N97" s="15">
        <f>VLOOKUP($B97,_projections!$A$12:$BT$40,N$21+$A97-1,FALSE)</f>
        <v>5.1201194642240835E-2</v>
      </c>
      <c r="O97" s="15">
        <f>VLOOKUP($B97,_projections!$A$12:$BT$40,O$21+$A97-1,FALSE)</f>
        <v>3.4134129761493895E-2</v>
      </c>
      <c r="P97" s="15">
        <f>VLOOKUP($B97,_projections!$A$12:$BT$40,P$21+$A97-1,FALSE)</f>
        <v>0</v>
      </c>
      <c r="Q97" s="15"/>
      <c r="R97" s="114">
        <f t="shared" si="6"/>
        <v>1.0000000000000002</v>
      </c>
    </row>
    <row r="98" spans="1:18" ht="15.6" thickTop="1" thickBot="1" x14ac:dyDescent="0.35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0.16930400611513868</v>
      </c>
      <c r="E98" s="15">
        <f>VLOOKUP($B98,_projections!$A$12:$BT$40,E$21+$A98-1,FALSE)</f>
        <v>0.27810566642124901</v>
      </c>
      <c r="F98" s="15">
        <f>VLOOKUP($B98,_projections!$A$12:$BT$40,F$21+$A98-1,FALSE)</f>
        <v>6.372105988878279E-3</v>
      </c>
      <c r="G98" s="15">
        <f>VLOOKUP($B98,_projections!$A$12:$BT$40,G$21+$A98-1,FALSE)</f>
        <v>0</v>
      </c>
      <c r="H98" s="15">
        <f>VLOOKUP($B98,_projections!$A$12:$BT$40,H$21+$A98-1,FALSE)</f>
        <v>6.6039482880922415E-2</v>
      </c>
      <c r="I98" s="15">
        <f>VLOOKUP($B98,_projections!$A$12:$BT$40,I$21+$A98-1,FALSE)</f>
        <v>2.5765817597964325E-3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0.18973539295940683</v>
      </c>
      <c r="M98" s="15">
        <f>VLOOKUP($B98,_projections!$A$12:$BT$40,M$21+$A98-1,FALSE)</f>
        <v>0.19811844864276723</v>
      </c>
      <c r="N98" s="15">
        <f>VLOOKUP($B98,_projections!$A$12:$BT$40,N$21+$A98-1,FALSE)</f>
        <v>4.7548427674264128E-2</v>
      </c>
      <c r="O98" s="15">
        <f>VLOOKUP($B98,_projections!$A$12:$BT$40,O$21+$A98-1,FALSE)</f>
        <v>4.2199887557576955E-2</v>
      </c>
      <c r="P98" s="15">
        <f>VLOOKUP($B98,_projections!$A$12:$BT$40,P$21+$A98-1,FALSE)</f>
        <v>0</v>
      </c>
      <c r="Q98" s="15"/>
      <c r="R98" s="114">
        <f t="shared" si="6"/>
        <v>0.99999999999999989</v>
      </c>
    </row>
    <row r="99" spans="1:18" ht="15.6" thickTop="1" thickBot="1" x14ac:dyDescent="0.35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0.20712568061864198</v>
      </c>
      <c r="E99" s="15">
        <f>VLOOKUP($B99,_projections!$A$12:$BT$40,E$21+$A99-1,FALSE)</f>
        <v>9.3890929271631077E-2</v>
      </c>
      <c r="F99" s="15">
        <f>VLOOKUP($B99,_projections!$A$12:$BT$40,F$21+$A99-1,FALSE)</f>
        <v>5.1593322501364565E-2</v>
      </c>
      <c r="G99" s="15">
        <f>VLOOKUP($B99,_projections!$A$12:$BT$40,G$21+$A99-1,FALSE)</f>
        <v>4.2351605905553988E-3</v>
      </c>
      <c r="H99" s="15">
        <f>VLOOKUP($B99,_projections!$A$12:$BT$40,H$21+$A99-1,FALSE)</f>
        <v>3.8537685540248813E-2</v>
      </c>
      <c r="I99" s="15">
        <f>VLOOKUP($B99,_projections!$A$12:$BT$40,I$21+$A99-1,FALSE)</f>
        <v>1.0143444453451732E-2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0.43261549775506142</v>
      </c>
      <c r="M99" s="15">
        <f>VLOOKUP($B99,_projections!$A$12:$BT$40,M$21+$A99-1,FALSE)</f>
        <v>0.11561305662074645</v>
      </c>
      <c r="N99" s="15">
        <f>VLOOKUP($B99,_projections!$A$12:$BT$40,N$21+$A99-1,FALSE)</f>
        <v>2.7747133588979147E-2</v>
      </c>
      <c r="O99" s="15">
        <f>VLOOKUP($B99,_projections!$A$12:$BT$40,O$21+$A99-1,FALSE)</f>
        <v>1.849808905931943E-2</v>
      </c>
      <c r="P99" s="15">
        <f>VLOOKUP($B99,_projections!$A$12:$BT$40,P$21+$A99-1,FALSE)</f>
        <v>0</v>
      </c>
      <c r="Q99" s="15"/>
      <c r="R99" s="114">
        <f t="shared" si="6"/>
        <v>1</v>
      </c>
    </row>
    <row r="100" spans="1:18" ht="15.6" thickTop="1" thickBot="1" x14ac:dyDescent="0.35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0.24704067472382535</v>
      </c>
      <c r="E100" s="15">
        <f>VLOOKUP($B100,_projections!$A$12:$BT$40,E$21+$A100-1,FALSE)</f>
        <v>0.10124981985923835</v>
      </c>
      <c r="F100" s="15">
        <f>VLOOKUP($B100,_projections!$A$12:$BT$40,F$21+$A100-1,FALSE)</f>
        <v>5.2089215527282217E-3</v>
      </c>
      <c r="G100" s="15">
        <f>VLOOKUP($B100,_projections!$A$12:$BT$40,G$21+$A100-1,FALSE)</f>
        <v>2.6108265523624347E-2</v>
      </c>
      <c r="H100" s="15">
        <f>VLOOKUP($B100,_projections!$A$12:$BT$40,H$21+$A100-1,FALSE)</f>
        <v>5.4085435113283925E-2</v>
      </c>
      <c r="I100" s="15">
        <f>VLOOKUP($B100,_projections!$A$12:$BT$40,I$21+$A100-1,FALSE)</f>
        <v>9.5442877311527584E-3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0.32960376802035452</v>
      </c>
      <c r="M100" s="15">
        <f>VLOOKUP($B100,_projections!$A$12:$BT$40,M$21+$A100-1,FALSE)</f>
        <v>0.16225630533985178</v>
      </c>
      <c r="N100" s="15">
        <f>VLOOKUP($B100,_projections!$A$12:$BT$40,N$21+$A100-1,FALSE)</f>
        <v>3.8941513281564429E-2</v>
      </c>
      <c r="O100" s="15">
        <f>VLOOKUP($B100,_projections!$A$12:$BT$40,O$21+$A100-1,FALSE)</f>
        <v>2.5961008854376286E-2</v>
      </c>
      <c r="P100" s="15">
        <f>VLOOKUP($B100,_projections!$A$12:$BT$40,P$21+$A100-1,FALSE)</f>
        <v>0</v>
      </c>
      <c r="Q100" s="15"/>
      <c r="R100" s="114">
        <f t="shared" si="6"/>
        <v>1</v>
      </c>
    </row>
    <row r="101" spans="1:18" ht="15.6" thickTop="1" thickBot="1" x14ac:dyDescent="0.35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0.25309523882600493</v>
      </c>
      <c r="E101" s="15">
        <f>VLOOKUP($B101,_projections!$A$12:$BT$40,E$21+$A101-1,FALSE)</f>
        <v>0.18016473766018021</v>
      </c>
      <c r="F101" s="15">
        <f>VLOOKUP($B101,_projections!$A$12:$BT$40,F$21+$A101-1,FALSE)</f>
        <v>7.923349626669822E-2</v>
      </c>
      <c r="G101" s="15">
        <f>VLOOKUP($B101,_projections!$A$12:$BT$40,G$21+$A101-1,FALSE)</f>
        <v>0</v>
      </c>
      <c r="H101" s="15">
        <f>VLOOKUP($B101,_projections!$A$12:$BT$40,H$21+$A101-1,FALSE)</f>
        <v>6.0217447161596785E-2</v>
      </c>
      <c r="I101" s="15">
        <f>VLOOKUP($B101,_projections!$A$12:$BT$40,I$21+$A101-1,FALSE)</f>
        <v>3.6937342677047388E-3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0.17068206773910846</v>
      </c>
      <c r="M101" s="15">
        <f>VLOOKUP($B101,_projections!$A$12:$BT$40,M$21+$A101-1,FALSE)</f>
        <v>0.18065234148479037</v>
      </c>
      <c r="N101" s="15">
        <f>VLOOKUP($B101,_projections!$A$12:$BT$40,N$21+$A101-1,FALSE)</f>
        <v>4.3356561956349682E-2</v>
      </c>
      <c r="O101" s="15">
        <f>VLOOKUP($B101,_projections!$A$12:$BT$40,O$21+$A101-1,FALSE)</f>
        <v>2.8904374637566455E-2</v>
      </c>
      <c r="P101" s="15">
        <f>VLOOKUP($B101,_projections!$A$12:$BT$40,P$21+$A101-1,FALSE)</f>
        <v>0</v>
      </c>
      <c r="Q101" s="15"/>
      <c r="R101" s="114">
        <f t="shared" si="6"/>
        <v>0.99999999999999989</v>
      </c>
    </row>
    <row r="102" spans="1:18" ht="15.6" thickTop="1" thickBot="1" x14ac:dyDescent="0.35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0.48741740100147607</v>
      </c>
      <c r="E102" s="15">
        <f>VLOOKUP($B102,_projections!$A$12:$BT$40,E$21+$A102-1,FALSE)</f>
        <v>2.4602010883282108E-2</v>
      </c>
      <c r="F102" s="15">
        <f>VLOOKUP($B102,_projections!$A$12:$BT$40,F$21+$A102-1,FALSE)</f>
        <v>0.14958239318688227</v>
      </c>
      <c r="G102" s="15">
        <f>VLOOKUP($B102,_projections!$A$12:$BT$40,G$21+$A102-1,FALSE)</f>
        <v>0</v>
      </c>
      <c r="H102" s="15">
        <f>VLOOKUP($B102,_projections!$A$12:$BT$40,H$21+$A102-1,FALSE)</f>
        <v>4.0435665230573875E-2</v>
      </c>
      <c r="I102" s="15">
        <f>VLOOKUP($B102,_projections!$A$12:$BT$40,I$21+$A102-1,FALSE)</f>
        <v>1.4642718307922175E-2</v>
      </c>
      <c r="J102" s="15">
        <f>VLOOKUP($B102,_projections!$A$12:$BT$40,J$21+$A102-1,FALSE)</f>
        <v>0</v>
      </c>
      <c r="K102" s="15">
        <f>VLOOKUP($B102,_projections!$A$12:$BT$40,K$21+$A102-1,FALSE)</f>
        <v>2.7015477584646605E-4</v>
      </c>
      <c r="L102" s="15">
        <f>VLOOKUP($B102,_projections!$A$12:$BT$40,L$21+$A102-1,FALSE)</f>
        <v>0.11321986264560682</v>
      </c>
      <c r="M102" s="15">
        <f>VLOOKUP($B102,_projections!$A$12:$BT$40,M$21+$A102-1,FALSE)</f>
        <v>0.12130699569172163</v>
      </c>
      <c r="N102" s="15">
        <f>VLOOKUP($B102,_projections!$A$12:$BT$40,N$21+$A102-1,FALSE)</f>
        <v>2.9113678966013187E-2</v>
      </c>
      <c r="O102" s="15">
        <f>VLOOKUP($B102,_projections!$A$12:$BT$40,O$21+$A102-1,FALSE)</f>
        <v>1.940911931067546E-2</v>
      </c>
      <c r="P102" s="15">
        <f>VLOOKUP($B102,_projections!$A$12:$BT$40,P$21+$A102-1,FALSE)</f>
        <v>0</v>
      </c>
      <c r="Q102" s="15"/>
      <c r="R102" s="114">
        <f t="shared" si="6"/>
        <v>1</v>
      </c>
    </row>
    <row r="103" spans="1:18" ht="15.6" thickTop="1" thickBot="1" x14ac:dyDescent="0.35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0.12418118463893428</v>
      </c>
      <c r="E103" s="15">
        <f>VLOOKUP($B103,_projections!$A$12:$BT$40,E$21+$A103-1,FALSE)</f>
        <v>0.28167471727406923</v>
      </c>
      <c r="F103" s="15">
        <f>VLOOKUP($B103,_projections!$A$12:$BT$40,F$21+$A103-1,FALSE)</f>
        <v>7.5236817328129778E-3</v>
      </c>
      <c r="G103" s="15">
        <f>VLOOKUP($B103,_projections!$A$12:$BT$40,G$21+$A103-1,FALSE)</f>
        <v>6.4411982644559367E-5</v>
      </c>
      <c r="H103" s="15">
        <f>VLOOKUP($B103,_projections!$A$12:$BT$40,H$21+$A103-1,FALSE)</f>
        <v>6.720780610707279E-2</v>
      </c>
      <c r="I103" s="15">
        <f>VLOOKUP($B103,_projections!$A$12:$BT$40,I$21+$A103-1,FALSE)</f>
        <v>9.0367572182155076E-3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0.20469052906462515</v>
      </c>
      <c r="M103" s="15">
        <f>VLOOKUP($B103,_projections!$A$12:$BT$40,M$21+$A103-1,FALSE)</f>
        <v>0.21396363003545854</v>
      </c>
      <c r="N103" s="15">
        <f>VLOOKUP($B103,_projections!$A$12:$BT$40,N$21+$A103-1,FALSE)</f>
        <v>4.8389620397092402E-2</v>
      </c>
      <c r="O103" s="15">
        <f>VLOOKUP($B103,_projections!$A$12:$BT$40,O$21+$A103-1,FALSE)</f>
        <v>3.2259746931394939E-2</v>
      </c>
      <c r="P103" s="15">
        <f>VLOOKUP($B103,_projections!$A$12:$BT$40,P$21+$A103-1,FALSE)</f>
        <v>1.1007914617679644E-2</v>
      </c>
      <c r="Q103" s="15"/>
      <c r="R103" s="114">
        <f t="shared" si="6"/>
        <v>1</v>
      </c>
    </row>
    <row r="104" spans="1:18" ht="15.6" thickTop="1" thickBot="1" x14ac:dyDescent="0.35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0.27106658772853159</v>
      </c>
      <c r="E104" s="15">
        <f>VLOOKUP($B104,_projections!$A$12:$BT$40,E$21+$A104-1,FALSE)</f>
        <v>0.14046070585161149</v>
      </c>
      <c r="F104" s="15">
        <f>VLOOKUP($B104,_projections!$A$12:$BT$40,F$21+$A104-1,FALSE)</f>
        <v>2.8954091873472039E-2</v>
      </c>
      <c r="G104" s="15">
        <f>VLOOKUP($B104,_projections!$A$12:$BT$40,G$21+$A104-1,FALSE)</f>
        <v>1.8575081777622935E-2</v>
      </c>
      <c r="H104" s="15">
        <f>VLOOKUP($B104,_projections!$A$12:$BT$40,H$21+$A104-1,FALSE)</f>
        <v>6.0225402186005916E-2</v>
      </c>
      <c r="I104" s="15">
        <f>VLOOKUP($B104,_projections!$A$12:$BT$40,I$21+$A104-1,FALSE)</f>
        <v>1.1090140071259974E-2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0.2115132282716376</v>
      </c>
      <c r="M104" s="15">
        <f>VLOOKUP($B104,_projections!$A$12:$BT$40,M$21+$A104-1,FALSE)</f>
        <v>0.18207459313337324</v>
      </c>
      <c r="N104" s="15">
        <f>VLOOKUP($B104,_projections!$A$12:$BT$40,N$21+$A104-1,FALSE)</f>
        <v>4.3362289573924254E-2</v>
      </c>
      <c r="O104" s="15">
        <f>VLOOKUP($B104,_projections!$A$12:$BT$40,O$21+$A104-1,FALSE)</f>
        <v>3.0249055005080721E-2</v>
      </c>
      <c r="P104" s="15">
        <f>VLOOKUP($B104,_projections!$A$12:$BT$40,P$21+$A104-1,FALSE)</f>
        <v>2.4288245274801E-3</v>
      </c>
      <c r="Q104" s="15"/>
      <c r="R104" s="114">
        <f t="shared" si="6"/>
        <v>0.99999999999999978</v>
      </c>
    </row>
    <row r="105" spans="1:18" ht="15.6" thickTop="1" thickBot="1" x14ac:dyDescent="0.35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0.43883237994013946</v>
      </c>
      <c r="E105" s="15">
        <f>VLOOKUP($B105,_projections!$A$12:$BT$40,E$21+$A105-1,FALSE)</f>
        <v>0.13102603111143998</v>
      </c>
      <c r="F105" s="15">
        <f>VLOOKUP($B105,_projections!$A$12:$BT$40,F$21+$A105-1,FALSE)</f>
        <v>5.2483652267526541E-2</v>
      </c>
      <c r="G105" s="15">
        <f>VLOOKUP($B105,_projections!$A$12:$BT$40,G$21+$A105-1,FALSE)</f>
        <v>0</v>
      </c>
      <c r="H105" s="15">
        <f>VLOOKUP($B105,_projections!$A$12:$BT$40,H$21+$A105-1,FALSE)</f>
        <v>4.260046221297438E-2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3.2790587979612856E-3</v>
      </c>
      <c r="L105" s="15">
        <f>VLOOKUP($B105,_projections!$A$12:$BT$40,L$21+$A105-1,FALSE)</f>
        <v>0.15031654801056185</v>
      </c>
      <c r="M105" s="15">
        <f>VLOOKUP($B105,_projections!$A$12:$BT$40,M$21+$A105-1,FALSE)</f>
        <v>0.12780138663892315</v>
      </c>
      <c r="N105" s="15">
        <f>VLOOKUP($B105,_projections!$A$12:$BT$40,N$21+$A105-1,FALSE)</f>
        <v>3.0672332793341549E-2</v>
      </c>
      <c r="O105" s="15">
        <f>VLOOKUP($B105,_projections!$A$12:$BT$40,O$21+$A105-1,FALSE)</f>
        <v>2.2988148227131674E-2</v>
      </c>
      <c r="P105" s="15">
        <f>VLOOKUP($B105,_projections!$A$12:$BT$40,P$21+$A105-1,FALSE)</f>
        <v>0</v>
      </c>
      <c r="Q105" s="15"/>
      <c r="R105" s="114">
        <f t="shared" si="6"/>
        <v>0.99999999999999989</v>
      </c>
    </row>
    <row r="106" spans="1:18" ht="15.6" thickTop="1" thickBot="1" x14ac:dyDescent="0.35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7.1878927482125737E-2</v>
      </c>
      <c r="E106" s="15">
        <f>VLOOKUP($B106,_projections!$A$12:$BT$40,E$21+$A106-1,FALSE)</f>
        <v>0.29484166265547845</v>
      </c>
      <c r="F106" s="15">
        <f>VLOOKUP($B106,_projections!$A$12:$BT$40,F$21+$A106-1,FALSE)</f>
        <v>2.3228627852942815E-2</v>
      </c>
      <c r="G106" s="15">
        <f>VLOOKUP($B106,_projections!$A$12:$BT$40,G$21+$A106-1,FALSE)</f>
        <v>8.3261845025738281E-5</v>
      </c>
      <c r="H106" s="15">
        <f>VLOOKUP($B106,_projections!$A$12:$BT$40,H$21+$A106-1,FALSE)</f>
        <v>7.3931415586537472E-2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0.20703426508959946</v>
      </c>
      <c r="M106" s="15">
        <f>VLOOKUP($B106,_projections!$A$12:$BT$40,M$21+$A106-1,FALSE)</f>
        <v>0.2217942467596124</v>
      </c>
      <c r="N106" s="15">
        <f>VLOOKUP($B106,_projections!$A$12:$BT$40,N$21+$A106-1,FALSE)</f>
        <v>5.3230619222306971E-2</v>
      </c>
      <c r="O106" s="15">
        <f>VLOOKUP($B106,_projections!$A$12:$BT$40,O$21+$A106-1,FALSE)</f>
        <v>5.3924370611781583E-2</v>
      </c>
      <c r="P106" s="15">
        <f>VLOOKUP($B106,_projections!$A$12:$BT$40,P$21+$A106-1,FALSE)</f>
        <v>5.2602894589139659E-5</v>
      </c>
      <c r="Q106" s="15"/>
      <c r="R106" s="114">
        <f t="shared" si="6"/>
        <v>0.99999999999999978</v>
      </c>
    </row>
    <row r="107" spans="1:18" ht="15.6" thickTop="1" thickBot="1" x14ac:dyDescent="0.35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0.17883650733346348</v>
      </c>
      <c r="E107" s="15">
        <f>VLOOKUP($B107,_projections!$A$12:$BT$40,E$21+$A107-1,FALSE)</f>
        <v>0.23038371084596435</v>
      </c>
      <c r="F107" s="15">
        <f>VLOOKUP($B107,_projections!$A$12:$BT$40,F$21+$A107-1,FALSE)</f>
        <v>3.3465115360409531E-4</v>
      </c>
      <c r="G107" s="15">
        <f>VLOOKUP($B107,_projections!$A$12:$BT$40,G$21+$A107-1,FALSE)</f>
        <v>1.5035241032092618E-2</v>
      </c>
      <c r="H107" s="15">
        <f>VLOOKUP($B107,_projections!$A$12:$BT$40,H$21+$A107-1,FALSE)</f>
        <v>7.0474265911004016E-2</v>
      </c>
      <c r="I107" s="15">
        <f>VLOOKUP($B107,_projections!$A$12:$BT$40,I$21+$A107-1,FALSE)</f>
        <v>2.8118470180111908E-3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0.20333368894903681</v>
      </c>
      <c r="M107" s="15">
        <f>VLOOKUP($B107,_projections!$A$12:$BT$40,M$21+$A107-1,FALSE)</f>
        <v>0.21142279773301204</v>
      </c>
      <c r="N107" s="15">
        <f>VLOOKUP($B107,_projections!$A$12:$BT$40,N$21+$A107-1,FALSE)</f>
        <v>5.0741471455922893E-2</v>
      </c>
      <c r="O107" s="15">
        <f>VLOOKUP($B107,_projections!$A$12:$BT$40,O$21+$A107-1,FALSE)</f>
        <v>3.4669383839605064E-2</v>
      </c>
      <c r="P107" s="15">
        <f>VLOOKUP($B107,_projections!$A$12:$BT$40,P$21+$A107-1,FALSE)</f>
        <v>1.9564347282834465E-3</v>
      </c>
      <c r="Q107" s="15"/>
      <c r="R107" s="114">
        <f t="shared" si="6"/>
        <v>1</v>
      </c>
    </row>
    <row r="108" spans="1:18" ht="15.6" thickTop="1" thickBot="1" x14ac:dyDescent="0.35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0.37929598445452894</v>
      </c>
      <c r="E108" s="15">
        <f>VLOOKUP($B108,_projections!$A$12:$BT$40,E$21+$A108-1,FALSE)</f>
        <v>3.4832996231144095E-2</v>
      </c>
      <c r="F108" s="15">
        <f>VLOOKUP($B108,_projections!$A$12:$BT$40,F$21+$A108-1,FALSE)</f>
        <v>0.15883971574870059</v>
      </c>
      <c r="G108" s="15">
        <f>VLOOKUP($B108,_projections!$A$12:$BT$40,G$21+$A108-1,FALSE)</f>
        <v>0</v>
      </c>
      <c r="H108" s="15">
        <f>VLOOKUP($B108,_projections!$A$12:$BT$40,H$21+$A108-1,FALSE)</f>
        <v>4.4959736709606811E-2</v>
      </c>
      <c r="I108" s="15">
        <f>VLOOKUP($B108,_projections!$A$12:$BT$40,I$21+$A108-1,FALSE)</f>
        <v>9.0587995965235122E-3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0.12588726278689905</v>
      </c>
      <c r="M108" s="15">
        <f>VLOOKUP($B108,_projections!$A$12:$BT$40,M$21+$A108-1,FALSE)</f>
        <v>0.13487921012882043</v>
      </c>
      <c r="N108" s="15">
        <f>VLOOKUP($B108,_projections!$A$12:$BT$40,N$21+$A108-1,FALSE)</f>
        <v>3.2371010430916898E-2</v>
      </c>
      <c r="O108" s="15">
        <f>VLOOKUP($B108,_projections!$A$12:$BT$40,O$21+$A108-1,FALSE)</f>
        <v>7.9875283912859807E-2</v>
      </c>
      <c r="P108" s="15">
        <f>VLOOKUP($B108,_projections!$A$12:$BT$40,P$21+$A108-1,FALSE)</f>
        <v>0</v>
      </c>
      <c r="Q108" s="15"/>
      <c r="R108" s="114">
        <f t="shared" si="6"/>
        <v>1.0000000000000004</v>
      </c>
    </row>
    <row r="109" spans="1:18" ht="15.6" thickTop="1" thickBot="1" x14ac:dyDescent="0.35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0.23360429562591353</v>
      </c>
      <c r="E109" s="15">
        <f>VLOOKUP($B109,_projections!$A$12:$BT$40,E$21+$A109-1,FALSE)</f>
        <v>0.12951311617527678</v>
      </c>
      <c r="F109" s="15">
        <f>VLOOKUP($B109,_projections!$A$12:$BT$40,F$21+$A109-1,FALSE)</f>
        <v>0.12909969495121534</v>
      </c>
      <c r="G109" s="15">
        <f>VLOOKUP($B109,_projections!$A$12:$BT$40,G$21+$A109-1,FALSE)</f>
        <v>0</v>
      </c>
      <c r="H109" s="15">
        <f>VLOOKUP($B109,_projections!$A$12:$BT$40,H$21+$A109-1,FALSE)</f>
        <v>6.0035116868649971E-2</v>
      </c>
      <c r="I109" s="15">
        <f>VLOOKUP($B109,_projections!$A$12:$BT$40,I$21+$A109-1,FALSE)</f>
        <v>2.0919677755082151E-3</v>
      </c>
      <c r="J109" s="15">
        <f>VLOOKUP($B109,_projections!$A$12:$BT$40,J$21+$A109-1,FALSE)</f>
        <v>1.7980190456100067E-4</v>
      </c>
      <c r="K109" s="15">
        <f>VLOOKUP($B109,_projections!$A$12:$BT$40,K$21+$A109-1,FALSE)</f>
        <v>3.5960380912200128E-4</v>
      </c>
      <c r="L109" s="15">
        <f>VLOOKUP($B109,_projections!$A$12:$BT$40,L$21+$A109-1,FALSE)</f>
        <v>0.1919179376708352</v>
      </c>
      <c r="M109" s="15">
        <f>VLOOKUP($B109,_projections!$A$12:$BT$40,M$21+$A109-1,FALSE)</f>
        <v>0.1801053506059499</v>
      </c>
      <c r="N109" s="15">
        <f>VLOOKUP($B109,_projections!$A$12:$BT$40,N$21+$A109-1,FALSE)</f>
        <v>4.3225284145427971E-2</v>
      </c>
      <c r="O109" s="15">
        <f>VLOOKUP($B109,_projections!$A$12:$BT$40,O$21+$A109-1,FALSE)</f>
        <v>2.9867830467540012E-2</v>
      </c>
      <c r="P109" s="15">
        <f>VLOOKUP($B109,_projections!$A$12:$BT$40,P$21+$A109-1,FALSE)</f>
        <v>0</v>
      </c>
      <c r="Q109" s="15"/>
      <c r="R109" s="114">
        <f t="shared" si="6"/>
        <v>0.99999999999999989</v>
      </c>
    </row>
    <row r="110" spans="1:18" ht="15.6" thickTop="1" thickBot="1" x14ac:dyDescent="0.35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0.5954747579263614</v>
      </c>
      <c r="E110" s="15">
        <f>VLOOKUP($B110,_projections!$A$12:$BT$40,E$21+$A110-1,FALSE)</f>
        <v>3.6883132669440551E-2</v>
      </c>
      <c r="F110" s="15">
        <f>VLOOKUP($B110,_projections!$A$12:$BT$40,F$21+$A110-1,FALSE)</f>
        <v>9.382888407807953E-2</v>
      </c>
      <c r="G110" s="15">
        <f>VLOOKUP($B110,_projections!$A$12:$BT$40,G$21+$A110-1,FALSE)</f>
        <v>0</v>
      </c>
      <c r="H110" s="15">
        <f>VLOOKUP($B110,_projections!$A$12:$BT$40,H$21+$A110-1,FALSE)</f>
        <v>3.0343861030674307E-2</v>
      </c>
      <c r="I110" s="15">
        <f>VLOOKUP($B110,_projections!$A$12:$BT$40,I$21+$A110-1,FALSE)</f>
        <v>0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0.11602514796661209</v>
      </c>
      <c r="M110" s="15">
        <f>VLOOKUP($B110,_projections!$A$12:$BT$40,M$21+$A110-1,FALSE)</f>
        <v>9.1031583092022916E-2</v>
      </c>
      <c r="N110" s="15">
        <f>VLOOKUP($B110,_projections!$A$12:$BT$40,N$21+$A110-1,FALSE)</f>
        <v>2.1847579942085499E-2</v>
      </c>
      <c r="O110" s="15">
        <f>VLOOKUP($B110,_projections!$A$12:$BT$40,O$21+$A110-1,FALSE)</f>
        <v>1.4565053294723667E-2</v>
      </c>
      <c r="P110" s="15">
        <f>VLOOKUP($B110,_projections!$A$12:$BT$40,P$21+$A110-1,FALSE)</f>
        <v>0</v>
      </c>
      <c r="Q110" s="15"/>
      <c r="R110" s="114">
        <f t="shared" si="6"/>
        <v>1</v>
      </c>
    </row>
    <row r="111" spans="1:18" ht="15.6" thickTop="1" thickBot="1" x14ac:dyDescent="0.35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0</v>
      </c>
      <c r="E111" s="15">
        <f>VLOOKUP($B111,_projections!$A$12:$BT$40,E$21+$A111-1,FALSE)</f>
        <v>0</v>
      </c>
      <c r="F111" s="15">
        <f>VLOOKUP($B111,_projections!$A$12:$BT$40,F$21+$A111-1,FALSE)</f>
        <v>0</v>
      </c>
      <c r="G111" s="15">
        <f>VLOOKUP($B111,_projections!$A$12:$BT$40,G$21+$A111-1,FALSE)</f>
        <v>0</v>
      </c>
      <c r="H111" s="15">
        <f>VLOOKUP($B111,_projections!$A$12:$BT$40,H$21+$A111-1,FALSE)</f>
        <v>0</v>
      </c>
      <c r="I111" s="15">
        <f>VLOOKUP($B111,_projections!$A$12:$BT$40,I$21+$A111-1,FALSE)</f>
        <v>0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</v>
      </c>
      <c r="M111" s="15">
        <f>VLOOKUP($B111,_projections!$A$12:$BT$40,M$21+$A111-1,FALSE)</f>
        <v>0</v>
      </c>
      <c r="N111" s="15">
        <f>VLOOKUP($B111,_projections!$A$12:$BT$40,N$21+$A111-1,FALSE)</f>
        <v>0</v>
      </c>
      <c r="O111" s="15">
        <f>VLOOKUP($B111,_projections!$A$12:$BT$40,O$21+$A111-1,FALSE)</f>
        <v>0</v>
      </c>
      <c r="P111" s="15">
        <f>VLOOKUP($B111,_projections!$A$12:$BT$40,P$21+$A111-1,FALSE)</f>
        <v>0</v>
      </c>
      <c r="Q111" s="15"/>
      <c r="R111" s="114">
        <f t="shared" si="6"/>
        <v>0</v>
      </c>
    </row>
    <row r="112" spans="1:18" ht="15.6" thickTop="1" thickBot="1" x14ac:dyDescent="0.35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0.2427279731182399</v>
      </c>
      <c r="E112" s="15">
        <f>VLOOKUP($B112,_projections!$A$12:$BT$40,E$21+$A112-1,FALSE)</f>
        <v>0.23296642794532577</v>
      </c>
      <c r="F112" s="15">
        <f>VLOOKUP($B112,_projections!$A$12:$BT$40,F$21+$A112-1,FALSE)</f>
        <v>2.5037046173163557E-2</v>
      </c>
      <c r="G112" s="15">
        <f>VLOOKUP($B112,_projections!$A$12:$BT$40,G$21+$A112-1,FALSE)</f>
        <v>2.4493738565481562E-4</v>
      </c>
      <c r="H112" s="15">
        <f>VLOOKUP($B112,_projections!$A$12:$BT$40,H$21+$A112-1,FALSE)</f>
        <v>6.0169218193510982E-2</v>
      </c>
      <c r="I112" s="15">
        <f>VLOOKUP($B112,_projections!$A$12:$BT$40,I$21+$A112-1,FALSE)</f>
        <v>5.9066027257515348E-3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0.16981879275386927</v>
      </c>
      <c r="M112" s="15">
        <f>VLOOKUP($B112,_projections!$A$12:$BT$40,M$21+$A112-1,FALSE)</f>
        <v>0.18518380882805363</v>
      </c>
      <c r="N112" s="15">
        <f>VLOOKUP($B112,_projections!$A$12:$BT$40,N$21+$A112-1,FALSE)</f>
        <v>4.3321837099327895E-2</v>
      </c>
      <c r="O112" s="15">
        <f>VLOOKUP($B112,_projections!$A$12:$BT$40,O$21+$A112-1,FALSE)</f>
        <v>2.8973888335210283E-2</v>
      </c>
      <c r="P112" s="15">
        <f>VLOOKUP($B112,_projections!$A$12:$BT$40,P$21+$A112-1,FALSE)</f>
        <v>5.6494674418922086E-3</v>
      </c>
      <c r="Q112" s="15"/>
      <c r="R112" s="114">
        <f t="shared" si="6"/>
        <v>0.99999999999999978</v>
      </c>
    </row>
    <row r="113" spans="1:23" ht="15.6" thickTop="1" thickBot="1" x14ac:dyDescent="0.35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0.25676939668823895</v>
      </c>
      <c r="E113" s="15">
        <f>VLOOKUP($B113,_projections!$A$12:$BT$40,E$21+$A113-1,FALSE)</f>
        <v>2.2283666970574895E-2</v>
      </c>
      <c r="F113" s="15">
        <f>VLOOKUP($B113,_projections!$A$12:$BT$40,F$21+$A113-1,FALSE)</f>
        <v>9.3087015611407788E-3</v>
      </c>
      <c r="G113" s="15">
        <f>VLOOKUP($B113,_projections!$A$12:$BT$40,G$21+$A113-1,FALSE)</f>
        <v>2.7073072285458198E-5</v>
      </c>
      <c r="H113" s="15">
        <f>VLOOKUP($B113,_projections!$A$12:$BT$40,H$21+$A113-1,FALSE)</f>
        <v>9.0115408571403141E-2</v>
      </c>
      <c r="I113" s="15">
        <f>VLOOKUP($B113,_projections!$A$12:$BT$40,I$21+$A113-1,FALSE)</f>
        <v>2.6854412041991014E-3</v>
      </c>
      <c r="J113" s="15">
        <f>VLOOKUP($B113,_projections!$A$12:$BT$40,J$21+$A113-1,FALSE)</f>
        <v>0</v>
      </c>
      <c r="K113" s="15">
        <f>VLOOKUP($B113,_projections!$A$12:$BT$40,K$21+$A113-1,FALSE)</f>
        <v>3.5246967101243041E-4</v>
      </c>
      <c r="L113" s="15">
        <f>VLOOKUP($B113,_projections!$A$12:$BT$40,L$21+$A113-1,FALSE)</f>
        <v>0.179692173330007</v>
      </c>
      <c r="M113" s="15">
        <f>VLOOKUP($B113,_projections!$A$12:$BT$40,M$21+$A113-1,FALSE)</f>
        <v>0.30653046534449013</v>
      </c>
      <c r="N113" s="15">
        <f>VLOOKUP($B113,_projections!$A$12:$BT$40,N$21+$A113-1,FALSE)</f>
        <v>7.209232685712251E-2</v>
      </c>
      <c r="O113" s="15">
        <f>VLOOKUP($B113,_projections!$A$12:$BT$40,O$21+$A113-1,FALSE)</f>
        <v>6.0142876729525577E-2</v>
      </c>
      <c r="P113" s="15">
        <f>VLOOKUP($B113,_projections!$A$12:$BT$40,P$21+$A113-1,FALSE)</f>
        <v>0</v>
      </c>
      <c r="Q113" s="15"/>
      <c r="R113" s="114">
        <f t="shared" si="6"/>
        <v>1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0.22257502848637611</v>
      </c>
      <c r="E114" s="15">
        <f>VLOOKUP($B114,_projections!$A$12:$BT$40,E$21+$A114-1,FALSE)</f>
        <v>2.5449898097033737E-2</v>
      </c>
      <c r="F114" s="15">
        <f>VLOOKUP($B114,_projections!$A$12:$BT$40,F$21+$A114-1,FALSE)</f>
        <v>1.2543804348915163E-2</v>
      </c>
      <c r="G114" s="15">
        <f>VLOOKUP($B114,_projections!$A$12:$BT$40,G$21+$A114-1,FALSE)</f>
        <v>0</v>
      </c>
      <c r="H114" s="15">
        <f>VLOOKUP($B114,_projections!$A$12:$BT$40,H$21+$A114-1,FALSE)</f>
        <v>0.10828205197095425</v>
      </c>
      <c r="I114" s="15">
        <f>VLOOKUP($B114,_projections!$A$12:$BT$40,I$21+$A114-1,FALSE)</f>
        <v>5.5516049030170447E-3</v>
      </c>
      <c r="J114" s="15">
        <f>VLOOKUP($B114,_projections!$A$12:$BT$40,J$21+$A114-1,FALSE)</f>
        <v>0</v>
      </c>
      <c r="K114" s="15">
        <f>VLOOKUP($B114,_projections!$A$12:$BT$40,K$21+$A114-1,FALSE)</f>
        <v>9.8927821075032004E-5</v>
      </c>
      <c r="L114" s="15">
        <f>VLOOKUP($B114,_projections!$A$12:$BT$40,L$21+$A114-1,FALSE)</f>
        <v>0.15046089951888394</v>
      </c>
      <c r="M114" s="15">
        <f>VLOOKUP($B114,_projections!$A$12:$BT$40,M$21+$A114-1,FALSE)</f>
        <v>0.32558908407970383</v>
      </c>
      <c r="N114" s="15">
        <f>VLOOKUP($B114,_projections!$A$12:$BT$40,N$21+$A114-1,FALSE)</f>
        <v>8.6625641576763404E-2</v>
      </c>
      <c r="O114" s="15">
        <f>VLOOKUP($B114,_projections!$A$12:$BT$40,O$21+$A114-1,FALSE)</f>
        <v>5.7750427717842272E-2</v>
      </c>
      <c r="P114" s="15">
        <f>VLOOKUP($B114,_projections!$A$12:$BT$40,P$21+$A114-1,FALSE)</f>
        <v>5.0726314794354585E-3</v>
      </c>
      <c r="Q114" s="15"/>
      <c r="R114" s="114">
        <f t="shared" si="6"/>
        <v>1.0000000000000002</v>
      </c>
    </row>
    <row r="115" spans="1:23" ht="15.6" thickTop="1" thickBot="1" x14ac:dyDescent="0.35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0.46679343570515502</v>
      </c>
      <c r="E115" s="15">
        <f>VLOOKUP($B115,_projections!$A$12:$BT$40,E$21+$A115-1,FALSE)</f>
        <v>8.428345538472784E-3</v>
      </c>
      <c r="F115" s="15">
        <f>VLOOKUP($B115,_projections!$A$12:$BT$40,F$21+$A115-1,FALSE)</f>
        <v>1.7703386849608977E-3</v>
      </c>
      <c r="G115" s="15">
        <f>VLOOKUP($B115,_projections!$A$12:$BT$40,G$21+$A115-1,FALSE)</f>
        <v>7.3371080068926917E-4</v>
      </c>
      <c r="H115" s="15">
        <f>VLOOKUP($B115,_projections!$A$12:$BT$40,H$21+$A115-1,FALSE)</f>
        <v>3.115732581875038E-2</v>
      </c>
      <c r="I115" s="15">
        <f>VLOOKUP($B115,_projections!$A$12:$BT$40,I$21+$A115-1,FALSE)</f>
        <v>5.9200493679435946E-4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0.12079597452688931</v>
      </c>
      <c r="M115" s="15">
        <f>VLOOKUP($B115,_projections!$A$12:$BT$40,M$21+$A115-1,FALSE)</f>
        <v>0.2254984652631481</v>
      </c>
      <c r="N115" s="15">
        <f>VLOOKUP($B115,_projections!$A$12:$BT$40,N$21+$A115-1,FALSE)</f>
        <v>2.4925860655000305E-2</v>
      </c>
      <c r="O115" s="15">
        <f>VLOOKUP($B115,_projections!$A$12:$BT$40,O$21+$A115-1,FALSE)</f>
        <v>0.11930453807013959</v>
      </c>
      <c r="P115" s="15">
        <f>VLOOKUP($B115,_projections!$A$12:$BT$40,P$21+$A115-1,FALSE)</f>
        <v>0</v>
      </c>
      <c r="Q115" s="15"/>
      <c r="R115" s="114">
        <f t="shared" si="6"/>
        <v>1</v>
      </c>
    </row>
    <row r="116" spans="1:23" ht="15.6" thickTop="1" thickBot="1" x14ac:dyDescent="0.35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0.42569422856847566</v>
      </c>
      <c r="E116" s="15">
        <f>VLOOKUP($B116,_projections!$A$12:$BT$40,E$21+$A116-1,FALSE)</f>
        <v>1.913716744235016E-2</v>
      </c>
      <c r="F116" s="15">
        <f>VLOOKUP($B116,_projections!$A$12:$BT$40,F$21+$A116-1,FALSE)</f>
        <v>7.3704713165650901E-3</v>
      </c>
      <c r="G116" s="15">
        <f>VLOOKUP($B116,_projections!$A$12:$BT$40,G$21+$A116-1,FALSE)</f>
        <v>6.6207497504196624E-5</v>
      </c>
      <c r="H116" s="15">
        <f>VLOOKUP($B116,_projections!$A$12:$BT$40,H$21+$A116-1,FALSE)</f>
        <v>7.5735461830795353E-2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0.11328709315325058</v>
      </c>
      <c r="M116" s="15">
        <f>VLOOKUP($B116,_projections!$A$12:$BT$40,M$21+$A116-1,FALSE)</f>
        <v>0.22720638549238606</v>
      </c>
      <c r="N116" s="15">
        <f>VLOOKUP($B116,_projections!$A$12:$BT$40,N$21+$A116-1,FALSE)</f>
        <v>6.6497783631201762E-2</v>
      </c>
      <c r="O116" s="15">
        <f>VLOOKUP($B116,_projections!$A$12:$BT$40,O$21+$A116-1,FALSE)</f>
        <v>6.5005201067471097E-2</v>
      </c>
      <c r="P116" s="15">
        <f>VLOOKUP($B116,_projections!$A$12:$BT$40,P$21+$A116-1,FALSE)</f>
        <v>0</v>
      </c>
      <c r="Q116" s="15"/>
      <c r="R116" s="114">
        <f t="shared" si="6"/>
        <v>0.99999999999999989</v>
      </c>
    </row>
    <row r="117" spans="1:23" ht="15.6" thickTop="1" thickBot="1" x14ac:dyDescent="0.35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0.52721553806663557</v>
      </c>
      <c r="E117" s="15">
        <f>VLOOKUP($B117,_projections!$A$12:$BT$40,E$21+$A117-1,FALSE)</f>
        <v>0</v>
      </c>
      <c r="F117" s="15">
        <f>VLOOKUP($B117,_projections!$A$12:$BT$40,F$21+$A117-1,FALSE)</f>
        <v>2.2557883222410809E-2</v>
      </c>
      <c r="G117" s="15">
        <f>VLOOKUP($B117,_projections!$A$12:$BT$40,G$21+$A117-1,FALSE)</f>
        <v>0</v>
      </c>
      <c r="H117" s="15">
        <f>VLOOKUP($B117,_projections!$A$12:$BT$40,H$21+$A117-1,FALSE)</f>
        <v>6.4289967183870741E-2</v>
      </c>
      <c r="I117" s="15">
        <f>VLOOKUP($B117,_projections!$A$12:$BT$40,I$21+$A117-1,FALSE)</f>
        <v>5.8588074652202856E-3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0.10148794626508945</v>
      </c>
      <c r="M117" s="15">
        <f>VLOOKUP($B117,_projections!$A$12:$BT$40,M$21+$A117-1,FALSE)</f>
        <v>0.19286990155161221</v>
      </c>
      <c r="N117" s="15">
        <f>VLOOKUP($B117,_projections!$A$12:$BT$40,N$21+$A117-1,FALSE)</f>
        <v>5.1431973747096592E-2</v>
      </c>
      <c r="O117" s="15">
        <f>VLOOKUP($B117,_projections!$A$12:$BT$40,O$21+$A117-1,FALSE)</f>
        <v>3.4287982498064397E-2</v>
      </c>
      <c r="P117" s="15">
        <f>VLOOKUP($B117,_projections!$A$12:$BT$40,P$21+$A117-1,FALSE)</f>
        <v>0</v>
      </c>
      <c r="Q117" s="15"/>
      <c r="R117" s="114">
        <f t="shared" si="6"/>
        <v>1</v>
      </c>
    </row>
    <row r="118" spans="1:23" ht="15.6" thickTop="1" thickBot="1" x14ac:dyDescent="0.35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0.32571452808709128</v>
      </c>
      <c r="E118" s="15">
        <f>VLOOKUP($B118,_projections!$A$12:$BT$40,E$21+$A118-1,FALSE)</f>
        <v>2.9228692635159963E-2</v>
      </c>
      <c r="F118" s="15">
        <f>VLOOKUP($B118,_projections!$A$12:$BT$40,F$21+$A118-1,FALSE)</f>
        <v>4.8552602169057827E-4</v>
      </c>
      <c r="G118" s="15">
        <f>VLOOKUP($B118,_projections!$A$12:$BT$40,G$21+$A118-1,FALSE)</f>
        <v>1.0408630361706419E-3</v>
      </c>
      <c r="H118" s="15">
        <f>VLOOKUP($B118,_projections!$A$12:$BT$40,H$21+$A118-1,FALSE)</f>
        <v>8.7651982825110289E-2</v>
      </c>
      <c r="I118" s="15">
        <f>VLOOKUP($B118,_projections!$A$12:$BT$40,I$21+$A118-1,FALSE)</f>
        <v>1.2023475029673976E-2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0.13993438252332779</v>
      </c>
      <c r="M118" s="15">
        <f>VLOOKUP($B118,_projections!$A$12:$BT$40,M$21+$A118-1,FALSE)</f>
        <v>0.26828460476308597</v>
      </c>
      <c r="N118" s="15">
        <f>VLOOKUP($B118,_projections!$A$12:$BT$40,N$21+$A118-1,FALSE)</f>
        <v>7.0121586260088228E-2</v>
      </c>
      <c r="O118" s="15">
        <f>VLOOKUP($B118,_projections!$A$12:$BT$40,O$21+$A118-1,FALSE)</f>
        <v>4.6747724173392152E-2</v>
      </c>
      <c r="P118" s="15">
        <f>VLOOKUP($B118,_projections!$A$12:$BT$40,P$21+$A118-1,FALSE)</f>
        <v>1.876663464520905E-2</v>
      </c>
      <c r="Q118" s="15"/>
      <c r="R118" s="114">
        <f t="shared" si="6"/>
        <v>0.99999999999999989</v>
      </c>
    </row>
    <row r="119" spans="1:23" ht="15.6" thickTop="1" thickBot="1" x14ac:dyDescent="0.35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0.2669364780558689</v>
      </c>
      <c r="E119" s="15">
        <f>VLOOKUP($B119,_projections!$A$12:$BT$40,E$21+$A119-1,FALSE)</f>
        <v>2.4115805300249635E-2</v>
      </c>
      <c r="F119" s="15">
        <f>VLOOKUP($B119,_projections!$A$12:$BT$40,F$21+$A119-1,FALSE)</f>
        <v>6.873205334159806E-3</v>
      </c>
      <c r="G119" s="15">
        <f>VLOOKUP($B119,_projections!$A$12:$BT$40,G$21+$A119-1,FALSE)</f>
        <v>0</v>
      </c>
      <c r="H119" s="15">
        <f>VLOOKUP($B119,_projections!$A$12:$BT$40,H$21+$A119-1,FALSE)</f>
        <v>8.8318680308066819E-2</v>
      </c>
      <c r="I119" s="15">
        <f>VLOOKUP($B119,_projections!$A$12:$BT$40,I$21+$A119-1,FALSE)</f>
        <v>2.6466173178778963E-2</v>
      </c>
      <c r="J119" s="15">
        <f>VLOOKUP($B119,_projections!$A$12:$BT$40,J$21+$A119-1,FALSE)</f>
        <v>0</v>
      </c>
      <c r="K119" s="15">
        <f>VLOOKUP($B119,_projections!$A$12:$BT$40,K$21+$A119-1,FALSE)</f>
        <v>0</v>
      </c>
      <c r="L119" s="15">
        <f>VLOOKUP($B119,_projections!$A$12:$BT$40,L$21+$A119-1,FALSE)</f>
        <v>0.19120091149142243</v>
      </c>
      <c r="M119" s="15">
        <f>VLOOKUP($B119,_projections!$A$12:$BT$40,M$21+$A119-1,FALSE)</f>
        <v>0.26495604092420044</v>
      </c>
      <c r="N119" s="15">
        <f>VLOOKUP($B119,_projections!$A$12:$BT$40,N$21+$A119-1,FALSE)</f>
        <v>7.0654944246453452E-2</v>
      </c>
      <c r="O119" s="15">
        <f>VLOOKUP($B119,_projections!$A$12:$BT$40,O$21+$A119-1,FALSE)</f>
        <v>4.7103296164302304E-2</v>
      </c>
      <c r="P119" s="15">
        <f>VLOOKUP($B119,_projections!$A$12:$BT$40,P$21+$A119-1,FALSE)</f>
        <v>1.337446499649737E-2</v>
      </c>
      <c r="Q119" s="15"/>
      <c r="R119" s="114">
        <f t="shared" si="6"/>
        <v>1.0000000000000002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7">C91+1</f>
        <v>4</v>
      </c>
      <c r="D120" s="15">
        <f>VLOOKUP($B120,_projections!$A$12:$BT$40,D$21+$A120-1,FALSE)</f>
        <v>0.48835168767782472</v>
      </c>
      <c r="E120" s="15">
        <f>VLOOKUP($B120,_projections!$A$12:$BT$40,E$21+$A120-1,FALSE)</f>
        <v>1.0788991601138387E-2</v>
      </c>
      <c r="F120" s="15">
        <f>VLOOKUP($B120,_projections!$A$12:$BT$40,F$21+$A120-1,FALSE)</f>
        <v>1.0342149631619248E-2</v>
      </c>
      <c r="G120" s="15">
        <f>VLOOKUP($B120,_projections!$A$12:$BT$40,G$21+$A120-1,FALSE)</f>
        <v>9.6485728881150743E-4</v>
      </c>
      <c r="H120" s="15">
        <f>VLOOKUP($B120,_projections!$A$12:$BT$40,H$21+$A120-1,FALSE)</f>
        <v>6.2973595786471992E-2</v>
      </c>
      <c r="I120" s="15">
        <f>VLOOKUP($B120,_projections!$A$12:$BT$40,I$21+$A120-1,FALSE)</f>
        <v>1.0585913733873882E-2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0.14310722253888158</v>
      </c>
      <c r="M120" s="15">
        <f>VLOOKUP($B120,_projections!$A$12:$BT$40,M$21+$A120-1,FALSE)</f>
        <v>0.18892078735941598</v>
      </c>
      <c r="N120" s="15">
        <f>VLOOKUP($B120,_projections!$A$12:$BT$40,N$21+$A120-1,FALSE)</f>
        <v>5.0378876629177595E-2</v>
      </c>
      <c r="O120" s="15">
        <f>VLOOKUP($B120,_projections!$A$12:$BT$40,O$21+$A120-1,FALSE)</f>
        <v>3.358591775278507E-2</v>
      </c>
      <c r="P120" s="15">
        <f>VLOOKUP($B120,_projections!$A$12:$BT$40,P$21+$A120-1,FALSE)</f>
        <v>0</v>
      </c>
      <c r="Q120" s="15"/>
      <c r="R120" s="114">
        <f t="shared" si="6"/>
        <v>1</v>
      </c>
    </row>
    <row r="121" spans="1:23" ht="15.6" thickTop="1" thickBot="1" x14ac:dyDescent="0.35">
      <c r="A121">
        <v>58</v>
      </c>
      <c r="B121" t="s">
        <v>11</v>
      </c>
      <c r="C121">
        <f t="shared" si="7"/>
        <v>4</v>
      </c>
      <c r="D121" s="15">
        <f>VLOOKUP($B121,_projections!$A$12:$BT$40,D$21+$A121-1,FALSE)</f>
        <v>0.66260018160541412</v>
      </c>
      <c r="E121" s="15">
        <f>VLOOKUP($B121,_projections!$A$12:$BT$40,E$21+$A121-1,FALSE)</f>
        <v>1.4867171328061448E-3</v>
      </c>
      <c r="F121" s="15">
        <f>VLOOKUP($B121,_projections!$A$12:$BT$40,F$21+$A121-1,FALSE)</f>
        <v>1.1548263704274607E-2</v>
      </c>
      <c r="G121" s="15">
        <f>VLOOKUP($B121,_projections!$A$12:$BT$40,G$21+$A121-1,FALSE)</f>
        <v>1.0994556470702263E-4</v>
      </c>
      <c r="H121" s="15">
        <f>VLOOKUP($B121,_projections!$A$12:$BT$40,H$21+$A121-1,FALSE)</f>
        <v>3.7463040245095114E-2</v>
      </c>
      <c r="I121" s="15">
        <f>VLOOKUP($B121,_projections!$A$12:$BT$40,I$21+$A121-1,FALSE)</f>
        <v>1.2218185263948609E-2</v>
      </c>
      <c r="J121" s="15">
        <f>VLOOKUP($B121,_projections!$A$12:$BT$40,J$21+$A121-1,FALSE)</f>
        <v>8.3563885800780465E-4</v>
      </c>
      <c r="K121" s="15">
        <f>VLOOKUP($B121,_projections!$A$12:$BT$40,K$21+$A121-1,FALSE)</f>
        <v>0</v>
      </c>
      <c r="L121" s="15">
        <f>VLOOKUP($B121,_projections!$A$12:$BT$40,L$21+$A121-1,FALSE)</f>
        <v>0.11139818656366759</v>
      </c>
      <c r="M121" s="15">
        <f>VLOOKUP($B121,_projections!$A$12:$BT$40,M$21+$A121-1,FALSE)</f>
        <v>0.11238912073528534</v>
      </c>
      <c r="N121" s="15">
        <f>VLOOKUP($B121,_projections!$A$12:$BT$40,N$21+$A121-1,FALSE)</f>
        <v>2.9970432196076098E-2</v>
      </c>
      <c r="O121" s="15">
        <f>VLOOKUP($B121,_projections!$A$12:$BT$40,O$21+$A121-1,FALSE)</f>
        <v>1.9980288130717401E-2</v>
      </c>
      <c r="P121" s="15">
        <f>VLOOKUP($B121,_projections!$A$12:$BT$40,P$21+$A121-1,FALSE)</f>
        <v>0</v>
      </c>
      <c r="Q121" s="15"/>
      <c r="R121" s="114">
        <f t="shared" si="6"/>
        <v>0.99999999999999978</v>
      </c>
    </row>
    <row r="122" spans="1:23" ht="15.6" thickTop="1" thickBot="1" x14ac:dyDescent="0.35">
      <c r="A122">
        <v>58</v>
      </c>
      <c r="B122" t="s">
        <v>3</v>
      </c>
      <c r="C122">
        <f t="shared" si="7"/>
        <v>4</v>
      </c>
      <c r="D122" s="15">
        <f>VLOOKUP($B122,_projections!$A$12:$BT$40,D$21+$A122-1,FALSE)</f>
        <v>0.25946401340529085</v>
      </c>
      <c r="E122" s="15">
        <f>VLOOKUP($B122,_projections!$A$12:$BT$40,E$21+$A122-1,FALSE)</f>
        <v>2.5657611554878945E-2</v>
      </c>
      <c r="F122" s="15">
        <f>VLOOKUP($B122,_projections!$A$12:$BT$40,F$21+$A122-1,FALSE)</f>
        <v>8.7967376539792603E-3</v>
      </c>
      <c r="G122" s="15">
        <f>VLOOKUP($B122,_projections!$A$12:$BT$40,G$21+$A122-1,FALSE)</f>
        <v>2.1204469566786239E-4</v>
      </c>
      <c r="H122" s="15">
        <f>VLOOKUP($B122,_projections!$A$12:$BT$40,H$21+$A122-1,FALSE)</f>
        <v>9.8799222627899211E-2</v>
      </c>
      <c r="I122" s="15">
        <f>VLOOKUP($B122,_projections!$A$12:$BT$40,I$21+$A122-1,FALSE)</f>
        <v>4.2973706154117086E-3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0.15536945610159214</v>
      </c>
      <c r="M122" s="15">
        <f>VLOOKUP($B122,_projections!$A$12:$BT$40,M$21+$A122-1,FALSE)</f>
        <v>0.30585528208150053</v>
      </c>
      <c r="N122" s="15">
        <f>VLOOKUP($B122,_projections!$A$12:$BT$40,N$21+$A122-1,FALSE)</f>
        <v>7.9039378102319355E-2</v>
      </c>
      <c r="O122" s="15">
        <f>VLOOKUP($B122,_projections!$A$12:$BT$40,O$21+$A122-1,FALSE)</f>
        <v>5.3596792999596944E-2</v>
      </c>
      <c r="P122" s="15">
        <f>VLOOKUP($B122,_projections!$A$12:$BT$40,P$21+$A122-1,FALSE)</f>
        <v>8.9120901618633241E-3</v>
      </c>
      <c r="Q122" s="15"/>
      <c r="R122" s="114">
        <f t="shared" si="6"/>
        <v>1</v>
      </c>
    </row>
    <row r="123" spans="1:23" ht="15.6" thickTop="1" thickBot="1" x14ac:dyDescent="0.35">
      <c r="A123">
        <v>58</v>
      </c>
      <c r="B123" t="s">
        <v>2</v>
      </c>
      <c r="C123">
        <f t="shared" si="7"/>
        <v>4</v>
      </c>
      <c r="D123" s="15">
        <f>VLOOKUP($B123,_projections!$A$12:$BT$40,D$21+$A123-1,FALSE)</f>
        <v>7.8823331780310688E-2</v>
      </c>
      <c r="E123" s="15">
        <f>VLOOKUP($B123,_projections!$A$12:$BT$40,E$21+$A123-1,FALSE)</f>
        <v>2.4738927520019296E-2</v>
      </c>
      <c r="F123" s="15">
        <f>VLOOKUP($B123,_projections!$A$12:$BT$40,F$21+$A123-1,FALSE)</f>
        <v>1.7841566314180834E-2</v>
      </c>
      <c r="G123" s="15">
        <f>VLOOKUP($B123,_projections!$A$12:$BT$40,G$21+$A123-1,FALSE)</f>
        <v>1.3011127869296519E-4</v>
      </c>
      <c r="H123" s="15">
        <f>VLOOKUP($B123,_projections!$A$12:$BT$40,H$21+$A123-1,FALSE)</f>
        <v>0.1217252245717452</v>
      </c>
      <c r="I123" s="15">
        <f>VLOOKUP($B123,_projections!$A$12:$BT$40,I$21+$A123-1,FALSE)</f>
        <v>5.1566739421728444E-2</v>
      </c>
      <c r="J123" s="15">
        <f>VLOOKUP($B123,_projections!$A$12:$BT$40,J$21+$A123-1,FALSE)</f>
        <v>0</v>
      </c>
      <c r="K123" s="15">
        <f>VLOOKUP($B123,_projections!$A$12:$BT$40,K$21+$A123-1,FALSE)</f>
        <v>7.3656624634855341E-3</v>
      </c>
      <c r="L123" s="15">
        <f>VLOOKUP($B123,_projections!$A$12:$BT$40,L$21+$A123-1,FALSE)</f>
        <v>0.16769000172358306</v>
      </c>
      <c r="M123" s="15">
        <f>VLOOKUP($B123,_projections!$A$12:$BT$40,M$21+$A123-1,FALSE)</f>
        <v>0.36517567371523563</v>
      </c>
      <c r="N123" s="15">
        <f>VLOOKUP($B123,_projections!$A$12:$BT$40,N$21+$A123-1,FALSE)</f>
        <v>9.7380179657396163E-2</v>
      </c>
      <c r="O123" s="15">
        <f>VLOOKUP($B123,_projections!$A$12:$BT$40,O$21+$A123-1,FALSE)</f>
        <v>6.7562581553622089E-2</v>
      </c>
      <c r="P123" s="15">
        <f>VLOOKUP($B123,_projections!$A$12:$BT$40,P$21+$A123-1,FALSE)</f>
        <v>0</v>
      </c>
      <c r="Q123" s="15"/>
      <c r="R123" s="114">
        <f t="shared" si="6"/>
        <v>0.99999999999999989</v>
      </c>
    </row>
    <row r="124" spans="1:23" ht="15.6" thickTop="1" thickBot="1" x14ac:dyDescent="0.35">
      <c r="A124">
        <v>58</v>
      </c>
      <c r="B124" t="s">
        <v>16</v>
      </c>
      <c r="C124">
        <f t="shared" si="7"/>
        <v>4</v>
      </c>
      <c r="D124" s="15">
        <f>VLOOKUP($B124,_projections!$A$12:$BT$40,D$21+$A124-1,FALSE)</f>
        <v>0.56340481075551241</v>
      </c>
      <c r="E124" s="15">
        <f>VLOOKUP($B124,_projections!$A$12:$BT$40,E$21+$A124-1,FALSE)</f>
        <v>9.4938878971277327E-3</v>
      </c>
      <c r="F124" s="15">
        <f>VLOOKUP($B124,_projections!$A$12:$BT$40,F$21+$A124-1,FALSE)</f>
        <v>9.8561561093915406E-3</v>
      </c>
      <c r="G124" s="15">
        <f>VLOOKUP($B124,_projections!$A$12:$BT$40,G$21+$A124-1,FALSE)</f>
        <v>0</v>
      </c>
      <c r="H124" s="15">
        <f>VLOOKUP($B124,_projections!$A$12:$BT$40,H$21+$A124-1,FALSE)</f>
        <v>5.5147625418579878E-2</v>
      </c>
      <c r="I124" s="15">
        <f>VLOOKUP($B124,_projections!$A$12:$BT$40,I$21+$A124-1,FALSE)</f>
        <v>1.9374755077480644E-2</v>
      </c>
      <c r="J124" s="15">
        <f>VLOOKUP($B124,_projections!$A$12:$BT$40,J$21+$A124-1,FALSE)</f>
        <v>0</v>
      </c>
      <c r="K124" s="15">
        <f>VLOOKUP($B124,_projections!$A$12:$BT$40,K$21+$A124-1,FALSE)</f>
        <v>5.7329220389561808E-3</v>
      </c>
      <c r="L124" s="15">
        <f>VLOOKUP($B124,_projections!$A$12:$BT$40,L$21+$A124-1,FALSE)</f>
        <v>8.7334958585492811E-2</v>
      </c>
      <c r="M124" s="15">
        <f>VLOOKUP($B124,_projections!$A$12:$BT$40,M$21+$A124-1,FALSE)</f>
        <v>0.16544287625573964</v>
      </c>
      <c r="N124" s="15">
        <f>VLOOKUP($B124,_projections!$A$12:$BT$40,N$21+$A124-1,FALSE)</f>
        <v>4.4118100334863908E-2</v>
      </c>
      <c r="O124" s="15">
        <f>VLOOKUP($B124,_projections!$A$12:$BT$40,O$21+$A124-1,FALSE)</f>
        <v>4.0093907526855238E-2</v>
      </c>
      <c r="P124" s="15">
        <f>VLOOKUP($B124,_projections!$A$12:$BT$40,P$21+$A124-1,FALSE)</f>
        <v>0</v>
      </c>
      <c r="Q124" s="15"/>
      <c r="R124" s="114">
        <f t="shared" si="6"/>
        <v>0.99999999999999989</v>
      </c>
    </row>
    <row r="125" spans="1:23" ht="15.6" thickTop="1" thickBot="1" x14ac:dyDescent="0.35">
      <c r="A125">
        <v>58</v>
      </c>
      <c r="B125" t="s">
        <v>15</v>
      </c>
      <c r="C125">
        <f t="shared" si="7"/>
        <v>4</v>
      </c>
      <c r="D125" s="15">
        <f>VLOOKUP($B125,_projections!$A$12:$BT$40,D$21+$A125-1,FALSE)</f>
        <v>3.3081075893210229E-2</v>
      </c>
      <c r="E125" s="15">
        <f>VLOOKUP($B125,_projections!$A$12:$BT$40,E$21+$A125-1,FALSE)</f>
        <v>4.3210268694090712E-2</v>
      </c>
      <c r="F125" s="15">
        <f>VLOOKUP($B125,_projections!$A$12:$BT$40,F$21+$A125-1,FALSE)</f>
        <v>2.3915741476759179E-4</v>
      </c>
      <c r="G125" s="15">
        <f>VLOOKUP($B125,_projections!$A$12:$BT$40,G$21+$A125-1,FALSE)</f>
        <v>1.0023509295406421E-4</v>
      </c>
      <c r="H125" s="15">
        <f>VLOOKUP($B125,_projections!$A$12:$BT$40,H$21+$A125-1,FALSE)</f>
        <v>0.12411653442516511</v>
      </c>
      <c r="I125" s="15">
        <f>VLOOKUP($B125,_projections!$A$12:$BT$40,I$21+$A125-1,FALSE)</f>
        <v>2.9498440148285152E-3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0.18701687459298263</v>
      </c>
      <c r="M125" s="15">
        <f>VLOOKUP($B125,_projections!$A$12:$BT$40,M$21+$A125-1,FALSE)</f>
        <v>0.37234960327549532</v>
      </c>
      <c r="N125" s="15">
        <f>VLOOKUP($B125,_projections!$A$12:$BT$40,N$21+$A125-1,FALSE)</f>
        <v>9.929322754013209E-2</v>
      </c>
      <c r="O125" s="15">
        <f>VLOOKUP($B125,_projections!$A$12:$BT$40,O$21+$A125-1,FALSE)</f>
        <v>0.13550034952892626</v>
      </c>
      <c r="P125" s="15">
        <f>VLOOKUP($B125,_projections!$A$12:$BT$40,P$21+$A125-1,FALSE)</f>
        <v>2.1428295274474717E-3</v>
      </c>
      <c r="Q125" s="15"/>
      <c r="R125" s="114">
        <f t="shared" si="6"/>
        <v>1</v>
      </c>
    </row>
    <row r="126" spans="1:23" ht="15.6" thickTop="1" thickBot="1" x14ac:dyDescent="0.35">
      <c r="A126">
        <v>58</v>
      </c>
      <c r="B126" t="s">
        <v>18</v>
      </c>
      <c r="C126">
        <f t="shared" si="7"/>
        <v>4</v>
      </c>
      <c r="D126" s="15">
        <f>VLOOKUP($B126,_projections!$A$12:$BT$40,D$21+$A126-1,FALSE)</f>
        <v>7.6170961613257385E-2</v>
      </c>
      <c r="E126" s="15">
        <f>VLOOKUP($B126,_projections!$A$12:$BT$40,E$21+$A126-1,FALSE)</f>
        <v>2.4236658146754079E-2</v>
      </c>
      <c r="F126" s="15">
        <f>VLOOKUP($B126,_projections!$A$12:$BT$40,F$21+$A126-1,FALSE)</f>
        <v>1.9525046675674021E-2</v>
      </c>
      <c r="G126" s="15">
        <f>VLOOKUP($B126,_projections!$A$12:$BT$40,G$21+$A126-1,FALSE)</f>
        <v>0</v>
      </c>
      <c r="H126" s="15">
        <f>VLOOKUP($B126,_projections!$A$12:$BT$40,H$21+$A126-1,FALSE)</f>
        <v>0.12472085874391997</v>
      </c>
      <c r="I126" s="15">
        <f>VLOOKUP($B126,_projections!$A$12:$BT$40,I$21+$A126-1,FALSE)</f>
        <v>5.2503561740625737E-3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0.20963906408934546</v>
      </c>
      <c r="M126" s="15">
        <f>VLOOKUP($B126,_projections!$A$12:$BT$40,M$21+$A126-1,FALSE)</f>
        <v>0.37416257623175991</v>
      </c>
      <c r="N126" s="15">
        <f>VLOOKUP($B126,_projections!$A$12:$BT$40,N$21+$A126-1,FALSE)</f>
        <v>9.9776686995135977E-2</v>
      </c>
      <c r="O126" s="15">
        <f>VLOOKUP($B126,_projections!$A$12:$BT$40,O$21+$A126-1,FALSE)</f>
        <v>6.6517791330090656E-2</v>
      </c>
      <c r="P126" s="15">
        <f>VLOOKUP($B126,_projections!$A$12:$BT$40,P$21+$A126-1,FALSE)</f>
        <v>0</v>
      </c>
      <c r="Q126" s="15"/>
      <c r="R126" s="114">
        <f t="shared" si="6"/>
        <v>1</v>
      </c>
    </row>
    <row r="127" spans="1:23" ht="15.6" thickTop="1" thickBot="1" x14ac:dyDescent="0.35">
      <c r="A127">
        <v>58</v>
      </c>
      <c r="B127" t="s">
        <v>5</v>
      </c>
      <c r="C127">
        <f t="shared" si="7"/>
        <v>4</v>
      </c>
      <c r="D127" s="15">
        <f>VLOOKUP($B127,_projections!$A$12:$BT$40,D$21+$A127-1,FALSE)</f>
        <v>0.16930400611513868</v>
      </c>
      <c r="E127" s="15">
        <f>VLOOKUP($B127,_projections!$A$12:$BT$40,E$21+$A127-1,FALSE)</f>
        <v>3.9729380917321325E-2</v>
      </c>
      <c r="F127" s="15">
        <f>VLOOKUP($B127,_projections!$A$12:$BT$40,F$21+$A127-1,FALSE)</f>
        <v>9.1030085555404076E-4</v>
      </c>
      <c r="G127" s="15">
        <f>VLOOKUP($B127,_projections!$A$12:$BT$40,G$21+$A127-1,FALSE)</f>
        <v>0</v>
      </c>
      <c r="H127" s="15">
        <f>VLOOKUP($B127,_projections!$A$12:$BT$40,H$21+$A127-1,FALSE)</f>
        <v>0.11582309305269468</v>
      </c>
      <c r="I127" s="15">
        <f>VLOOKUP($B127,_projections!$A$12:$BT$40,I$21+$A127-1,FALSE)</f>
        <v>2.5765817597964325E-3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0.15925563162975037</v>
      </c>
      <c r="M127" s="15">
        <f>VLOOKUP($B127,_projections!$A$12:$BT$40,M$21+$A127-1,FALSE)</f>
        <v>0.34746927915808407</v>
      </c>
      <c r="N127" s="15">
        <f>VLOOKUP($B127,_projections!$A$12:$BT$40,N$21+$A127-1,FALSE)</f>
        <v>9.2658474442155747E-2</v>
      </c>
      <c r="O127" s="15">
        <f>VLOOKUP($B127,_projections!$A$12:$BT$40,O$21+$A127-1,FALSE)</f>
        <v>7.227325206950469E-2</v>
      </c>
      <c r="P127" s="15">
        <f>VLOOKUP($B127,_projections!$A$12:$BT$40,P$21+$A127-1,FALSE)</f>
        <v>0</v>
      </c>
      <c r="Q127" s="15"/>
      <c r="R127" s="114">
        <f t="shared" si="6"/>
        <v>1</v>
      </c>
    </row>
    <row r="128" spans="1:23" ht="15.6" thickTop="1" thickBot="1" x14ac:dyDescent="0.35">
      <c r="A128">
        <v>58</v>
      </c>
      <c r="B128" t="s">
        <v>23</v>
      </c>
      <c r="C128">
        <f t="shared" si="7"/>
        <v>4</v>
      </c>
      <c r="D128" s="15">
        <f>VLOOKUP($B128,_projections!$A$12:$BT$40,D$21+$A128-1,FALSE)</f>
        <v>0.20712568061864198</v>
      </c>
      <c r="E128" s="15">
        <f>VLOOKUP($B128,_projections!$A$12:$BT$40,E$21+$A128-1,FALSE)</f>
        <v>1.341298989594731E-2</v>
      </c>
      <c r="F128" s="15">
        <f>VLOOKUP($B128,_projections!$A$12:$BT$40,F$21+$A128-1,FALSE)</f>
        <v>7.3704746430520883E-3</v>
      </c>
      <c r="G128" s="15">
        <f>VLOOKUP($B128,_projections!$A$12:$BT$40,G$21+$A128-1,FALSE)</f>
        <v>2.1175802952777016E-3</v>
      </c>
      <c r="H128" s="15">
        <f>VLOOKUP($B128,_projections!$A$12:$BT$40,H$21+$A128-1,FALSE)</f>
        <v>6.5267977777689667E-2</v>
      </c>
      <c r="I128" s="15">
        <f>VLOOKUP($B128,_projections!$A$12:$BT$40,I$21+$A128-1,FALSE)</f>
        <v>1.0143444453451732E-2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0.41173394861261764</v>
      </c>
      <c r="M128" s="15">
        <f>VLOOKUP($B128,_projections!$A$12:$BT$40,M$21+$A128-1,FALSE)</f>
        <v>0.195803933333069</v>
      </c>
      <c r="N128" s="15">
        <f>VLOOKUP($B128,_projections!$A$12:$BT$40,N$21+$A128-1,FALSE)</f>
        <v>5.2214382222151731E-2</v>
      </c>
      <c r="O128" s="15">
        <f>VLOOKUP($B128,_projections!$A$12:$BT$40,O$21+$A128-1,FALSE)</f>
        <v>3.4809588148101159E-2</v>
      </c>
      <c r="P128" s="15">
        <f>VLOOKUP($B128,_projections!$A$12:$BT$40,P$21+$A128-1,FALSE)</f>
        <v>0</v>
      </c>
      <c r="Q128" s="15"/>
      <c r="R128" s="114">
        <f t="shared" si="6"/>
        <v>1</v>
      </c>
    </row>
    <row r="129" spans="1:18" ht="15.6" thickTop="1" thickBot="1" x14ac:dyDescent="0.35">
      <c r="A129">
        <v>58</v>
      </c>
      <c r="B129" t="s">
        <v>24</v>
      </c>
      <c r="C129">
        <f t="shared" si="7"/>
        <v>4</v>
      </c>
      <c r="D129" s="15">
        <f>VLOOKUP($B129,_projections!$A$12:$BT$40,D$21+$A129-1,FALSE)</f>
        <v>0.24704067472382535</v>
      </c>
      <c r="E129" s="15">
        <f>VLOOKUP($B129,_projections!$A$12:$BT$40,E$21+$A129-1,FALSE)</f>
        <v>1.4464259979891208E-2</v>
      </c>
      <c r="F129" s="15">
        <f>VLOOKUP($B129,_projections!$A$12:$BT$40,F$21+$A129-1,FALSE)</f>
        <v>7.4413165038974671E-4</v>
      </c>
      <c r="G129" s="15">
        <f>VLOOKUP($B129,_projections!$A$12:$BT$40,G$21+$A129-1,FALSE)</f>
        <v>1.3054132761812188E-2</v>
      </c>
      <c r="H129" s="15">
        <f>VLOOKUP($B129,_projections!$A$12:$BT$40,H$21+$A129-1,FALSE)</f>
        <v>8.0548194517465366E-2</v>
      </c>
      <c r="I129" s="15">
        <f>VLOOKUP($B129,_projections!$A$12:$BT$40,I$21+$A129-1,FALSE)</f>
        <v>9.5442877311527584E-3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0.28556214239311339</v>
      </c>
      <c r="M129" s="15">
        <f>VLOOKUP($B129,_projections!$A$12:$BT$40,M$21+$A129-1,FALSE)</f>
        <v>0.2416445835523961</v>
      </c>
      <c r="N129" s="15">
        <f>VLOOKUP($B129,_projections!$A$12:$BT$40,N$21+$A129-1,FALSE)</f>
        <v>6.4438555613972298E-2</v>
      </c>
      <c r="O129" s="15">
        <f>VLOOKUP($B129,_projections!$A$12:$BT$40,O$21+$A129-1,FALSE)</f>
        <v>4.2959037075981532E-2</v>
      </c>
      <c r="P129" s="15">
        <f>VLOOKUP($B129,_projections!$A$12:$BT$40,P$21+$A129-1,FALSE)</f>
        <v>0</v>
      </c>
      <c r="Q129" s="15"/>
      <c r="R129" s="114">
        <f t="shared" si="6"/>
        <v>0.99999999999999978</v>
      </c>
    </row>
    <row r="130" spans="1:18" ht="15.6" thickTop="1" thickBot="1" x14ac:dyDescent="0.35">
      <c r="A130">
        <v>58</v>
      </c>
      <c r="B130" t="s">
        <v>27</v>
      </c>
      <c r="C130">
        <f t="shared" si="7"/>
        <v>4</v>
      </c>
      <c r="D130" s="15">
        <f>VLOOKUP($B130,_projections!$A$12:$BT$40,D$21+$A130-1,FALSE)</f>
        <v>0.25309523882600493</v>
      </c>
      <c r="E130" s="15">
        <f>VLOOKUP($B130,_projections!$A$12:$BT$40,E$21+$A130-1,FALSE)</f>
        <v>2.5737819665740052E-2</v>
      </c>
      <c r="F130" s="15">
        <f>VLOOKUP($B130,_projections!$A$12:$BT$40,F$21+$A130-1,FALSE)</f>
        <v>1.1319070895242615E-2</v>
      </c>
      <c r="G130" s="15">
        <f>VLOOKUP($B130,_projections!$A$12:$BT$40,G$21+$A130-1,FALSE)</f>
        <v>0</v>
      </c>
      <c r="H130" s="15">
        <f>VLOOKUP($B130,_projections!$A$12:$BT$40,H$21+$A130-1,FALSE)</f>
        <v>0.10561213809880049</v>
      </c>
      <c r="I130" s="15">
        <f>VLOOKUP($B130,_projections!$A$12:$BT$40,I$21+$A130-1,FALSE)</f>
        <v>3.6937342677047388E-3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0.14288939981837151</v>
      </c>
      <c r="M130" s="15">
        <f>VLOOKUP($B130,_projections!$A$12:$BT$40,M$21+$A130-1,FALSE)</f>
        <v>0.31683641429640147</v>
      </c>
      <c r="N130" s="15">
        <f>VLOOKUP($B130,_projections!$A$12:$BT$40,N$21+$A130-1,FALSE)</f>
        <v>8.44897104790404E-2</v>
      </c>
      <c r="O130" s="15">
        <f>VLOOKUP($B130,_projections!$A$12:$BT$40,O$21+$A130-1,FALSE)</f>
        <v>5.6326473652693602E-2</v>
      </c>
      <c r="P130" s="15">
        <f>VLOOKUP($B130,_projections!$A$12:$BT$40,P$21+$A130-1,FALSE)</f>
        <v>0</v>
      </c>
      <c r="Q130" s="15"/>
      <c r="R130" s="114">
        <f t="shared" si="6"/>
        <v>0.99999999999999989</v>
      </c>
    </row>
    <row r="131" spans="1:18" ht="15.6" thickTop="1" thickBot="1" x14ac:dyDescent="0.35">
      <c r="A131">
        <v>58</v>
      </c>
      <c r="B131" t="s">
        <v>29</v>
      </c>
      <c r="C131">
        <f t="shared" si="7"/>
        <v>4</v>
      </c>
      <c r="D131" s="15">
        <f>VLOOKUP($B131,_projections!$A$12:$BT$40,D$21+$A131-1,FALSE)</f>
        <v>0.48741740100147607</v>
      </c>
      <c r="E131" s="15">
        <f>VLOOKUP($B131,_projections!$A$12:$BT$40,E$21+$A131-1,FALSE)</f>
        <v>3.5145729833260188E-3</v>
      </c>
      <c r="F131" s="15">
        <f>VLOOKUP($B131,_projections!$A$12:$BT$40,F$21+$A131-1,FALSE)</f>
        <v>2.136891331241177E-2</v>
      </c>
      <c r="G131" s="15">
        <f>VLOOKUP($B131,_projections!$A$12:$BT$40,G$21+$A131-1,FALSE)</f>
        <v>0</v>
      </c>
      <c r="H131" s="15">
        <f>VLOOKUP($B131,_projections!$A$12:$BT$40,H$21+$A131-1,FALSE)</f>
        <v>7.0917935942852631E-2</v>
      </c>
      <c r="I131" s="15">
        <f>VLOOKUP($B131,_projections!$A$12:$BT$40,I$21+$A131-1,FALSE)</f>
        <v>1.4642718307922175E-2</v>
      </c>
      <c r="J131" s="15">
        <f>VLOOKUP($B131,_projections!$A$12:$BT$40,J$21+$A131-1,FALSE)</f>
        <v>0</v>
      </c>
      <c r="K131" s="15">
        <f>VLOOKUP($B131,_projections!$A$12:$BT$40,K$21+$A131-1,FALSE)</f>
        <v>2.7015477584646605E-4</v>
      </c>
      <c r="L131" s="15">
        <f>VLOOKUP($B131,_projections!$A$12:$BT$40,L$21+$A131-1,FALSE)</f>
        <v>9.4557247923803517E-2</v>
      </c>
      <c r="M131" s="15">
        <f>VLOOKUP($B131,_projections!$A$12:$BT$40,M$21+$A131-1,FALSE)</f>
        <v>0.21275380782855791</v>
      </c>
      <c r="N131" s="15">
        <f>VLOOKUP($B131,_projections!$A$12:$BT$40,N$21+$A131-1,FALSE)</f>
        <v>5.6734348754282106E-2</v>
      </c>
      <c r="O131" s="15">
        <f>VLOOKUP($B131,_projections!$A$12:$BT$40,O$21+$A131-1,FALSE)</f>
        <v>3.7822899169521404E-2</v>
      </c>
      <c r="P131" s="15">
        <f>VLOOKUP($B131,_projections!$A$12:$BT$40,P$21+$A131-1,FALSE)</f>
        <v>0</v>
      </c>
      <c r="Q131" s="15"/>
      <c r="R131" s="114">
        <f t="shared" si="6"/>
        <v>1</v>
      </c>
    </row>
    <row r="132" spans="1:18" ht="15.6" thickTop="1" thickBot="1" x14ac:dyDescent="0.35">
      <c r="A132">
        <v>58</v>
      </c>
      <c r="B132" t="s">
        <v>8</v>
      </c>
      <c r="C132">
        <f t="shared" si="7"/>
        <v>4</v>
      </c>
      <c r="D132" s="15">
        <f>VLOOKUP($B132,_projections!$A$12:$BT$40,D$21+$A132-1,FALSE)</f>
        <v>0.12418118463893428</v>
      </c>
      <c r="E132" s="15">
        <f>VLOOKUP($B132,_projections!$A$12:$BT$40,E$21+$A132-1,FALSE)</f>
        <v>4.0239245324867071E-2</v>
      </c>
      <c r="F132" s="15">
        <f>VLOOKUP($B132,_projections!$A$12:$BT$40,F$21+$A132-1,FALSE)</f>
        <v>1.0748116761161407E-3</v>
      </c>
      <c r="G132" s="15">
        <f>VLOOKUP($B132,_projections!$A$12:$BT$40,G$21+$A132-1,FALSE)</f>
        <v>3.2205991322279718E-5</v>
      </c>
      <c r="H132" s="15">
        <f>VLOOKUP($B132,_projections!$A$12:$BT$40,H$21+$A132-1,FALSE)</f>
        <v>0.11783684952807054</v>
      </c>
      <c r="I132" s="15">
        <f>VLOOKUP($B132,_projections!$A$12:$BT$40,I$21+$A132-1,FALSE)</f>
        <v>9.0367572182155076E-3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0.17362447133558212</v>
      </c>
      <c r="M132" s="15">
        <f>VLOOKUP($B132,_projections!$A$12:$BT$40,M$21+$A132-1,FALSE)</f>
        <v>0.36585076029845176</v>
      </c>
      <c r="N132" s="15">
        <f>VLOOKUP($B132,_projections!$A$12:$BT$40,N$21+$A132-1,FALSE)</f>
        <v>9.4269479622456437E-2</v>
      </c>
      <c r="O132" s="15">
        <f>VLOOKUP($B132,_projections!$A$12:$BT$40,O$21+$A132-1,FALSE)</f>
        <v>6.2846319748304291E-2</v>
      </c>
      <c r="P132" s="15">
        <f>VLOOKUP($B132,_projections!$A$12:$BT$40,P$21+$A132-1,FALSE)</f>
        <v>1.1007914617679644E-2</v>
      </c>
      <c r="Q132" s="15"/>
      <c r="R132" s="114">
        <f t="shared" si="6"/>
        <v>1</v>
      </c>
    </row>
    <row r="133" spans="1:18" ht="15.6" thickTop="1" thickBot="1" x14ac:dyDescent="0.35">
      <c r="A133">
        <v>58</v>
      </c>
      <c r="B133" t="s">
        <v>6</v>
      </c>
      <c r="C133">
        <f t="shared" si="7"/>
        <v>4</v>
      </c>
      <c r="D133" s="15">
        <f>VLOOKUP($B133,_projections!$A$12:$BT$40,D$21+$A133-1,FALSE)</f>
        <v>0.27106658772853159</v>
      </c>
      <c r="E133" s="15">
        <f>VLOOKUP($B133,_projections!$A$12:$BT$40,E$21+$A133-1,FALSE)</f>
        <v>2.0065815121658805E-2</v>
      </c>
      <c r="F133" s="15">
        <f>VLOOKUP($B133,_projections!$A$12:$BT$40,F$21+$A133-1,FALSE)</f>
        <v>4.136298839067438E-3</v>
      </c>
      <c r="G133" s="15">
        <f>VLOOKUP($B133,_projections!$A$12:$BT$40,G$21+$A133-1,FALSE)</f>
        <v>9.2875408888114779E-3</v>
      </c>
      <c r="H133" s="15">
        <f>VLOOKUP($B133,_projections!$A$12:$BT$40,H$21+$A133-1,FALSE)</f>
        <v>9.5445516321182408E-2</v>
      </c>
      <c r="I133" s="15">
        <f>VLOOKUP($B133,_projections!$A$12:$BT$40,I$21+$A133-1,FALSE)</f>
        <v>1.1090140071259974E-2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0.17014279057906428</v>
      </c>
      <c r="M133" s="15">
        <f>VLOOKUP($B133,_projections!$A$12:$BT$40,M$21+$A133-1,FALSE)</f>
        <v>0.28773493553890267</v>
      </c>
      <c r="N133" s="15">
        <f>VLOOKUP($B133,_projections!$A$12:$BT$40,N$21+$A133-1,FALSE)</f>
        <v>7.6356413056945932E-2</v>
      </c>
      <c r="O133" s="15">
        <f>VLOOKUP($B133,_projections!$A$12:$BT$40,O$21+$A133-1,FALSE)</f>
        <v>5.2245137327095167E-2</v>
      </c>
      <c r="P133" s="15">
        <f>VLOOKUP($B133,_projections!$A$12:$BT$40,P$21+$A133-1,FALSE)</f>
        <v>2.4288245274801E-3</v>
      </c>
      <c r="Q133" s="15"/>
      <c r="R133" s="114">
        <f t="shared" si="6"/>
        <v>0.99999999999999978</v>
      </c>
    </row>
    <row r="134" spans="1:18" ht="15.6" thickTop="1" thickBot="1" x14ac:dyDescent="0.35">
      <c r="A134">
        <v>58</v>
      </c>
      <c r="B134" t="s">
        <v>21</v>
      </c>
      <c r="C134">
        <f t="shared" si="7"/>
        <v>4</v>
      </c>
      <c r="D134" s="15">
        <f>VLOOKUP($B134,_projections!$A$12:$BT$40,D$21+$A134-1,FALSE)</f>
        <v>0.43883237994013946</v>
      </c>
      <c r="E134" s="15">
        <f>VLOOKUP($B134,_projections!$A$12:$BT$40,E$21+$A134-1,FALSE)</f>
        <v>1.8718004444491447E-2</v>
      </c>
      <c r="F134" s="15">
        <f>VLOOKUP($B134,_projections!$A$12:$BT$40,F$21+$A134-1,FALSE)</f>
        <v>7.4976646096466563E-3</v>
      </c>
      <c r="G134" s="15">
        <f>VLOOKUP($B134,_projections!$A$12:$BT$40,G$21+$A134-1,FALSE)</f>
        <v>0</v>
      </c>
      <c r="H134" s="15">
        <f>VLOOKUP($B134,_projections!$A$12:$BT$40,H$21+$A134-1,FALSE)</f>
        <v>7.4714656804293511E-2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3.2790587979612856E-3</v>
      </c>
      <c r="L134" s="15">
        <f>VLOOKUP($B134,_projections!$A$12:$BT$40,L$21+$A134-1,FALSE)</f>
        <v>0.13065479621995832</v>
      </c>
      <c r="M134" s="15">
        <f>VLOOKUP($B134,_projections!$A$12:$BT$40,M$21+$A134-1,FALSE)</f>
        <v>0.22414397041288053</v>
      </c>
      <c r="N134" s="15">
        <f>VLOOKUP($B134,_projections!$A$12:$BT$40,N$21+$A134-1,FALSE)</f>
        <v>5.9771725443434814E-2</v>
      </c>
      <c r="O134" s="15">
        <f>VLOOKUP($B134,_projections!$A$12:$BT$40,O$21+$A134-1,FALSE)</f>
        <v>4.2387743327193854E-2</v>
      </c>
      <c r="P134" s="15">
        <f>VLOOKUP($B134,_projections!$A$12:$BT$40,P$21+$A134-1,FALSE)</f>
        <v>0</v>
      </c>
      <c r="Q134" s="15"/>
      <c r="R134" s="114">
        <f>SUM(D134:Q134)</f>
        <v>1</v>
      </c>
    </row>
    <row r="135" spans="1:18" ht="15.6" thickTop="1" thickBot="1" x14ac:dyDescent="0.35">
      <c r="A135">
        <v>58</v>
      </c>
      <c r="B135" t="s">
        <v>10</v>
      </c>
      <c r="C135">
        <f t="shared" si="7"/>
        <v>4</v>
      </c>
      <c r="D135" s="15">
        <f>VLOOKUP($B135,_projections!$A$12:$BT$40,D$21+$A135-1,FALSE)</f>
        <v>7.1878927482125737E-2</v>
      </c>
      <c r="E135" s="15">
        <f>VLOOKUP($B135,_projections!$A$12:$BT$40,E$21+$A135-1,FALSE)</f>
        <v>4.2120237522211244E-2</v>
      </c>
      <c r="F135" s="15">
        <f>VLOOKUP($B135,_projections!$A$12:$BT$40,F$21+$A135-1,FALSE)</f>
        <v>3.3183754075632624E-3</v>
      </c>
      <c r="G135" s="15">
        <f>VLOOKUP($B135,_projections!$A$12:$BT$40,G$21+$A135-1,FALSE)</f>
        <v>4.1630922512869188E-5</v>
      </c>
      <c r="H135" s="15">
        <f>VLOOKUP($B135,_projections!$A$12:$BT$40,H$21+$A135-1,FALSE)</f>
        <v>0.1296186949790189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0.17285122808598644</v>
      </c>
      <c r="M135" s="15">
        <f>VLOOKUP($B135,_projections!$A$12:$BT$40,M$21+$A135-1,FALSE)</f>
        <v>0.3888560849370567</v>
      </c>
      <c r="N135" s="15">
        <f>VLOOKUP($B135,_projections!$A$12:$BT$40,N$21+$A135-1,FALSE)</f>
        <v>0.10369495598321511</v>
      </c>
      <c r="O135" s="15">
        <f>VLOOKUP($B135,_projections!$A$12:$BT$40,O$21+$A135-1,FALSE)</f>
        <v>8.7567261785720329E-2</v>
      </c>
      <c r="P135" s="15">
        <f>VLOOKUP($B135,_projections!$A$12:$BT$40,P$21+$A135-1,FALSE)</f>
        <v>5.2602894589139659E-5</v>
      </c>
      <c r="Q135" s="15"/>
      <c r="R135" s="114">
        <f t="shared" si="6"/>
        <v>0.99999999999999967</v>
      </c>
    </row>
    <row r="136" spans="1:18" ht="15.6" thickTop="1" thickBot="1" x14ac:dyDescent="0.35">
      <c r="A136">
        <v>58</v>
      </c>
      <c r="B136" t="s">
        <v>20</v>
      </c>
      <c r="C136">
        <f t="shared" si="7"/>
        <v>4</v>
      </c>
      <c r="D136" s="15">
        <f>VLOOKUP($B136,_projections!$A$12:$BT$40,D$21+$A136-1,FALSE)</f>
        <v>0.17883650733346348</v>
      </c>
      <c r="E136" s="15">
        <f>VLOOKUP($B136,_projections!$A$12:$BT$40,E$21+$A136-1,FALSE)</f>
        <v>3.2911958692280655E-2</v>
      </c>
      <c r="F136" s="15">
        <f>VLOOKUP($B136,_projections!$A$12:$BT$40,F$21+$A136-1,FALSE)</f>
        <v>4.7807307657727946E-5</v>
      </c>
      <c r="G136" s="15">
        <f>VLOOKUP($B136,_projections!$A$12:$BT$40,G$21+$A136-1,FALSE)</f>
        <v>7.5176205160463177E-3</v>
      </c>
      <c r="H136" s="15">
        <f>VLOOKUP($B136,_projections!$A$12:$BT$40,H$21+$A136-1,FALSE)</f>
        <v>0.11536055157055627</v>
      </c>
      <c r="I136" s="15">
        <f>VLOOKUP($B136,_projections!$A$12:$BT$40,I$21+$A136-1,FALSE)</f>
        <v>2.8118470180111908E-3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0.15981981315896726</v>
      </c>
      <c r="M136" s="15">
        <f>VLOOKUP($B136,_projections!$A$12:$BT$40,M$21+$A136-1,FALSE)</f>
        <v>0.34608165471166885</v>
      </c>
      <c r="N136" s="15">
        <f>VLOOKUP($B136,_projections!$A$12:$BT$40,N$21+$A136-1,FALSE)</f>
        <v>9.2288441256445031E-2</v>
      </c>
      <c r="O136" s="15">
        <f>VLOOKUP($B136,_projections!$A$12:$BT$40,O$21+$A136-1,FALSE)</f>
        <v>6.2367363706619827E-2</v>
      </c>
      <c r="P136" s="15">
        <f>VLOOKUP($B136,_projections!$A$12:$BT$40,P$21+$A136-1,FALSE)</f>
        <v>1.9564347282834465E-3</v>
      </c>
      <c r="Q136" s="15"/>
      <c r="R136" s="114">
        <f t="shared" si="6"/>
        <v>1</v>
      </c>
    </row>
    <row r="137" spans="1:18" ht="15.6" thickTop="1" thickBot="1" x14ac:dyDescent="0.35">
      <c r="A137">
        <v>58</v>
      </c>
      <c r="B137" t="s">
        <v>26</v>
      </c>
      <c r="C137">
        <f t="shared" si="7"/>
        <v>4</v>
      </c>
      <c r="D137" s="15">
        <f>VLOOKUP($B137,_projections!$A$12:$BT$40,D$21+$A137-1,FALSE)</f>
        <v>0.37929598445452894</v>
      </c>
      <c r="E137" s="15">
        <f>VLOOKUP($B137,_projections!$A$12:$BT$40,E$21+$A137-1,FALSE)</f>
        <v>4.9761423187348755E-3</v>
      </c>
      <c r="F137" s="15">
        <f>VLOOKUP($B137,_projections!$A$12:$BT$40,F$21+$A137-1,FALSE)</f>
        <v>2.2691387964100109E-2</v>
      </c>
      <c r="G137" s="15">
        <f>VLOOKUP($B137,_projections!$A$12:$BT$40,G$21+$A137-1,FALSE)</f>
        <v>0</v>
      </c>
      <c r="H137" s="15">
        <f>VLOOKUP($B137,_projections!$A$12:$BT$40,H$21+$A137-1,FALSE)</f>
        <v>7.8852461306079619E-2</v>
      </c>
      <c r="I137" s="15">
        <f>VLOOKUP($B137,_projections!$A$12:$BT$40,I$21+$A137-1,FALSE)</f>
        <v>9.0587995965235122E-3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0.10513661507477284</v>
      </c>
      <c r="M137" s="15">
        <f>VLOOKUP($B137,_projections!$A$12:$BT$40,M$21+$A137-1,FALSE)</f>
        <v>0.23655738391823886</v>
      </c>
      <c r="N137" s="15">
        <f>VLOOKUP($B137,_projections!$A$12:$BT$40,N$21+$A137-1,FALSE)</f>
        <v>6.3081969044863698E-2</v>
      </c>
      <c r="O137" s="15">
        <f>VLOOKUP($B137,_projections!$A$12:$BT$40,O$21+$A137-1,FALSE)</f>
        <v>0.10034925632215766</v>
      </c>
      <c r="P137" s="15">
        <f>VLOOKUP($B137,_projections!$A$12:$BT$40,P$21+$A137-1,FALSE)</f>
        <v>0</v>
      </c>
      <c r="Q137" s="15"/>
      <c r="R137" s="114">
        <f t="shared" si="6"/>
        <v>1.0000000000000002</v>
      </c>
    </row>
    <row r="138" spans="1:18" ht="15.6" thickTop="1" thickBot="1" x14ac:dyDescent="0.35">
      <c r="A138">
        <v>58</v>
      </c>
      <c r="B138" t="s">
        <v>7</v>
      </c>
      <c r="C138">
        <f t="shared" si="7"/>
        <v>4</v>
      </c>
      <c r="D138" s="15">
        <f>VLOOKUP($B138,_projections!$A$12:$BT$40,D$21+$A138-1,FALSE)</f>
        <v>0.23360429562591353</v>
      </c>
      <c r="E138" s="15">
        <f>VLOOKUP($B138,_projections!$A$12:$BT$40,E$21+$A138-1,FALSE)</f>
        <v>1.8501873739325273E-2</v>
      </c>
      <c r="F138" s="15">
        <f>VLOOKUP($B138,_projections!$A$12:$BT$40,F$21+$A138-1,FALSE)</f>
        <v>1.8442813564459353E-2</v>
      </c>
      <c r="G138" s="15">
        <f>VLOOKUP($B138,_projections!$A$12:$BT$40,G$21+$A138-1,FALSE)</f>
        <v>0</v>
      </c>
      <c r="H138" s="15">
        <f>VLOOKUP($B138,_projections!$A$12:$BT$40,H$21+$A138-1,FALSE)</f>
        <v>0.10529235881578608</v>
      </c>
      <c r="I138" s="15">
        <f>VLOOKUP($B138,_projections!$A$12:$BT$40,I$21+$A138-1,FALSE)</f>
        <v>2.0919677755082151E-3</v>
      </c>
      <c r="J138" s="15">
        <f>VLOOKUP($B138,_projections!$A$12:$BT$40,J$21+$A138-1,FALSE)</f>
        <v>1.7980190456100067E-4</v>
      </c>
      <c r="K138" s="15">
        <f>VLOOKUP($B138,_projections!$A$12:$BT$40,K$21+$A138-1,FALSE)</f>
        <v>3.5960380912200128E-4</v>
      </c>
      <c r="L138" s="15">
        <f>VLOOKUP($B138,_projections!$A$12:$BT$40,L$21+$A138-1,FALSE)</f>
        <v>0.16420942219299675</v>
      </c>
      <c r="M138" s="15">
        <f>VLOOKUP($B138,_projections!$A$12:$BT$40,M$21+$A138-1,FALSE)</f>
        <v>0.31587707644735824</v>
      </c>
      <c r="N138" s="15">
        <f>VLOOKUP($B138,_projections!$A$12:$BT$40,N$21+$A138-1,FALSE)</f>
        <v>8.4233887052628867E-2</v>
      </c>
      <c r="O138" s="15">
        <f>VLOOKUP($B138,_projections!$A$12:$BT$40,O$21+$A138-1,FALSE)</f>
        <v>5.7206899072340611E-2</v>
      </c>
      <c r="P138" s="15">
        <f>VLOOKUP($B138,_projections!$A$12:$BT$40,P$21+$A138-1,FALSE)</f>
        <v>0</v>
      </c>
      <c r="Q138" s="15"/>
      <c r="R138" s="114">
        <f t="shared" si="6"/>
        <v>1</v>
      </c>
    </row>
    <row r="139" spans="1:18" ht="15.6" thickTop="1" thickBot="1" x14ac:dyDescent="0.35">
      <c r="A139">
        <v>58</v>
      </c>
      <c r="B139" t="s">
        <v>9</v>
      </c>
      <c r="C139">
        <f t="shared" si="7"/>
        <v>4</v>
      </c>
      <c r="D139" s="15">
        <f>VLOOKUP($B139,_projections!$A$12:$BT$40,D$21+$A139-1,FALSE)</f>
        <v>0.5954747579263614</v>
      </c>
      <c r="E139" s="15">
        <f>VLOOKUP($B139,_projections!$A$12:$BT$40,E$21+$A139-1,FALSE)</f>
        <v>5.2690189527772264E-3</v>
      </c>
      <c r="F139" s="15">
        <f>VLOOKUP($B139,_projections!$A$12:$BT$40,F$21+$A139-1,FALSE)</f>
        <v>1.3404126296868516E-2</v>
      </c>
      <c r="G139" s="15">
        <f>VLOOKUP($B139,_projections!$A$12:$BT$40,G$21+$A139-1,FALSE)</f>
        <v>0</v>
      </c>
      <c r="H139" s="15">
        <f>VLOOKUP($B139,_projections!$A$12:$BT$40,H$21+$A139-1,FALSE)</f>
        <v>5.3218463961490312E-2</v>
      </c>
      <c r="I139" s="15">
        <f>VLOOKUP($B139,_projections!$A$12:$BT$40,I$21+$A139-1,FALSE)</f>
        <v>0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0.10202028902937779</v>
      </c>
      <c r="M139" s="15">
        <f>VLOOKUP($B139,_projections!$A$12:$BT$40,M$21+$A139-1,FALSE)</f>
        <v>0.15965539188447092</v>
      </c>
      <c r="N139" s="15">
        <f>VLOOKUP($B139,_projections!$A$12:$BT$40,N$21+$A139-1,FALSE)</f>
        <v>4.2574771169192255E-2</v>
      </c>
      <c r="O139" s="15">
        <f>VLOOKUP($B139,_projections!$A$12:$BT$40,O$21+$A139-1,FALSE)</f>
        <v>2.8383180779461503E-2</v>
      </c>
      <c r="P139" s="15">
        <f>VLOOKUP($B139,_projections!$A$12:$BT$40,P$21+$A139-1,FALSE)</f>
        <v>0</v>
      </c>
      <c r="Q139" s="15"/>
      <c r="R139" s="114">
        <f t="shared" si="6"/>
        <v>1</v>
      </c>
    </row>
    <row r="140" spans="1:18" ht="15.6" thickTop="1" thickBot="1" x14ac:dyDescent="0.35">
      <c r="A140">
        <v>58</v>
      </c>
      <c r="B140" t="s">
        <v>14</v>
      </c>
      <c r="C140">
        <f t="shared" si="7"/>
        <v>4</v>
      </c>
      <c r="D140" s="15">
        <f>VLOOKUP($B140,_projections!$A$12:$BT$40,D$21+$A140-1,FALSE)</f>
        <v>0</v>
      </c>
      <c r="E140" s="15">
        <f>VLOOKUP($B140,_projections!$A$12:$BT$40,E$21+$A140-1,FALSE)</f>
        <v>0</v>
      </c>
      <c r="F140" s="15">
        <f>VLOOKUP($B140,_projections!$A$12:$BT$40,F$21+$A140-1,FALSE)</f>
        <v>0</v>
      </c>
      <c r="G140" s="15">
        <f>VLOOKUP($B140,_projections!$A$12:$BT$40,G$21+$A140-1,FALSE)</f>
        <v>0</v>
      </c>
      <c r="H140" s="15">
        <f>VLOOKUP($B140,_projections!$A$12:$BT$40,H$21+$A140-1,FALSE)</f>
        <v>0</v>
      </c>
      <c r="I140" s="15">
        <f>VLOOKUP($B140,_projections!$A$12:$BT$40,I$21+$A140-1,FALSE)</f>
        <v>0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</v>
      </c>
      <c r="M140" s="15">
        <f>VLOOKUP($B140,_projections!$A$12:$BT$40,M$21+$A140-1,FALSE)</f>
        <v>0</v>
      </c>
      <c r="N140" s="15">
        <f>VLOOKUP($B140,_projections!$A$12:$BT$40,N$21+$A140-1,FALSE)</f>
        <v>0</v>
      </c>
      <c r="O140" s="15">
        <f>VLOOKUP($B140,_projections!$A$12:$BT$40,O$21+$A140-1,FALSE)</f>
        <v>0</v>
      </c>
      <c r="P140" s="15">
        <f>VLOOKUP($B140,_projections!$A$12:$BT$40,P$21+$A140-1,FALSE)</f>
        <v>0</v>
      </c>
      <c r="Q140" s="15"/>
      <c r="R140" s="114">
        <f t="shared" si="6"/>
        <v>0</v>
      </c>
    </row>
    <row r="141" spans="1:18" ht="15.6" thickTop="1" thickBot="1" x14ac:dyDescent="0.35">
      <c r="A141">
        <v>58</v>
      </c>
      <c r="B141" t="s">
        <v>4</v>
      </c>
      <c r="C141">
        <f t="shared" si="7"/>
        <v>4</v>
      </c>
      <c r="D141" s="15">
        <f>VLOOKUP($B141,_projections!$A$12:$BT$40,D$21+$A141-1,FALSE)</f>
        <v>0.2427279731182399</v>
      </c>
      <c r="E141" s="15">
        <f>VLOOKUP($B141,_projections!$A$12:$BT$40,E$21+$A141-1,FALSE)</f>
        <v>3.3280918277903714E-2</v>
      </c>
      <c r="F141" s="15">
        <f>VLOOKUP($B141,_projections!$A$12:$BT$40,F$21+$A141-1,FALSE)</f>
        <v>3.5767208818805111E-3</v>
      </c>
      <c r="G141" s="15">
        <f>VLOOKUP($B141,_projections!$A$12:$BT$40,G$21+$A141-1,FALSE)</f>
        <v>1.2246869282740795E-4</v>
      </c>
      <c r="H141" s="15">
        <f>VLOOKUP($B141,_projections!$A$12:$BT$40,H$21+$A141-1,FALSE)</f>
        <v>0.10539330737994304</v>
      </c>
      <c r="I141" s="15">
        <f>VLOOKUP($B141,_projections!$A$12:$BT$40,I$21+$A141-1,FALSE)</f>
        <v>5.9066027257515348E-3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0.14186939165196263</v>
      </c>
      <c r="M141" s="15">
        <f>VLOOKUP($B141,_projections!$A$12:$BT$40,M$21+$A141-1,FALSE)</f>
        <v>0.32085607638734986</v>
      </c>
      <c r="N141" s="15">
        <f>VLOOKUP($B141,_projections!$A$12:$BT$40,N$21+$A141-1,FALSE)</f>
        <v>8.4314645903954433E-2</v>
      </c>
      <c r="O141" s="15">
        <f>VLOOKUP($B141,_projections!$A$12:$BT$40,O$21+$A141-1,FALSE)</f>
        <v>5.6302427538294647E-2</v>
      </c>
      <c r="P141" s="15">
        <f>VLOOKUP($B141,_projections!$A$12:$BT$40,P$21+$A141-1,FALSE)</f>
        <v>5.6494674418922086E-3</v>
      </c>
      <c r="Q141" s="15"/>
      <c r="R141" s="114">
        <f t="shared" si="6"/>
        <v>0.99999999999999978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8"/>
      <c r="J145" s="118" t="s">
        <v>53</v>
      </c>
      <c r="K145" s="118"/>
      <c r="L145" s="118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18" t="s">
        <v>141</v>
      </c>
      <c r="K146" s="118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0.25676939668823895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0.43824545042130586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0.17996823018205491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4.8731530113824714E-4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1.0265877131642293E-3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2.7538803850767164E-3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3.5246967101243041E-4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6.8435388748892767E-2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3.9264002769773383E-2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4.1063508526569171E-4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1.221820385319913E-2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210" ca="1" si="8">SUM(D147:Q147)</f>
        <v>0.99993156081912227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0.22257502848637611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0.50051466257499633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0.24251355074569295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0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1.2634376698716005E-3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5.6358340810084848E-3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9.8927821075032004E-5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1.7034623363165444E-2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4.5332411764558486E-3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5.0537506794864017E-4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1.6845835598288007E-4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5.0726314794354585E-3</v>
      </c>
      <c r="Q148" s="18"/>
      <c r="R148" s="16">
        <f t="shared" ca="1" si="8"/>
        <v>0.99991577082200878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0.46679343570515502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0.16575746225663127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3.4226547909243996E-2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1.3206794412406834E-2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4.0928219281325447E-4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6.1929041631524312E-4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8.2799985772936999E-2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0.13325433438533674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1.637128771253018E-4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0.10274186859251448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8"/>
        <v>0.99997271452047909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0.42569422856847566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0.37636429303288615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0.14249577878692493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1.191734955075538E-3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8.5688387651263712E-4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5.7125591767509147E-5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1.973280430863298E-2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2.5706516295379107E-3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6.2521677171705446E-3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2.4727205941248595E-2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8"/>
        <v>0.99994287440823248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0.52721553806663557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0.43611907563327523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1.1278941611205392E-3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5.9340004092949877E-3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2.5543072749639798E-2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3.3836824833616188E-3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4.5115766444821579E-4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1.5038588814940526E-4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8"/>
        <v>0.99992480705592557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0.32571452808709128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0.57483095515814542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9.3868364193511709E-3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1.8735534651071535E-2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9.1112307238912357E-4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1.2084216567833249E-2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3.0961472050553149E-2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8.0620255049224585E-3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3.6444922895564934E-4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1.2148307631854979E-4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1.876663464520905E-2</v>
      </c>
      <c r="Q152" s="18"/>
      <c r="R152" s="16">
        <f t="shared" ca="1" si="8"/>
        <v>0.9999392584618404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0.2669364780558689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0.47427750423824239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0.13288196979375613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0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9.4655539921423022E-4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2.6529276872059911E-2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0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8.1646151207190015E-2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2.8396661976426906E-3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3.7862215968569209E-4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1.2620738656189738E-4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1.337446499649737E-2</v>
      </c>
      <c r="Q153" s="18"/>
      <c r="R153" s="16">
        <f t="shared" ca="1" si="8"/>
        <v>0.999936896306719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0.48835168767782472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0.21218350148905477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0.19994822621130529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1.7367431198607119E-2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9.3156086493114743E-4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1.0648017791535959E-2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6.7215955652988879E-2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2.7946825947934421E-3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3.7262434597245896E-4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1.2420811532415298E-4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8"/>
        <v>0.99993789594233784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0.66260018160541412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2.9238770278520822E-2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0.22326643161597554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1.9790201647264054E-3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6.3107294823993676E-4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1.2260256793831272E-2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8.3563885800780465E-4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6.6916765121620217E-2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1.8932188447198105E-3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2.5242917929597475E-4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8.4143059765324916E-5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8"/>
        <v>0.99995792847011744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0.25946401340529085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0.50459969391261872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0.17007026131026556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3.8168045220215194E-3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1.1130838759211149E-3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4.371576207139783E-3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3.3283886189042815E-2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1.279686582556621E-2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4.4523355036844609E-4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1.0522854481735168E-3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8.9120901618633241E-3</v>
      </c>
      <c r="Q156" s="18"/>
      <c r="R156" s="16">
        <f t="shared" ca="1" si="8"/>
        <v>0.99992579440827167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7.8823331780310688E-2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0.48653224122704569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0.34493694874082914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2.3420030164733718E-3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1.5300681955134673E-3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5.1668743968096009E-2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7.3656624634855341E-3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1.8650293322372856E-2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4.5902045865404018E-3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6.1202727820538702E-4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2.8464708747597835E-3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8"/>
        <v>0.99989799545363234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0.56340481075551241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0.18671312864351189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0.19055235144823632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0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7.3015500289776961E-4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1.9423432077673827E-2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5.7329220389561808E-3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2.0132801385833642E-2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2.190465008693309E-3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2.9206200115910791E-4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1.0779194637332339E-2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8"/>
        <v>0.99995132299980671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3.3081075893210229E-2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0.84980195098378308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4.6237100188401036E-3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1.8042316731731543E-3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1.1072498520337559E-3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3.0236606716307658E-3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3.1124327410388324E-2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3.321749556101268E-3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4.4289994081350248E-4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6.9452497815776018E-2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2.1428295274474717E-3</v>
      </c>
      <c r="Q159" s="18"/>
      <c r="R159" s="16">
        <f t="shared" ca="1" si="8"/>
        <v>0.99992618334319761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7.6170961613257385E-2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0.47665427688616313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0.37748423572969741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1.5821687874525516E-3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5.3558340932260773E-3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5.7056715255374271E-2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4.7465063623576545E-3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6.3286751498102057E-4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2.1095583832700691E-4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8"/>
        <v>0.99989452208083651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0.16930400611513868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0.78134449137398532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1.7599149874044772E-2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1.0387495657107342E-3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2.6458317308438147E-3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1.3827337128983819E-2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3.1162486971322021E-3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4.1549982628429365E-4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1.063943571682896E-2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8"/>
        <v>0.99993075002895249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0.20712568061864198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0.26378880128696347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0.1424958430990069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3.8116445314998595E-2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1.0214855238429412E-3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1.0211543488374594E-2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0.33356285278233694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3.0644565715288235E-3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4.0859420953717653E-4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1.3619806984572553E-4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8"/>
        <v>0.99993190096507734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0.24704067472382535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0.28446377960452679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1.4386545240868423E-2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0.23497438971261916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2.3569329962885937E-3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9.701416597571998E-3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0.1985913023376607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7.0707989888657806E-3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9.4277319851543732E-4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3.1425773283847916E-4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8"/>
        <v>0.99984287113358072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0.25309523882600493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0.50617712009288718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0.21883537064135702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0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1.209399036405631E-3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3.7743608701317809E-3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1.255467400215295E-2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3.6281971092168934E-3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4.8375961456225233E-4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1.6125320485408414E-4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8"/>
        <v>0.99991937339757275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0.48741740100147607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6.911993533874497E-2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0.41313232403996059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1.1563099902037381E-3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1.4719805640602423E-2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2.7015477584646605E-4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1.0021353248432396E-2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3.4689299706112142E-3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4.6252399608149523E-4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1.5417466536049842E-4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8"/>
        <v>0.99992291266731992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0.12418118463893428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0.79137182472238499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2.0779692404912037E-2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5.7970784380103441E-4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1.0645526156258247E-3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9.1077273925905637E-3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2.5734794633578528E-2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1.5533869561117634E-2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4.2582104625032985E-4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1.4194034875010999E-4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1.1007914617679644E-2</v>
      </c>
      <c r="Q166" s="18"/>
      <c r="R166" s="16">
        <f t="shared" ca="1" si="8"/>
        <v>0.99992902982562515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0.27106658772853159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0.39462769739262282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7.99684442219704E-2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0.16717573599860644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2.1015914533165621E-3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1.1230246168147743E-2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6.1095894746231241E-2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7.7031609353051689E-3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8.4063658132662472E-4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1.621074149573421E-3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2.4288245274801E-3</v>
      </c>
      <c r="Q167" s="18"/>
      <c r="R167" s="16">
        <f t="shared" ca="1" si="8"/>
        <v>0.99985989390311214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0.43883237994013946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0.36812075407499806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0.14495484911983522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8.4283334159461823E-4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5.6188889439641199E-5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3.2790587979612856E-3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3.8339809441386971E-2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2.5285000247838542E-3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3.3713333663784725E-4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2.652304143783256E-3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8"/>
        <v>0.99994381111056019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7.1878927482125737E-2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0.82836467127015367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6.4155257879556338E-2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7.4935660523164482E-4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1.2251693468103733E-3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8.1677956454024906E-5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1.0644435786317807E-2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3.6755080404311195E-3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4.9006773872414941E-4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1.8600647043151647E-2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5.2602894589139659E-5</v>
      </c>
      <c r="Q169" s="18"/>
      <c r="R169" s="16">
        <f t="shared" ca="1" si="8"/>
        <v>0.9999183220435458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0.17883650733346348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0.64726852094818554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9.2427461471607285E-4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0.13531716928883358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1.9528324100968487E-3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2.942035845350981E-3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2.2930291952398228E-2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5.858497230290546E-3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7.811329640387396E-4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1.1021138570027104E-3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1.9564347282834465E-3</v>
      </c>
      <c r="Q170" s="18"/>
      <c r="R170" s="16">
        <f t="shared" ca="1" si="8"/>
        <v>0.99986981117266016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0.37929598445452894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9.7864132268452461E-2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0.43870016730593503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0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1.2589729561733763E-3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9.1427311269350695E-3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1.0911098953502594E-2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3.7769188685201288E-3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5.0358918246935043E-4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5.8462473353071649E-2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8"/>
        <v>0.9999160684695888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0.23360429562591353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0.36387018354006334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0.35656106224621387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0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1.3846875217060981E-3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2.1842802769552879E-3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1.7980190456100067E-4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3.5960380912200128E-4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3.5820235626734809E-2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4.1540625651182942E-3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5.5387500868243921E-4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1.2355993734821762E-3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8"/>
        <v>0.99990768749855286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0.5954747579263614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0.10362403940461869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0.25914644173945772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8.0193178866285581E-4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5.3462119244190386E-5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3.8012412582468777E-2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2.4057953659885672E-3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3.207727154651423E-4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1.0692423848838077E-4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8"/>
        <v>0.99994653788075583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0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0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0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0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0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0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0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0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0</v>
      </c>
      <c r="Q174" s="18"/>
      <c r="R174" s="16">
        <f t="shared" ca="1" si="8"/>
        <v>0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0.2427279731182399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0.65452472613210566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6.9149937049689816E-2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2.204436470893341E-3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1.0292293049657287E-3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5.9752180127492496E-3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1.0264969121741525E-2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7.7638421624178777E-3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4.1169172198629139E-4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2.2989417632044643E-4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5.6494674418922086E-3</v>
      </c>
      <c r="Q175" s="18"/>
      <c r="R175" s="16">
        <f t="shared" ca="1" si="8"/>
        <v>0.99993138471300214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0.25676939668823895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0.37139444950958128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0.15514502601901284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3.9707172685338654E-4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1.0545228482457463E-2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2.6854412041991014E-3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3.5246967101243041E-4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0.1122644376470901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6.7819925077653082E-2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6.3271370894744765E-3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1.6299416884426886E-2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8"/>
        <v>1</v>
      </c>
    </row>
    <row r="177" spans="2:18" ht="15.6" thickTop="1" thickBot="1" x14ac:dyDescent="0.35">
      <c r="B177" t="s">
        <v>1</v>
      </c>
      <c r="C177">
        <f t="shared" ref="C177:C240" si="9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0.22257502848637611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0.42416496828389522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0.20906340581525257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0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1.2664567481982955E-2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5.5516049030170447E-3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9.8927821075032004E-5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6.9407667634193024E-2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3.873663061278991E-2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7.5987404891897734E-3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5.0658269927931817E-3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5.0726314794354585E-3</v>
      </c>
      <c r="Q177" s="18"/>
      <c r="R177" s="16">
        <f t="shared" ca="1" si="8"/>
        <v>1.0000000000000002</v>
      </c>
    </row>
    <row r="178" spans="2:18" ht="15.6" thickTop="1" thickBot="1" x14ac:dyDescent="0.35">
      <c r="B178" t="s">
        <v>19</v>
      </c>
      <c r="C178">
        <f t="shared" si="9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0.46679343570515502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0.14047242564121296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2.9505644749348272E-2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1.0761091743442605E-2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3.790873834845501E-3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5.9200493679435946E-4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9.820724260944963E-2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0.14339910931143346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2.2745243009073004E-3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0.10420364716741091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8"/>
        <v>1.0000000000000002</v>
      </c>
    </row>
    <row r="179" spans="2:18" ht="15.6" thickTop="1" thickBot="1" x14ac:dyDescent="0.35">
      <c r="B179" t="s">
        <v>22</v>
      </c>
      <c r="C179">
        <f t="shared" si="9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0.42569422856847566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0.31895279070583571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0.12284118860941806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9.710432967282161E-4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8.8711902516406468E-3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5.6662428637060031E-2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2.6613570754921944E-2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1.1232128317549878E-2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2.8161430858369835E-2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ca="1" si="8"/>
        <v>1</v>
      </c>
    </row>
    <row r="180" spans="2:18" ht="15.6" thickTop="1" thickBot="1" x14ac:dyDescent="0.35">
      <c r="B180" t="s">
        <v>28</v>
      </c>
      <c r="C180">
        <f t="shared" si="9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0.52721553806663557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0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0.37596472037351314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7.5192944074702625E-3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5.8588074652202856E-3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5.3364462057279766E-2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2.2557883222410792E-2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4.5115766444821567E-3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3.007717762988105E-3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8"/>
        <v>1</v>
      </c>
    </row>
    <row r="181" spans="2:18" ht="15.6" thickTop="1" thickBot="1" x14ac:dyDescent="0.35">
      <c r="B181" t="s">
        <v>13</v>
      </c>
      <c r="C181">
        <f t="shared" si="9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0.32571452808709128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0.48714487725266564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8.0921003615096292E-3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1.52659911971694E-2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1.0459866504907846E-2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1.2023475029673976E-2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7.5364404614386662E-2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3.6708255802478627E-2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6.275919902944709E-3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4.1839466019631391E-3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1.876663464520905E-2</v>
      </c>
      <c r="Q181" s="18"/>
      <c r="R181" s="16">
        <f t="shared" ca="1" si="8"/>
        <v>0.99999999999999978</v>
      </c>
    </row>
    <row r="182" spans="2:18" ht="15.6" thickTop="1" thickBot="1" x14ac:dyDescent="0.35">
      <c r="B182" t="s">
        <v>17</v>
      </c>
      <c r="C182">
        <f t="shared" si="9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0.2669364780558689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0.40193008833749355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0.11455342223599667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0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1.0329670211469804E-2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2.6466173178778963E-2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0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0.12509102213801571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3.0989010634409415E-2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6.1978021268818823E-3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4.1318680845879221E-3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1.337446499649737E-2</v>
      </c>
      <c r="Q182" s="18"/>
      <c r="R182" s="16">
        <f t="shared" ca="1" si="8"/>
        <v>1</v>
      </c>
    </row>
    <row r="183" spans="2:18" ht="15.6" thickTop="1" thickBot="1" x14ac:dyDescent="0.35">
      <c r="B183" t="s">
        <v>25</v>
      </c>
      <c r="C183">
        <f t="shared" si="9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0.48835168767782472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0.1798165266856396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0.17236916052698734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1.4151240235902094E-2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7.5583042982853427E-3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1.0585913733873882E-2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9.6933949648345646E-2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2.2674912894856028E-2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4.5349825789712059E-3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3.0233217193141376E-3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8"/>
        <v>1</v>
      </c>
    </row>
    <row r="184" spans="2:18" ht="15.6" thickTop="1" thickBot="1" x14ac:dyDescent="0.35">
      <c r="B184" t="s">
        <v>11</v>
      </c>
      <c r="C184">
        <f t="shared" si="9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0.66260018160541412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2.4778618880102389E-2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0.19247106173790995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1.6125349490363305E-3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4.4036312468706592E-3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1.2218185263948609E-2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8.3563885800780465E-4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8.3465622471227394E-2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1.3210893740611979E-2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2.642178748122395E-3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1.7614524987482642E-3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8"/>
        <v>1</v>
      </c>
    </row>
    <row r="185" spans="2:18" ht="15.6" thickTop="1" thickBot="1" x14ac:dyDescent="0.35">
      <c r="B185" t="s">
        <v>3</v>
      </c>
      <c r="C185">
        <f t="shared" si="9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0.25946401340529085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0.42762685924798205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0.14661229423298755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3.1099888697953123E-3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1.1597873573975587E-2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4.2973706154117086E-3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8.1626527134271071E-2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4.4251234919729612E-2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6.9587241443853504E-3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5.5430236943076021E-3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8.9120901618633241E-3</v>
      </c>
      <c r="Q185" s="18"/>
      <c r="R185" s="16">
        <f t="shared" ca="1" si="8"/>
        <v>1</v>
      </c>
    </row>
    <row r="186" spans="2:18" ht="15.6" thickTop="1" thickBot="1" x14ac:dyDescent="0.35">
      <c r="B186" t="s">
        <v>2</v>
      </c>
      <c r="C186">
        <f t="shared" si="9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7.8823331780310688E-2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0.41231545866698788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0.29735943856968028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1.9082987541634878E-3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1.4262890626702947E-2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5.1566739421728444E-2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7.3656624634855341E-3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7.6704155428104215E-2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4.2788671880108833E-2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8.5577343760217649E-3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8.3476180327058322E-3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8"/>
        <v>1</v>
      </c>
    </row>
    <row r="187" spans="2:18" ht="15.6" thickTop="1" thickBot="1" x14ac:dyDescent="0.35">
      <c r="B187" t="s">
        <v>16</v>
      </c>
      <c r="C187">
        <f t="shared" si="9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0.56340481075551241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0.15823146495212873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0.16426926848985887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0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6.450014668839754E-3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1.9374755077480644E-2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5.7329220389561808E-3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4.6054864704918388E-2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1.9350044006519261E-2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3.8700088013038508E-3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1.326184650448187E-2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8"/>
        <v>1</v>
      </c>
    </row>
    <row r="188" spans="2:18" ht="15.6" thickTop="1" thickBot="1" x14ac:dyDescent="0.35">
      <c r="B188" t="s">
        <v>15</v>
      </c>
      <c r="C188">
        <f t="shared" si="9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3.3081075893210229E-2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0.72017114490151113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3.9859569127931932E-3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1.470114696659607E-3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1.4536600752528252E-2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2.9498440148285152E-3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9.4211165788737047E-2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4.3609802257584762E-2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8.7219604515169531E-3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7.5119504803182816E-2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2.1428295274474717E-3</v>
      </c>
      <c r="Q188" s="18"/>
      <c r="R188" s="16">
        <f t="shared" ca="1" si="8"/>
        <v>1</v>
      </c>
    </row>
    <row r="189" spans="2:18" ht="15.6" thickTop="1" thickBot="1" x14ac:dyDescent="0.35">
      <c r="B189" t="s">
        <v>18</v>
      </c>
      <c r="C189">
        <f t="shared" si="9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7.6170961613257385E-2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0.40394430244590096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0.32541744459456673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1.4587234940809357E-2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5.2503561740625737E-3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0.11628076046816559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4.3761704822428069E-2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8.7523409644856102E-3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5.8348939763237431E-3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8"/>
        <v>1</v>
      </c>
    </row>
    <row r="190" spans="2:18" ht="15.6" thickTop="1" thickBot="1" x14ac:dyDescent="0.35">
      <c r="B190" t="s">
        <v>5</v>
      </c>
      <c r="C190">
        <f t="shared" si="9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0.16930400611513868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0.66215634862202144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1.5171680925900665E-2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1.3546560590958443E-2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2.5765817597964325E-3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7.2557643847616343E-2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4.063968177287533E-2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8.127936354575066E-3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1.5919560011117575E-2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8"/>
        <v>1.0000000000000002</v>
      </c>
    </row>
    <row r="191" spans="2:18" ht="15.6" thickTop="1" thickBot="1" x14ac:dyDescent="0.35">
      <c r="B191" t="s">
        <v>23</v>
      </c>
      <c r="C191">
        <f t="shared" si="9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0.20712568061864198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0.22354983159912162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0.12284124405086802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3.1057844330739593E-2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8.0571976704812334E-3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1.0143444453451732E-2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0.3649959665947709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2.4171593011443705E-2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4.8343186022887395E-3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3.2228790681924934E-3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8"/>
        <v>1</v>
      </c>
    </row>
    <row r="192" spans="2:18" ht="15.6" thickTop="1" thickBot="1" x14ac:dyDescent="0.35">
      <c r="B192" t="s">
        <v>24</v>
      </c>
      <c r="C192">
        <f t="shared" si="9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0.24704067472382535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0.24107099966485326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1.2402194173162434E-2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0.19146061383991192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1.2031668016393476E-2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9.5442877311527584E-3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0.23832288978512692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3.6095004049180437E-2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7.2190008098360851E-3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4.8126672065573898E-3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8"/>
        <v>1.0000000000000002</v>
      </c>
    </row>
    <row r="193" spans="2:18" ht="15.6" thickTop="1" thickBot="1" x14ac:dyDescent="0.35">
      <c r="B193" t="s">
        <v>27</v>
      </c>
      <c r="C193">
        <f t="shared" si="9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0.25309523882600493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0.42896366109566719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0.18865118158737673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0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1.235229685366088E-2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3.6937342677047388E-3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6.383469995494187E-2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3.7056890560982644E-2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7.4113781121965261E-3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4.9409187414643516E-3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8"/>
        <v>0.99999999999999978</v>
      </c>
    </row>
    <row r="194" spans="2:18" ht="15.6" thickTop="1" thickBot="1" x14ac:dyDescent="0.35">
      <c r="B194" t="s">
        <v>29</v>
      </c>
      <c r="C194">
        <f t="shared" si="9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0.48741740100147607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5.8576216388766922E-2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0.3561485552068625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8.2944954319125897E-3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1.4642718307922175E-2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2.7015477584646605E-4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4.1472477159562947E-2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2.4883486295737767E-2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4.9766972591475545E-3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3.3177981727650356E-3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8"/>
        <v>1</v>
      </c>
    </row>
    <row r="195" spans="2:18" ht="15.6" thickTop="1" thickBot="1" x14ac:dyDescent="0.35">
      <c r="B195" t="s">
        <v>8</v>
      </c>
      <c r="C195">
        <f t="shared" si="9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0.12418118463893428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0.67065408874778387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1.7913527935268996E-2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4.7235453939343549E-4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1.3788528862366277E-2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9.0367572182155076E-3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8.5451316276652742E-2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5.3705798301338988E-2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8.2731173174197641E-3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5.5154115449465111E-3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1.1007914617679644E-2</v>
      </c>
      <c r="Q195" s="18"/>
      <c r="R195" s="16">
        <f t="shared" ca="1" si="8"/>
        <v>1</v>
      </c>
    </row>
    <row r="196" spans="2:18" ht="15.6" thickTop="1" thickBot="1" x14ac:dyDescent="0.35">
      <c r="B196" t="s">
        <v>6</v>
      </c>
      <c r="C196">
        <f t="shared" si="9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0.27106658772853159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0.33443025202764642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6.8938313984457239E-2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0.1362172663692349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1.3020726460941524E-2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1.1090140071259974E-2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0.10798573445552866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4.0460565958180067E-2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7.8124358765649148E-3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6.5491525401744893E-3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2.4288245274801E-3</v>
      </c>
      <c r="Q196" s="18"/>
      <c r="R196" s="16">
        <f t="shared" ca="1" si="8"/>
        <v>0.99999999999999978</v>
      </c>
    </row>
    <row r="197" spans="2:18" ht="15.6" thickTop="1" thickBot="1" x14ac:dyDescent="0.35">
      <c r="B197" t="s">
        <v>21</v>
      </c>
      <c r="C197">
        <f t="shared" si="9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0.43883237994013946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0.31196674074152381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0.12496107682744415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8.7385563513793611E-3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3.2790587979612856E-3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7.4728035571130419E-2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2.621566905413808E-2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5.2431338108276148E-3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6.0353489054557168E-3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8"/>
        <v>1</v>
      </c>
    </row>
    <row r="198" spans="2:18" ht="15.6" thickTop="1" thickBot="1" x14ac:dyDescent="0.35">
      <c r="B198" t="s">
        <v>10</v>
      </c>
      <c r="C198">
        <f t="shared" si="9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7.1878927482125737E-2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0.70200395870352017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5.5306256792720984E-2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6.1058686352208087E-4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1.5168407468598355E-2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7.586833879028633E-2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4.5505222405795055E-2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9.101044481159011E-3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2.4504654117682934E-2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5.2602894589139659E-5</v>
      </c>
      <c r="Q198" s="18"/>
      <c r="R198" s="16">
        <f t="shared" ca="1" si="8"/>
        <v>0.99999999999999989</v>
      </c>
    </row>
    <row r="199" spans="2:18" ht="15.6" thickTop="1" thickBot="1" x14ac:dyDescent="0.35">
      <c r="B199" t="s">
        <v>20</v>
      </c>
      <c r="C199">
        <f t="shared" si="9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0.17883650733346348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0.54853264487134379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7.9678846096213173E-4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0.11025843423534591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1.4995986275204152E-2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2.8118470180111908E-3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8.0985675774246285E-2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4.4987958825612448E-2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8.9975917651224906E-3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6.8401307124047912E-3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1.9564347282834465E-3</v>
      </c>
      <c r="Q199" s="18"/>
      <c r="R199" s="16">
        <f t="shared" ca="1" si="8"/>
        <v>1</v>
      </c>
    </row>
    <row r="200" spans="2:18" ht="15.6" thickTop="1" thickBot="1" x14ac:dyDescent="0.35">
      <c r="B200" t="s">
        <v>26</v>
      </c>
      <c r="C200">
        <f t="shared" si="9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0.37929598445452894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8.2935705312247851E-2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0.37818979940166814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0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9.222510094278321E-3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9.0587995965235122E-3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4.6112550471391595E-2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2.766753028283496E-2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5.5335060565669912E-3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6.1983614329959864E-2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8"/>
        <v>1.0000000000000002</v>
      </c>
    </row>
    <row r="201" spans="2:18" ht="15.6" thickTop="1" thickBot="1" x14ac:dyDescent="0.35">
      <c r="B201" t="s">
        <v>7</v>
      </c>
      <c r="C201">
        <f t="shared" si="9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0.23360429562591353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0.30836456232208759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0.30738022607432225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0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1.23148957679282E-2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2.0919677755082151E-3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1.7980190456100067E-4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3.5960380912200128E-4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8.5394089278256285E-2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3.6944687303784599E-2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7.3889374607569178E-3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5.9769326777593086E-3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8"/>
        <v>1</v>
      </c>
    </row>
    <row r="202" spans="2:18" ht="15.6" thickTop="1" thickBot="1" x14ac:dyDescent="0.35">
      <c r="B202" t="s">
        <v>9</v>
      </c>
      <c r="C202">
        <f t="shared" si="9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0.5954747579263614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8.7816982546287031E-2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0.22340210494780841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6.2243817498819085E-3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0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6.2184245830133572E-2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1.867314524964573E-2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3.7346290499291452E-3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2.4897526999527637E-3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8"/>
        <v>1</v>
      </c>
    </row>
    <row r="203" spans="2:18" ht="15.6" thickTop="1" thickBot="1" x14ac:dyDescent="0.35">
      <c r="B203" t="s">
        <v>14</v>
      </c>
      <c r="C203">
        <f t="shared" si="9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0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0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0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0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0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0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0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0</v>
      </c>
      <c r="Q203" s="18"/>
      <c r="R203" s="16">
        <f t="shared" ca="1" si="8"/>
        <v>0</v>
      </c>
    </row>
    <row r="204" spans="2:18" ht="15.6" thickTop="1" thickBot="1" x14ac:dyDescent="0.35">
      <c r="B204" t="s">
        <v>4</v>
      </c>
      <c r="C204">
        <f t="shared" si="9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0.2427279731182399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0.55468197129839469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5.9612014698008461E-2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1.7962074948019815E-3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1.2351196356102684E-2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5.9066027257515348E-3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6.3100963592551948E-2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4.1729743315828738E-2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7.4107178136616093E-3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5.0331421447660889E-3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5.6494674418922086E-3</v>
      </c>
      <c r="Q204" s="18"/>
      <c r="R204" s="16">
        <f t="shared" ca="1" si="8"/>
        <v>0.99999999999999989</v>
      </c>
    </row>
    <row r="205" spans="2:18" ht="15.6" thickTop="1" thickBot="1" x14ac:dyDescent="0.35">
      <c r="B205" t="s">
        <v>12</v>
      </c>
      <c r="C205">
        <f t="shared" si="9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0.25676939668823895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0.34911078253900635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0.14583632445787206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3.7902301199641442E-4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1.7132837758893404E-2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2.6854412041991014E-3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3.5246967101243041E-4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0.10751024095970431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8.7582752906960909E-2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1.2335643186403247E-2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2.0305087615712734E-2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8"/>
        <v>0.99999999999999989</v>
      </c>
    </row>
    <row r="206" spans="2:18" ht="15.6" thickTop="1" thickBot="1" x14ac:dyDescent="0.35">
      <c r="B206" t="s">
        <v>1</v>
      </c>
      <c r="C206">
        <f t="shared" si="9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0.22257502848637611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0.39871507018686148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0.1965196014663374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0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2.0579922158222304E-2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5.5516049030170447E-3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9.8927821075032004E-5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6.3708612267300679E-2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6.2482694641507949E-2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1.4817543953920057E-2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9.8783626359467067E-3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5.0726314794354585E-3</v>
      </c>
      <c r="Q206" s="18"/>
      <c r="R206" s="16">
        <f t="shared" ca="1" si="8"/>
        <v>1.0000000000000002</v>
      </c>
    </row>
    <row r="207" spans="2:18" ht="15.6" thickTop="1" thickBot="1" x14ac:dyDescent="0.35">
      <c r="B207" t="s">
        <v>19</v>
      </c>
      <c r="C207">
        <f t="shared" si="9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0.46679343570515502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0.13204408010274019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2.7735306064387372E-2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1.0271951209649759E-2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6.074570388210191E-3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5.9200493679435946E-4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9.6261670522210657E-2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0.15025019897152753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4.3736906795113373E-3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0.1056030914198136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8"/>
        <v>1</v>
      </c>
    </row>
    <row r="208" spans="2:18" ht="15.6" thickTop="1" thickBot="1" x14ac:dyDescent="0.35">
      <c r="B208" t="s">
        <v>22</v>
      </c>
      <c r="C208">
        <f t="shared" si="9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0.42569422856847566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0.29981562326348554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0.11547071729285296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9.2690496505875187E-4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1.4407959950873895E-2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5.2648765241303686E-2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4.3223879852621674E-2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1.6283145331194692E-2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3.1528775534133045E-2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8"/>
        <v>0.99999999999999978</v>
      </c>
    </row>
    <row r="209" spans="2:18" ht="15.6" thickTop="1" thickBot="1" x14ac:dyDescent="0.35">
      <c r="B209" t="s">
        <v>28</v>
      </c>
      <c r="C209">
        <f t="shared" si="9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0.52721553806663557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0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0.35340683715110233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1.2218853412139177E-2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5.8588074652202856E-3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4.9980779573918145E-2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3.6656560236417529E-2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8.7975744567402071E-3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5.8650496378268042E-3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8"/>
        <v>1</v>
      </c>
    </row>
    <row r="210" spans="2:18" ht="15.6" thickTop="1" thickBot="1" x14ac:dyDescent="0.35">
      <c r="B210" t="s">
        <v>13</v>
      </c>
      <c r="C210">
        <f t="shared" si="9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0.32571452808709128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0.45791618461750572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7.6065743398190527E-3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1.4572082506388973E-2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1.6875849049588675E-2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1.2023475029673976E-2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7.0317449428695708E-2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5.5956203436521121E-2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1.2150611315703847E-2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8.1004075438025659E-3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1.876663464520905E-2</v>
      </c>
      <c r="Q210" s="18"/>
      <c r="R210" s="16">
        <f t="shared" ca="1" si="8"/>
        <v>0.99999999999999978</v>
      </c>
    </row>
    <row r="211" spans="2:18" ht="15.6" thickTop="1" thickBot="1" x14ac:dyDescent="0.35">
      <c r="B211" t="s">
        <v>17</v>
      </c>
      <c r="C211">
        <f t="shared" si="9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0.2669364780558689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0.3778142830372439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0.10768021690183686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0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1.6785714093638431E-2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2.6466173178778963E-2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0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0.12044267054285429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5.0357142280915292E-2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1.2085714147419671E-2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8.0571427649464462E-3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1.337446499649737E-2</v>
      </c>
      <c r="Q211" s="18"/>
      <c r="R211" s="16">
        <f t="shared" ref="R211:R262" ca="1" si="10">SUM(D211:Q211)</f>
        <v>1</v>
      </c>
    </row>
    <row r="212" spans="2:18" ht="15.6" thickTop="1" thickBot="1" x14ac:dyDescent="0.35">
      <c r="B212" t="s">
        <v>25</v>
      </c>
      <c r="C212">
        <f t="shared" si="9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0.48835168767782472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0.16902753508450125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0.16202701089536808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1.3508002043361091E-2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1.2169677801019008E-2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1.0585913733873882E-2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9.3217525999772149E-2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3.6509033403057022E-2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8.7621680167336829E-3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5.8414453444891237E-3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0"/>
        <v>1</v>
      </c>
    </row>
    <row r="213" spans="2:18" ht="15.6" thickTop="1" thickBot="1" x14ac:dyDescent="0.35">
      <c r="B213" t="s">
        <v>11</v>
      </c>
      <c r="C213">
        <f t="shared" si="9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0.66260018160541412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2.3291901747296249E-2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0.18092279803363537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1.5392379058983153E-3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7.1430737936156678E-3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1.2218185263948609E-2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8.3563885800780465E-4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8.1448072858997966E-2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2.1429221380847002E-2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5.1430131314032807E-3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3.4286754209355203E-3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0"/>
        <v>0.99999999999999989</v>
      </c>
    </row>
    <row r="214" spans="2:18" ht="15.6" thickTop="1" thickBot="1" x14ac:dyDescent="0.35">
      <c r="B214" t="s">
        <v>3</v>
      </c>
      <c r="C214">
        <f t="shared" si="9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0.25946401340529085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0.40196924769310316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0.13781555657900829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2.9686257393500707E-3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1.8821806009882411E-2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4.2973706154117086E-3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7.6338216092063899E-2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6.5923032227450107E-2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1.3551700327115335E-2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9.9383411494609244E-3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8.9120901618633241E-3</v>
      </c>
      <c r="Q214" s="18"/>
      <c r="R214" s="16">
        <f t="shared" ca="1" si="10"/>
        <v>1</v>
      </c>
    </row>
    <row r="215" spans="2:18" ht="15.6" thickTop="1" thickBot="1" x14ac:dyDescent="0.35">
      <c r="B215" t="s">
        <v>2</v>
      </c>
      <c r="C215">
        <f t="shared" si="9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7.8823331780310688E-2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0.38757653114696861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0.27951787225549951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1.8215579017015111E-3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2.3162017619211439E-2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5.1566739421728444E-2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7.3656624634855341E-3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7.0243351628381495E-2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6.9486052857634317E-2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1.6676652685832235E-2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1.3760230239246142E-2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0"/>
        <v>0.99999999999999978</v>
      </c>
    </row>
    <row r="216" spans="2:18" ht="15.6" thickTop="1" thickBot="1" x14ac:dyDescent="0.35">
      <c r="B216" t="s">
        <v>16</v>
      </c>
      <c r="C216">
        <f t="shared" si="9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0.56340481075551241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0.14873757705500101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0.15441311238046734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0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1.0481273836864598E-2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1.9374755077480644E-2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5.7329220389561808E-3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4.3152358103940504E-2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3.1443821510593793E-2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7.5465171625425098E-3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1.5712852078640975E-2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0"/>
        <v>0.99999999999999989</v>
      </c>
    </row>
    <row r="217" spans="2:18" ht="15.6" thickTop="1" thickBot="1" x14ac:dyDescent="0.35">
      <c r="B217" t="s">
        <v>15</v>
      </c>
      <c r="C217">
        <f t="shared" si="9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3.3081075893210229E-2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0.6769608762074204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3.7467994980256011E-3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1.4032913013568979E-3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2.3610282128680441E-2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2.9498440148285152E-3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8.7636951986400993E-2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7.0830846386041341E-2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1.6999403132649915E-2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8.0637799923938117E-2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2.1428295274474717E-3</v>
      </c>
      <c r="Q217" s="18"/>
      <c r="R217" s="16">
        <f t="shared" ca="1" si="10"/>
        <v>0.99999999999999989</v>
      </c>
    </row>
    <row r="218" spans="2:18" ht="15.6" thickTop="1" thickBot="1" x14ac:dyDescent="0.35">
      <c r="B218" t="s">
        <v>18</v>
      </c>
      <c r="C218">
        <f t="shared" si="9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7.6170961613257385E-2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0.37970764429914694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0.30589239791889272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2.3704256778815207E-2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5.2503561740625737E-3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0.10971650474480139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7.1112770336445613E-2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1.7067064880746944E-2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1.1378043253831297E-2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0"/>
        <v>1</v>
      </c>
    </row>
    <row r="219" spans="2:18" ht="15.6" thickTop="1" thickBot="1" x14ac:dyDescent="0.35">
      <c r="B219" t="s">
        <v>5</v>
      </c>
      <c r="C219">
        <f t="shared" si="9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0.16930400611513868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0.62242696770470007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1.4261380070346625E-2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2.2013160960307473E-2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2.5765817597964325E-3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6.6461691581685023E-2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6.6039482880922401E-2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1.5849475891421376E-2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2.1067253035681785E-2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0"/>
        <v>1</v>
      </c>
    </row>
    <row r="220" spans="2:18" ht="15.6" thickTop="1" thickBot="1" x14ac:dyDescent="0.35">
      <c r="B220" t="s">
        <v>23</v>
      </c>
      <c r="C220">
        <f t="shared" si="9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0.20712568061864198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0.21013684170317432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0.11547076940781595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2.9646124133887796E-2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1.2845895180082938E-2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1.0143444453451732E-2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0.36067848474659697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3.853768554024882E-2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9.2490445296597151E-3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6.1660296864398103E-3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0"/>
        <v>1</v>
      </c>
    </row>
    <row r="221" spans="2:18" ht="15.6" thickTop="1" thickBot="1" x14ac:dyDescent="0.35">
      <c r="B221" t="s">
        <v>24</v>
      </c>
      <c r="C221">
        <f t="shared" si="9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0.24704067472382535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0.22660673968496206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1.1658062522772687E-2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0.18275785866537048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1.8028478371094642E-2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9.5442877311527584E-3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0.22864428914222454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5.4085435113283925E-2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1.2980504427188143E-2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8.6536696181254286E-3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0"/>
        <v>1</v>
      </c>
    </row>
    <row r="222" spans="2:18" ht="15.6" thickTop="1" thickBot="1" x14ac:dyDescent="0.35">
      <c r="B222" t="s">
        <v>27</v>
      </c>
      <c r="C222">
        <f t="shared" si="9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0.25309523882600493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0.40322584142992712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0.17733211069213414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0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2.0072482387198928E-2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3.6937342677047388E-3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5.8276166370794483E-2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6.0217447161596792E-2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1.4452187318783227E-2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9.634791545855486E-3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0"/>
        <v>0.99999999999999978</v>
      </c>
    </row>
    <row r="223" spans="2:18" ht="15.6" thickTop="1" thickBot="1" x14ac:dyDescent="0.35">
      <c r="B223" t="s">
        <v>29</v>
      </c>
      <c r="C223">
        <f t="shared" si="9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0.48741740100147607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5.5061643405440903E-2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0.33477964189445075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1.3478555076857959E-2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1.4642718307922175E-2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2.7015477584646605E-4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3.7739954215202279E-2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4.0435665230573875E-2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9.7045596553377283E-3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6.46970643689182E-3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0"/>
        <v>0.99999999999999989</v>
      </c>
    </row>
    <row r="224" spans="2:18" ht="15.6" thickTop="1" thickBot="1" x14ac:dyDescent="0.35">
      <c r="B224" t="s">
        <v>8</v>
      </c>
      <c r="C224">
        <f t="shared" si="9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0.12418118463893428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0.63041484342291687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1.6838716259152856E-2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4.5088387851191568E-4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2.240260203569093E-2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9.0367572182155076E-3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7.9235957664755968E-2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7.9548017821312961E-2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1.6129873465697466E-2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1.0753248977131646E-2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1.1007914617679644E-2</v>
      </c>
      <c r="Q224" s="18"/>
      <c r="R224" s="16">
        <f t="shared" ca="1" si="10"/>
        <v>1</v>
      </c>
    </row>
    <row r="225" spans="2:18" ht="15.6" thickTop="1" thickBot="1" x14ac:dyDescent="0.35">
      <c r="B225" t="s">
        <v>6</v>
      </c>
      <c r="C225">
        <f t="shared" si="9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0.27106658772853159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0.3143644369059877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6.4802015145389802E-2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0.13002557244336058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2.0075134062001974E-2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1.1090140071259974E-2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9.9092477524426556E-2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6.1623788761361403E-2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1.4454096524641418E-2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1.0976926305558826E-2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2.4288245274801E-3</v>
      </c>
      <c r="Q225" s="18"/>
      <c r="R225" s="16">
        <f t="shared" ca="1" si="10"/>
        <v>1</v>
      </c>
    </row>
    <row r="226" spans="2:18" ht="15.6" thickTop="1" thickBot="1" x14ac:dyDescent="0.35">
      <c r="B226" t="s">
        <v>21</v>
      </c>
      <c r="C226">
        <f t="shared" si="9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0.43883237994013946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0.29324873629703235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0.11746341221779752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1.4200154070991461E-2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3.2790587979612856E-3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7.079568521300969E-2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4.260046221297438E-2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1.0224110931113851E-2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9.3560003189798735E-3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0"/>
        <v>1</v>
      </c>
    </row>
    <row r="227" spans="2:18" ht="15.6" thickTop="1" thickBot="1" x14ac:dyDescent="0.35">
      <c r="B227" t="s">
        <v>10</v>
      </c>
      <c r="C227">
        <f t="shared" si="9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7.1878927482125737E-2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0.65988372118130889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5.1987881385157725E-2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5.8283291518016812E-4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2.4643805195512493E-2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6.9028955994729538E-2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7.3931415586537458E-2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1.774353974076899E-2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3.0266317624089593E-2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5.2602894589139659E-5</v>
      </c>
      <c r="Q227" s="18"/>
      <c r="R227" s="16">
        <f t="shared" ca="1" si="10"/>
        <v>0.99999999999999989</v>
      </c>
    </row>
    <row r="228" spans="2:18" ht="15.6" thickTop="1" thickBot="1" x14ac:dyDescent="0.35">
      <c r="B228" t="s">
        <v>20</v>
      </c>
      <c r="C228">
        <f t="shared" si="9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0.17883650733346348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0.51562068617906309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7.489811533044038E-4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0.10524668722464836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2.3491421970334672E-2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2.8118470180111908E-3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7.1781725915162631E-2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7.0474265911004003E-2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1.6913823818640962E-2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1.2117618748083776E-2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1.9564347282834465E-3</v>
      </c>
      <c r="Q228" s="18"/>
      <c r="R228" s="16">
        <f t="shared" ca="1" si="10"/>
        <v>1</v>
      </c>
    </row>
    <row r="229" spans="2:18" ht="15.6" thickTop="1" thickBot="1" x14ac:dyDescent="0.35">
      <c r="B229" t="s">
        <v>26</v>
      </c>
      <c r="C229">
        <f t="shared" si="9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0.37929598445452894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7.7959562993512976E-2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0.35549841143756805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0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1.498657890320227E-2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9.0587995965235122E-3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4.1962420928966349E-2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4.4959736709606811E-2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1.0790336810305633E-2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6.5488168165785621E-2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0"/>
        <v>1.0000000000000002</v>
      </c>
    </row>
    <row r="230" spans="2:18" ht="15.6" thickTop="1" thickBot="1" x14ac:dyDescent="0.35">
      <c r="B230" t="s">
        <v>7</v>
      </c>
      <c r="C230">
        <f t="shared" si="9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0.23360429562591353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0.28986268858276237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0.28893741250986293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0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2.0011705622883326E-2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2.0919677755082151E-3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1.7980190456100067E-4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3.5960380912200128E-4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7.9852386182688598E-2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6.0035116868649964E-2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1.4408428048475991E-2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1.0656593069572024E-2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0</v>
      </c>
      <c r="Q230" s="18"/>
      <c r="R230" s="16">
        <f t="shared" ca="1" si="10"/>
        <v>1</v>
      </c>
    </row>
    <row r="231" spans="2:18" ht="15.6" thickTop="1" thickBot="1" x14ac:dyDescent="0.35">
      <c r="B231" t="s">
        <v>9</v>
      </c>
      <c r="C231">
        <f t="shared" si="9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0.5954747579263614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8.2547963593509813E-2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0.20999797865093989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1.0114620343558103E-2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0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5.9383274042686715E-2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3.0343861030674307E-2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7.2825266473618318E-3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4.8550177649078884E-3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0"/>
        <v>1</v>
      </c>
    </row>
    <row r="232" spans="2:18" ht="15.6" thickTop="1" thickBot="1" x14ac:dyDescent="0.35">
      <c r="B232" t="s">
        <v>14</v>
      </c>
      <c r="C232">
        <f t="shared" si="9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0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0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0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0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0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0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0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0</v>
      </c>
      <c r="Q232" s="18"/>
      <c r="R232" s="16">
        <f t="shared" ca="1" si="10"/>
        <v>0</v>
      </c>
    </row>
    <row r="233" spans="2:18" ht="15.6" thickTop="1" thickBot="1" x14ac:dyDescent="0.35">
      <c r="B233" t="s">
        <v>4</v>
      </c>
      <c r="C233">
        <f t="shared" si="9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0.2427279731182399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0.521401053020491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5.6035293816127964E-2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1.7145616995837098E-3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2.0056406064503658E-2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5.9066027257515348E-3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5.750291879264878E-2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6.4845372441031668E-2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1.4440612366442632E-2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9.7197385132867728E-3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5.6494674418922086E-3</v>
      </c>
      <c r="Q233" s="18"/>
      <c r="R233" s="16">
        <f t="shared" ca="1" si="10"/>
        <v>0.99999999999999989</v>
      </c>
    </row>
    <row r="234" spans="2:18" ht="15.6" thickTop="1" thickBot="1" x14ac:dyDescent="0.35">
      <c r="B234" t="s">
        <v>12</v>
      </c>
      <c r="C234">
        <f t="shared" si="9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0.25676939668823895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0.30454344859785659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0.12721892133559054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3.6999865456792836E-4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3.0038469523801049E-2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2.6854412041991014E-3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3.5246967101243041E-4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9.9589587933204202E-2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0.12629964820168385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2.4030775619040837E-2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2.8101842570804458E-2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0"/>
        <v>1</v>
      </c>
    </row>
    <row r="235" spans="2:18" ht="15.6" thickTop="1" thickBot="1" x14ac:dyDescent="0.35">
      <c r="B235" t="s">
        <v>1</v>
      </c>
      <c r="C235">
        <f t="shared" si="9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0.22257502848637611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0.34781527399279411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0.17143199276850707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0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3.6094017323651417E-2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5.5516049030170447E-3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9.8927821075032004E-5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5.421018665581348E-2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0.1090249801377953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2.8875213858921132E-2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1.9250142572614089E-2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5.0726314794354585E-3</v>
      </c>
      <c r="Q235" s="18"/>
      <c r="R235" s="16">
        <f t="shared" ca="1" si="10"/>
        <v>1</v>
      </c>
    </row>
    <row r="236" spans="2:18" ht="15.6" thickTop="1" thickBot="1" x14ac:dyDescent="0.35">
      <c r="B236" t="s">
        <v>19</v>
      </c>
      <c r="C236">
        <f t="shared" si="9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0.46679343570515502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0.11518738902579463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2.4194628694465578E-2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1.0027380942753336E-2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1.0385775272916793E-2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5.9200493679435946E-4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9.3100573799111186E-2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0.16318381362564732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8.3086202183334339E-3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0.10822637777902834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0"/>
        <v>1</v>
      </c>
    </row>
    <row r="237" spans="2:18" ht="15.6" thickTop="1" thickBot="1" x14ac:dyDescent="0.35">
      <c r="B237" t="s">
        <v>22</v>
      </c>
      <c r="C237">
        <f t="shared" si="9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0.42569422856847566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0.26154128837878526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0.10072977465972281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9.0483579922401975E-4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2.5245153943598452E-2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4.5966682636988054E-2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7.5735461830795353E-2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2.6105537321444248E-2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3.8077036860966085E-2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0"/>
        <v>1</v>
      </c>
    </row>
    <row r="238" spans="2:18" ht="15.6" thickTop="1" thickBot="1" x14ac:dyDescent="0.35">
      <c r="B238" t="s">
        <v>28</v>
      </c>
      <c r="C238">
        <f t="shared" si="9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0.52721553806663557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0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0.30829107070628076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2.1429989061290247E-2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5.8588074652202856E-3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4.4341308768315449E-2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6.4289967183870728E-2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1.7143991249032198E-2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1.14293274993548E-2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0"/>
        <v>1</v>
      </c>
    </row>
    <row r="239" spans="2:18" ht="15.6" thickTop="1" thickBot="1" x14ac:dyDescent="0.35">
      <c r="B239" t="s">
        <v>13</v>
      </c>
      <c r="C239">
        <f t="shared" si="9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0.32571452808709128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0.39945879934718576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6.6355222964378964E-3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1.422512816099876E-2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2.9217327608370099E-2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1.2023475029673976E-2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6.2021508901007535E-2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9.2980639112865388E-2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2.3373862086696076E-2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1.5582574724464051E-2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1.876663464520905E-2</v>
      </c>
      <c r="Q239" s="18"/>
      <c r="R239" s="16">
        <f t="shared" ca="1" si="10"/>
        <v>0.99999999999999989</v>
      </c>
    </row>
    <row r="240" spans="2:18" ht="15.6" thickTop="1" thickBot="1" x14ac:dyDescent="0.35">
      <c r="B240" t="s">
        <v>17</v>
      </c>
      <c r="C240">
        <f t="shared" si="9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0.2669364780558689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0.32958267243674472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9.393380623351727E-2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0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2.9439560102688937E-2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2.6466173178778963E-2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0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0.11269541788425194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8.8318680308066819E-2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2.3551648082151152E-2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1.57010987214341E-2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1.337446499649737E-2</v>
      </c>
      <c r="Q240" s="18"/>
      <c r="R240" s="16">
        <f t="shared" ca="1" si="10"/>
        <v>1</v>
      </c>
    </row>
    <row r="241" spans="2:18" ht="15.6" thickTop="1" thickBot="1" x14ac:dyDescent="0.35">
      <c r="B241" t="s">
        <v>25</v>
      </c>
      <c r="C241">
        <f t="shared" ref="C241:C262" si="11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0.48835168767782472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0.1474495518822245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0.14134271163212961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1.318638294709059E-2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2.0991198595490666E-2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1.0585913733873882E-2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8.7130692950906488E-2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6.2973595786471992E-2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1.6792958876392532E-2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1.1195305917595023E-2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0"/>
        <v>1</v>
      </c>
    </row>
    <row r="242" spans="2:18" ht="15.6" thickTop="1" thickBot="1" x14ac:dyDescent="0.35">
      <c r="B242" t="s">
        <v>11</v>
      </c>
      <c r="C242">
        <f t="shared" si="11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0.66260018160541412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2.0318467481683963E-2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0.15782627062508617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1.5025893843293079E-3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1.2487680081698371E-2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1.2218185263948609E-2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8.3563885800780465E-4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7.8097706345805262E-2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3.7463040245095114E-2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9.9901440653586988E-3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6.6600960435724667E-3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0"/>
        <v>0.99999999999999989</v>
      </c>
    </row>
    <row r="243" spans="2:18" ht="15.6" thickTop="1" thickBot="1" x14ac:dyDescent="0.35">
      <c r="B243" t="s">
        <v>3</v>
      </c>
      <c r="C243">
        <f t="shared" si="11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0.25946401340529085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0.35065402458334527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0.12022208127104979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2.8979441741274498E-3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3.2933074209299737E-2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4.2973706154117086E-3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6.7547924876792814E-2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0.10825683682570209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2.6346459367439783E-2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1.8468180509677228E-2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8.9120901618633241E-3</v>
      </c>
      <c r="Q243" s="18"/>
      <c r="R243" s="16">
        <f t="shared" ca="1" si="10"/>
        <v>1</v>
      </c>
    </row>
    <row r="244" spans="2:18" ht="15.6" thickTop="1" thickBot="1" x14ac:dyDescent="0.35">
      <c r="B244" t="s">
        <v>2</v>
      </c>
      <c r="C244">
        <f t="shared" si="11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7.8823331780310688E-2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0.33809867610693006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0.24383473962713786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1.7781874754705228E-3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4.05750748572484E-2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5.1566739421728444E-2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7.3656624634855341E-3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5.9489802104254003E-2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0.12172522457174521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3.2460059885798719E-2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2.4282501705890466E-2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0"/>
        <v>0.99999999999999989</v>
      </c>
    </row>
    <row r="245" spans="2:18" ht="15.6" thickTop="1" thickBot="1" x14ac:dyDescent="0.35">
      <c r="B245" t="s">
        <v>16</v>
      </c>
      <c r="C245">
        <f t="shared" si="11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0.56340481075551241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0.12974980126074556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0.13470080016168426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0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1.8382541806193295E-2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1.9374755077480644E-2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5.7329220389561808E-3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3.8314847102310694E-2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5.5147625418579878E-2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1.4706033444954636E-2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2.0485862933582392E-2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0"/>
        <v>0.99999999999999989</v>
      </c>
    </row>
    <row r="246" spans="2:18" ht="15.6" thickTop="1" thickBot="1" x14ac:dyDescent="0.35">
      <c r="B246" t="s">
        <v>15</v>
      </c>
      <c r="C246">
        <f t="shared" si="11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3.3081075893210229E-2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0.59054033881923917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3.2684846684904187E-3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1.3698796037055431E-3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4.1372178141721699E-2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2.9498440148285152E-3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7.6691066215058057E-2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0.1241165344251651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3.3097742513377361E-2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9.1370026177756428E-2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2.1428295274474717E-3</v>
      </c>
      <c r="Q246" s="18"/>
      <c r="R246" s="16">
        <f t="shared" ca="1" si="10"/>
        <v>1</v>
      </c>
    </row>
    <row r="247" spans="2:18" ht="15.6" thickTop="1" thickBot="1" x14ac:dyDescent="0.35">
      <c r="B247" t="s">
        <v>18</v>
      </c>
      <c r="C247">
        <f t="shared" si="11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7.6170961613257385E-2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0.33123432800563879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0.26684230456754471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4.1573619581306662E-2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5.2503561740625737E-3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9.8776078539194373E-2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0.12472085874391997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3.3258895665045321E-2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2.2172597110030216E-2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0"/>
        <v>0.99999999999999989</v>
      </c>
    </row>
    <row r="248" spans="2:18" ht="15.6" thickTop="1" thickBot="1" x14ac:dyDescent="0.35">
      <c r="B248" t="s">
        <v>5</v>
      </c>
      <c r="C248">
        <f t="shared" si="11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0.16930400611513868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0.54296820587005756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1.2440778359238545E-2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3.8607697684231564E-2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2.5765817597964325E-3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5.6301771138466211E-2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0.11582309305269468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3.088615814738525E-2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3.1091707872991026E-2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0"/>
        <v>1</v>
      </c>
    </row>
    <row r="249" spans="2:18" ht="15.6" thickTop="1" thickBot="1" x14ac:dyDescent="0.35">
      <c r="B249" t="s">
        <v>23</v>
      </c>
      <c r="C249">
        <f t="shared" si="11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0.20712568061864198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0.18331086191127971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0.10072982012171178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2.8940264035461894E-2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2.1755992592563222E-2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1.0143444453451732E-2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0.35371796836578234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6.5267977777689667E-2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1.7404794074050579E-2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1.1603196049367053E-2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0"/>
        <v>1</v>
      </c>
    </row>
    <row r="250" spans="2:18" ht="15.6" thickTop="1" thickBot="1" x14ac:dyDescent="0.35">
      <c r="B250" t="s">
        <v>24</v>
      </c>
      <c r="C250">
        <f t="shared" si="11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0.24704067472382535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0.19767821972517968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1.0169799221993195E-2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0.17840648107809975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2.6849398172488454E-2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9.5442877311527584E-3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0.21396374726647752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8.0548194517465366E-2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2.1479518537990766E-2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1.431967902532718E-2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0"/>
        <v>1.0000000000000002</v>
      </c>
    </row>
    <row r="251" spans="2:18" ht="15.6" thickTop="1" thickBot="1" x14ac:dyDescent="0.35">
      <c r="B251" t="s">
        <v>27</v>
      </c>
      <c r="C251">
        <f t="shared" si="11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0.25309523882600493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0.3517502020984471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0.15469396890164891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0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3.5204046032933492E-2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3.6937342677047388E-3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4.9011943730548818E-2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0.10561213809880049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2.8163236826346801E-2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1.8775491217564534E-2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0"/>
        <v>0.99999999999999978</v>
      </c>
    </row>
    <row r="252" spans="2:18" ht="15.6" thickTop="1" thickBot="1" x14ac:dyDescent="0.35">
      <c r="B252" t="s">
        <v>29</v>
      </c>
      <c r="C252">
        <f t="shared" si="11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0.48741740100147607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4.8032497438788888E-2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0.29204181526962725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2.3639311980950879E-2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1.4642718307922175E-2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2.7015477584646605E-4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3.1519082641267834E-2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7.0917935942852645E-2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1.8911449584760702E-2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1.2607633056507136E-2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0"/>
        <v>1</v>
      </c>
    </row>
    <row r="253" spans="2:18" ht="15.6" thickTop="1" thickBot="1" x14ac:dyDescent="0.35">
      <c r="B253" t="s">
        <v>8</v>
      </c>
      <c r="C253">
        <f t="shared" si="11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0.12418118463893428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0.54993635277318287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1.4689092906920578E-2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4.4014854807115569E-4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3.9278949842690182E-2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9.0367572182155076E-3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6.8880605088408292E-2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0.13017706124231071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3.1423159874152146E-2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2.0948773249434765E-2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1.1007914617679644E-2</v>
      </c>
      <c r="Q253" s="18"/>
      <c r="R253" s="16">
        <f t="shared" ca="1" si="10"/>
        <v>1.0000000000000002</v>
      </c>
    </row>
    <row r="254" spans="2:18" ht="15.6" thickTop="1" thickBot="1" x14ac:dyDescent="0.35">
      <c r="B254" t="s">
        <v>6</v>
      </c>
      <c r="C254">
        <f t="shared" si="11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0.27106658772853159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0.27423280666267014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5.6529417467254935E-2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0.12692972548042342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3.18151721070608E-2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1.1090140071259974E-2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8.5302331626902123E-2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9.6843902896537881E-2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2.5452137685648645E-2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1.830895374623031E-2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2.4288245274801E-3</v>
      </c>
      <c r="Q254" s="18"/>
      <c r="R254" s="16">
        <f t="shared" ca="1" si="10"/>
        <v>0.99999999999999989</v>
      </c>
    </row>
    <row r="255" spans="2:18" ht="15.6" thickTop="1" thickBot="1" x14ac:dyDescent="0.35">
      <c r="B255" t="s">
        <v>21</v>
      </c>
      <c r="C255">
        <f t="shared" si="11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0.43883237994013946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0.25581272740804956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0.10246808299850421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2.490488560143117E-2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3.2790587979612856E-3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6.4241767949475184E-2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7.4714656804293511E-2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1.9923908481144937E-2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1.58225320190006E-2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0"/>
        <v>1</v>
      </c>
    </row>
    <row r="256" spans="2:18" ht="15.6" thickTop="1" thickBot="1" x14ac:dyDescent="0.35">
      <c r="B256" t="s">
        <v>10</v>
      </c>
      <c r="C256">
        <f t="shared" si="11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7.1878927482125737E-2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0.57564324613688655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4.5351130570031206E-2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5.6895594100921185E-4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4.3206231659672967E-2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5.7634610326858515E-2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0.1296186949790189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3.4564985327738371E-2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4.1480614682069178E-2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5.2602894589139659E-5</v>
      </c>
      <c r="Q256" s="18"/>
      <c r="R256" s="16">
        <f t="shared" ca="1" si="10"/>
        <v>1</v>
      </c>
    </row>
    <row r="257" spans="2:18" ht="15.6" thickTop="1" thickBot="1" x14ac:dyDescent="0.35">
      <c r="B257" t="s">
        <v>20</v>
      </c>
      <c r="C257">
        <f t="shared" si="11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0.17883650733346348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0.44979676879450187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6.5336653798894805E-4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0.10274081371929959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3.8453517190185423E-2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2.8118470180111908E-3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5.7277100651806107E-2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0.11536055157055627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3.0762813752148344E-2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2.1350278703755363E-2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1.9564347282834465E-3</v>
      </c>
      <c r="Q257" s="18"/>
      <c r="R257" s="16">
        <f t="shared" ca="1" si="10"/>
        <v>1</v>
      </c>
    </row>
    <row r="258" spans="2:18" ht="15.6" thickTop="1" thickBot="1" x14ac:dyDescent="0.35">
      <c r="B258" t="s">
        <v>26</v>
      </c>
      <c r="C258">
        <f t="shared" si="11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0.37929598445452894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6.8007278356043241E-2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0.31011563550936788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0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2.6284153768693207E-2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9.0587995965235122E-3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3.5045538358257612E-2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7.8852461306079619E-2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2.1027323014954566E-2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7.2312825635551581E-2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0"/>
        <v>1.0000000000000002</v>
      </c>
    </row>
    <row r="259" spans="2:18" ht="15.6" thickTop="1" thickBot="1" x14ac:dyDescent="0.35">
      <c r="B259" t="s">
        <v>7</v>
      </c>
      <c r="C259">
        <f t="shared" si="11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0.23360429562591353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0.25285894110411183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0.2520517853809443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0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3.5097452938595362E-2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2.0919677755082151E-3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1.7980190456100067E-4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3.5960380912200128E-4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7.0616214356742438E-2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0.10529235881578608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2.8077962350876291E-2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1.9769615937838887E-2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0</v>
      </c>
      <c r="Q259" s="18"/>
      <c r="R259" s="16">
        <f t="shared" ca="1" si="10"/>
        <v>1.0000000000000002</v>
      </c>
    </row>
    <row r="260" spans="2:18" ht="15.6" thickTop="1" thickBot="1" x14ac:dyDescent="0.35">
      <c r="B260" t="s">
        <v>9</v>
      </c>
      <c r="C260">
        <f t="shared" si="11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0.5954747579263614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7.2009925687955376E-2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0.18318972605720291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1.7739487987163439E-2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0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5.4714987730275284E-2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5.3218463961490312E-2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1.4191590389730752E-2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9.4610602598205022E-3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0"/>
        <v>1</v>
      </c>
    </row>
    <row r="261" spans="2:18" ht="15.6" thickTop="1" thickBot="1" x14ac:dyDescent="0.35">
      <c r="B261" t="s">
        <v>14</v>
      </c>
      <c r="C261">
        <f t="shared" si="11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0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0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0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0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0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0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0</v>
      </c>
      <c r="Q261" s="18"/>
      <c r="R261" s="16">
        <f t="shared" ca="1" si="10"/>
        <v>0</v>
      </c>
    </row>
    <row r="262" spans="2:18" ht="15.6" thickTop="1" thickBot="1" x14ac:dyDescent="0.35">
      <c r="B262" t="s">
        <v>4</v>
      </c>
      <c r="C262">
        <f t="shared" si="11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0.2427279731182399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0.45483921646468367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4.8881852052366948E-2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1.6737388019745741E-3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3.5131102459981009E-2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5.9066027257515348E-3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4.8186451758679902E-2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0.11006946162746375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2.8104881967984816E-2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1.882925158098156E-2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5.6494674418922086E-3</v>
      </c>
      <c r="Q262" s="18"/>
      <c r="R262" s="16">
        <f t="shared" ca="1" si="10"/>
        <v>0.99999999999999978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v>5.5594948578831085E-2</v>
      </c>
      <c r="AW24" s="22">
        <v>9.2335868277240843E-2</v>
      </c>
      <c r="AX24" s="22">
        <v>0.43447965171479669</v>
      </c>
      <c r="AY24" s="22">
        <v>4.8096669887415053E-2</v>
      </c>
      <c r="AZ24" s="22">
        <v>0.14788605774562674</v>
      </c>
      <c r="BA24" s="23"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v>6.7702120980136893E-2</v>
      </c>
      <c r="AW25" s="25">
        <v>0.14888150812056661</v>
      </c>
      <c r="AX25" s="25">
        <v>0.2247368545209798</v>
      </c>
      <c r="AY25" s="25">
        <v>4.1350012201233017E-3</v>
      </c>
      <c r="AZ25" s="25">
        <v>0.20402223756277532</v>
      </c>
      <c r="BA25" s="55"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v>3.2239192246105761E-2</v>
      </c>
      <c r="AW26" s="57">
        <v>1.4068069626642005E-4</v>
      </c>
      <c r="AX26" s="57">
        <v>0.4905154031205915</v>
      </c>
      <c r="AY26" s="57">
        <v>1.2519152651837317E-2</v>
      </c>
      <c r="AZ26" s="57">
        <v>0.36201728536158467</v>
      </c>
      <c r="BA26" s="58"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v>8.6247436994582871E-2</v>
      </c>
      <c r="AW27" s="57">
        <v>0.15930644597248425</v>
      </c>
      <c r="AX27" s="57">
        <v>3.825199257074266E-2</v>
      </c>
      <c r="AY27" s="57">
        <v>0.12592834213538898</v>
      </c>
      <c r="AZ27" s="57">
        <v>9.2841073392843881E-4</v>
      </c>
      <c r="BA27" s="58"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v>1.6340034860123129E-2</v>
      </c>
      <c r="AW28" s="57">
        <v>6.6261328629877547E-2</v>
      </c>
      <c r="AX28" s="57">
        <v>0.20918982281246076</v>
      </c>
      <c r="AY28" s="57">
        <v>1.3293061042640242E-3</v>
      </c>
      <c r="AZ28" s="57">
        <v>5.4843506607009283E-2</v>
      </c>
      <c r="BA28" s="58"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v>4.441335245051152E-2</v>
      </c>
      <c r="AW30" s="57">
        <v>0.14614726618174623</v>
      </c>
      <c r="AX30" s="57">
        <v>0.26894938554242703</v>
      </c>
      <c r="AY30" s="57">
        <v>0.18357710653542411</v>
      </c>
      <c r="AZ30" s="57">
        <v>7.3766407246813395E-3</v>
      </c>
      <c r="BA30" s="58"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v>2.9985387340332931E-2</v>
      </c>
      <c r="AW31" s="57">
        <v>0.37492841861569315</v>
      </c>
      <c r="AX31" s="57">
        <v>0.15846339613347279</v>
      </c>
      <c r="AY31" s="57">
        <v>0</v>
      </c>
      <c r="AZ31" s="57">
        <v>4.4082053581230567E-2</v>
      </c>
      <c r="BA31" s="58"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v>0.25589835679175976</v>
      </c>
      <c r="AW33" s="57">
        <v>0.3449186065348156</v>
      </c>
      <c r="AX33" s="57">
        <v>5.9995308530125498E-3</v>
      </c>
      <c r="AY33" s="57">
        <v>8.798631698834163E-4</v>
      </c>
      <c r="AZ33" s="57">
        <v>7.7498327596763797E-2</v>
      </c>
      <c r="BA33" s="58"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v>0.12998728450920041</v>
      </c>
      <c r="AW34" s="57">
        <v>3.6730591899016771E-2</v>
      </c>
      <c r="AX34" s="57">
        <v>0.38497183697026177</v>
      </c>
      <c r="AY34" s="57">
        <v>1.4158819935118341E-3</v>
      </c>
      <c r="AZ34" s="57">
        <v>0.18184008490284975</v>
      </c>
      <c r="BA34" s="58"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v>1.9385264612556692E-2</v>
      </c>
      <c r="AW35" s="57">
        <v>0.10469017829943128</v>
      </c>
      <c r="AX35" s="57">
        <v>0.4616426995889823</v>
      </c>
      <c r="AY35" s="57">
        <v>1.3306771874312022E-2</v>
      </c>
      <c r="AZ35" s="57">
        <v>0.25830968258128734</v>
      </c>
      <c r="BA35" s="58"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v>7.4646725040360296E-2</v>
      </c>
      <c r="AW36" s="57">
        <v>1.9510124066579339E-2</v>
      </c>
      <c r="AX36" s="57">
        <v>0.12722155759165288</v>
      </c>
      <c r="AY36" s="57">
        <v>7.922893021961152E-7</v>
      </c>
      <c r="AZ36" s="57">
        <v>0.50284965395833103</v>
      </c>
      <c r="BA36" s="58"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v>7.8495274868323386E-3</v>
      </c>
      <c r="AW37" s="57">
        <v>8.1519054893077009E-2</v>
      </c>
      <c r="AX37" s="57">
        <v>0.5104864432232642</v>
      </c>
      <c r="AY37" s="57">
        <v>2.5896814137742082E-2</v>
      </c>
      <c r="AZ37" s="57">
        <v>1.6663222938767851E-3</v>
      </c>
      <c r="BA37" s="58"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v>4.0452482042172729E-2</v>
      </c>
      <c r="AW38" s="57">
        <v>0</v>
      </c>
      <c r="AX38" s="57">
        <v>0.24484053644961712</v>
      </c>
      <c r="AY38" s="57">
        <v>0.21043809742454533</v>
      </c>
      <c r="AZ38" s="57">
        <v>0.4723159903371496</v>
      </c>
      <c r="BA38" s="58"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v>4.4437390461176752E-3</v>
      </c>
      <c r="AW39" s="57">
        <v>3.7830741502812938E-2</v>
      </c>
      <c r="AX39" s="57">
        <v>0.60633357303423518</v>
      </c>
      <c r="AY39" s="57">
        <v>0</v>
      </c>
      <c r="AZ39" s="57">
        <v>8.2041797893070256E-2</v>
      </c>
      <c r="BA39" s="58"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v>8.639779559150464E-3</v>
      </c>
      <c r="AW40" s="57">
        <v>0.36662038328049462</v>
      </c>
      <c r="AX40" s="57">
        <v>7.5605954260066749E-2</v>
      </c>
      <c r="AY40" s="57">
        <v>1.4120224436896416E-2</v>
      </c>
      <c r="AZ40" s="57">
        <v>2.8631104782587218E-2</v>
      </c>
      <c r="BA40" s="58"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v>1.1947200380473319E-2</v>
      </c>
      <c r="AW41" s="57">
        <v>0.38831919257851738</v>
      </c>
      <c r="AX41" s="57">
        <v>9.2411383861682309E-2</v>
      </c>
      <c r="AY41" s="57">
        <v>5.0427974204291987E-2</v>
      </c>
      <c r="AZ41" s="57">
        <v>1.2615064037253066E-2</v>
      </c>
      <c r="BA41" s="58"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v>4.1616103700314148E-2</v>
      </c>
      <c r="AW42" s="57">
        <v>0</v>
      </c>
      <c r="AX42" s="57">
        <v>0.50099526558444829</v>
      </c>
      <c r="AY42" s="57">
        <v>1.4303738760003855E-3</v>
      </c>
      <c r="AZ42" s="57">
        <v>0.39334394993624827</v>
      </c>
      <c r="BA42" s="58"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v>0.34465438009261035</v>
      </c>
      <c r="AW43" s="57">
        <v>0</v>
      </c>
      <c r="AX43" s="57">
        <v>0</v>
      </c>
      <c r="AY43" s="57">
        <v>0</v>
      </c>
      <c r="AZ43" s="57">
        <v>0.56864248792582839</v>
      </c>
      <c r="BA43" s="58"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v>1.7604033487480315E-2</v>
      </c>
      <c r="AW44" s="57">
        <v>3.3347870459878991E-2</v>
      </c>
      <c r="AX44" s="57">
        <v>0.87225776973690294</v>
      </c>
      <c r="AY44" s="57">
        <v>1.5086573324233954E-4</v>
      </c>
      <c r="AZ44" s="57">
        <v>5.8608018318517582E-3</v>
      </c>
      <c r="BA44" s="58"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v>8.5475475252193601E-3</v>
      </c>
      <c r="AW45" s="57">
        <v>0.2078666038221183</v>
      </c>
      <c r="AX45" s="57">
        <v>0.14302241207715705</v>
      </c>
      <c r="AY45" s="57">
        <v>0.45188095351331303</v>
      </c>
      <c r="AZ45" s="57">
        <v>6.8005692688484611E-3</v>
      </c>
      <c r="BA45" s="58"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v>0.18516379004759057</v>
      </c>
      <c r="AW46" s="57">
        <v>0</v>
      </c>
      <c r="AX46" s="57">
        <v>1.4264540689455736E-2</v>
      </c>
      <c r="AY46" s="57">
        <v>0</v>
      </c>
      <c r="AZ46" s="57">
        <v>7.8463840169218077E-2</v>
      </c>
      <c r="BA46" s="58"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v>1.8875641684662312E-3</v>
      </c>
      <c r="AW47" s="57">
        <v>0.17072251822532486</v>
      </c>
      <c r="AX47" s="57">
        <v>0.28311486534196156</v>
      </c>
      <c r="AY47" s="57">
        <v>5.6189241951538939E-3</v>
      </c>
      <c r="AZ47" s="57">
        <v>7.2809225457270881E-5</v>
      </c>
      <c r="BA47" s="58"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v>3.9632272861154796E-2</v>
      </c>
      <c r="AW49" s="57">
        <v>9.2113389094827927E-2</v>
      </c>
      <c r="AX49" s="57">
        <v>0.11771752397095755</v>
      </c>
      <c r="AY49" s="57">
        <v>1.3477053311959438E-4</v>
      </c>
      <c r="AZ49" s="57">
        <v>0.15193831386542836</v>
      </c>
      <c r="BA49" s="58"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v>6.7002925526866833E-2</v>
      </c>
      <c r="AW50" s="57">
        <v>0</v>
      </c>
      <c r="AX50" s="57">
        <v>0.24432218666224911</v>
      </c>
      <c r="AY50" s="57">
        <v>9.8048951036023482E-3</v>
      </c>
      <c r="AZ50" s="57">
        <v>0.30820024245054911</v>
      </c>
      <c r="BA50" s="58"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v>0.31126387538367445</v>
      </c>
      <c r="AW51" s="57">
        <v>0.49012413216965661</v>
      </c>
      <c r="AX51" s="57">
        <v>5.5121381252665981E-3</v>
      </c>
      <c r="AY51" s="57">
        <v>0</v>
      </c>
      <c r="AZ51" s="57">
        <v>4.5398090007669869E-3</v>
      </c>
      <c r="BA51" s="58"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v>6.832008425991179E-2</v>
      </c>
      <c r="AW53" s="63">
        <v>2.2069536957832793E-3</v>
      </c>
      <c r="AX53" s="63">
        <v>0.75959457279119724</v>
      </c>
      <c r="AY53" s="63">
        <v>2.2121950079184678E-2</v>
      </c>
      <c r="AZ53" s="63">
        <v>9.1830831904574708E-2</v>
      </c>
      <c r="BA53" s="64"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1:BT78"/>
  <sheetViews>
    <sheetView topLeftCell="A4" zoomScale="70" zoomScaleNormal="70" workbookViewId="0">
      <selection activeCell="E29" sqref="E29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0.3320312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777343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ollapsed="1"/>
    <col min="71" max="71" width="8.88671875" collapsed="1"/>
    <col min="72" max="72" width="9" bestFit="1" customWidth="1" collapsed="1"/>
  </cols>
  <sheetData>
    <row r="1" spans="1:72" x14ac:dyDescent="0.3">
      <c r="BN1">
        <v>7.8E-2</v>
      </c>
      <c r="BO1">
        <v>0.11699999999999999</v>
      </c>
      <c r="BP1">
        <v>0</v>
      </c>
      <c r="BQ1">
        <v>0</v>
      </c>
      <c r="BR1">
        <v>0</v>
      </c>
    </row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7"/>
      <c r="AX2" s="107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0.995</v>
      </c>
      <c r="U3" s="107"/>
      <c r="V3" s="52">
        <v>0.3</v>
      </c>
      <c r="W3" s="52">
        <v>0.65</v>
      </c>
      <c r="X3" s="89">
        <v>0.01</v>
      </c>
      <c r="Y3" s="89">
        <v>0.03</v>
      </c>
      <c r="Z3" s="89">
        <v>5.0000000000000001E-3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-5.0000000000000001E-4</v>
      </c>
      <c r="Y4" s="53">
        <f>R$8*Y$3</f>
        <v>-1.5E-3</v>
      </c>
      <c r="Z4" s="53">
        <f>R$8*Z$3</f>
        <v>-2.5000000000000001E-4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C5" s="115" t="s">
        <v>35</v>
      </c>
      <c r="D5" s="115" t="s">
        <v>33</v>
      </c>
      <c r="E5" s="115" t="s">
        <v>34</v>
      </c>
      <c r="F5" s="115" t="s">
        <v>39</v>
      </c>
      <c r="H5" s="115" t="s">
        <v>37</v>
      </c>
      <c r="I5" s="115" t="s">
        <v>75</v>
      </c>
      <c r="J5" s="115" t="s">
        <v>40</v>
      </c>
      <c r="K5" s="115" t="s">
        <v>38</v>
      </c>
      <c r="L5" s="115" t="s">
        <v>66</v>
      </c>
      <c r="M5" s="115" t="s">
        <v>140</v>
      </c>
      <c r="N5" s="115" t="s">
        <v>141</v>
      </c>
      <c r="O5" s="115" t="s">
        <v>76</v>
      </c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-1E-3</v>
      </c>
      <c r="Y5" s="53">
        <f>S$8*Y$3</f>
        <v>-3.0000000000000001E-3</v>
      </c>
      <c r="Z5" s="53">
        <f>S$8*Z$3</f>
        <v>-5.0000000000000001E-4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-3.0000000000000001E-3</v>
      </c>
      <c r="Y6" s="53">
        <f>T$8*Y$3</f>
        <v>-8.9999999999999993E-3</v>
      </c>
      <c r="Z6" s="53">
        <f>T$8*Z$3</f>
        <v>-1.5E-3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ht="15" thickBot="1" x14ac:dyDescent="0.35">
      <c r="A7" s="19"/>
      <c r="B7" s="19"/>
      <c r="P7" s="51"/>
      <c r="Q7" s="89"/>
      <c r="R7" s="94"/>
      <c r="S7" s="98"/>
      <c r="T7" s="103"/>
      <c r="U7" s="108">
        <v>0.25</v>
      </c>
      <c r="V7" s="108">
        <f>1-U7</f>
        <v>0.75</v>
      </c>
      <c r="W7" s="108">
        <v>1</v>
      </c>
      <c r="X7" s="108">
        <v>1</v>
      </c>
      <c r="Y7" s="108">
        <v>1</v>
      </c>
      <c r="Z7" s="108">
        <v>1</v>
      </c>
      <c r="AA7" s="108">
        <v>1</v>
      </c>
      <c r="AB7" s="108">
        <v>1</v>
      </c>
      <c r="AD7" s="51"/>
      <c r="AE7" s="89"/>
      <c r="AF7" s="94"/>
      <c r="AG7" s="98"/>
      <c r="AH7" s="103"/>
      <c r="AI7" s="108">
        <v>0.25</v>
      </c>
      <c r="AJ7" s="108">
        <f>1-AI7</f>
        <v>0.75</v>
      </c>
      <c r="AK7" s="108">
        <v>1</v>
      </c>
      <c r="AL7" s="108">
        <v>1</v>
      </c>
      <c r="AM7" s="108">
        <v>1</v>
      </c>
      <c r="AN7" s="108">
        <v>1</v>
      </c>
      <c r="AO7" s="108">
        <v>1</v>
      </c>
      <c r="AP7" s="108">
        <v>1</v>
      </c>
      <c r="AR7" s="51"/>
      <c r="AS7" s="89"/>
      <c r="AT7" s="94"/>
      <c r="AU7" s="98"/>
      <c r="AV7" s="103"/>
      <c r="AW7" s="108">
        <v>0.25</v>
      </c>
      <c r="AX7" s="108">
        <f>1-AW7</f>
        <v>0.75</v>
      </c>
      <c r="AY7" s="108">
        <v>1</v>
      </c>
      <c r="AZ7" s="108">
        <v>1</v>
      </c>
      <c r="BA7" s="108">
        <v>1</v>
      </c>
      <c r="BB7" s="108">
        <v>1</v>
      </c>
      <c r="BC7" s="108">
        <v>1</v>
      </c>
      <c r="BD7" s="108">
        <v>1</v>
      </c>
      <c r="BF7" s="51"/>
      <c r="BG7" s="89"/>
      <c r="BH7" s="94"/>
      <c r="BI7" s="98"/>
      <c r="BJ7" s="103"/>
      <c r="BK7" s="108">
        <v>0.25</v>
      </c>
      <c r="BL7" s="108">
        <f>1-BK7</f>
        <v>0.75</v>
      </c>
      <c r="BM7" s="108">
        <v>1</v>
      </c>
      <c r="BN7" s="108">
        <v>1</v>
      </c>
      <c r="BO7" s="108">
        <v>1</v>
      </c>
      <c r="BP7" s="108">
        <v>1</v>
      </c>
      <c r="BQ7" s="108">
        <v>1</v>
      </c>
      <c r="BR7" s="108">
        <v>1</v>
      </c>
    </row>
    <row r="8" spans="1:72" ht="35.25" customHeight="1" x14ac:dyDescent="0.3">
      <c r="A8" s="19"/>
      <c r="B8" s="19"/>
      <c r="C8" s="8" t="s">
        <v>35</v>
      </c>
      <c r="D8" s="8" t="s">
        <v>33</v>
      </c>
      <c r="E8" s="8" t="s">
        <v>34</v>
      </c>
      <c r="F8" s="8" t="s">
        <v>39</v>
      </c>
      <c r="G8" s="8" t="s">
        <v>36</v>
      </c>
      <c r="H8" s="8" t="s">
        <v>37</v>
      </c>
      <c r="I8" s="8" t="s">
        <v>75</v>
      </c>
      <c r="J8" s="8" t="s">
        <v>40</v>
      </c>
      <c r="K8" s="88" t="s">
        <v>38</v>
      </c>
      <c r="L8" s="8" t="s">
        <v>66</v>
      </c>
      <c r="M8" s="88" t="s">
        <v>141</v>
      </c>
      <c r="N8" s="88" t="s">
        <v>140</v>
      </c>
      <c r="O8" s="88" t="s">
        <v>76</v>
      </c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:AO9" si="5">P9+1</f>
        <v>1</v>
      </c>
      <c r="AE9">
        <f t="shared" si="5"/>
        <v>2</v>
      </c>
      <c r="AF9" s="96">
        <f t="shared" si="5"/>
        <v>2</v>
      </c>
      <c r="AG9" s="101">
        <f t="shared" si="5"/>
        <v>2</v>
      </c>
      <c r="AH9" s="105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ref="AP9" si="6">AC9+1</f>
        <v>2</v>
      </c>
      <c r="AR9">
        <f t="shared" ref="AR9:BC9" si="7">AD9+1</f>
        <v>2</v>
      </c>
      <c r="AS9">
        <f t="shared" si="7"/>
        <v>3</v>
      </c>
      <c r="AT9" s="96">
        <f t="shared" si="7"/>
        <v>3</v>
      </c>
      <c r="AU9" s="101">
        <f t="shared" si="7"/>
        <v>3</v>
      </c>
      <c r="AV9" s="105">
        <f t="shared" si="7"/>
        <v>3</v>
      </c>
      <c r="AW9">
        <f t="shared" si="7"/>
        <v>3</v>
      </c>
      <c r="AX9">
        <f t="shared" si="7"/>
        <v>3</v>
      </c>
      <c r="AY9">
        <f t="shared" si="7"/>
        <v>3</v>
      </c>
      <c r="AZ9">
        <f t="shared" si="7"/>
        <v>3</v>
      </c>
      <c r="BA9">
        <f t="shared" si="7"/>
        <v>3</v>
      </c>
      <c r="BB9">
        <f t="shared" si="7"/>
        <v>3</v>
      </c>
      <c r="BC9">
        <f t="shared" si="7"/>
        <v>3</v>
      </c>
      <c r="BE9">
        <f>AP9+1</f>
        <v>3</v>
      </c>
      <c r="BF9">
        <f t="shared" ref="BF9:BQ9" si="8">AR9+1</f>
        <v>3</v>
      </c>
      <c r="BG9">
        <f t="shared" si="8"/>
        <v>4</v>
      </c>
      <c r="BH9" s="96">
        <f t="shared" si="8"/>
        <v>4</v>
      </c>
      <c r="BI9" s="101">
        <f t="shared" si="8"/>
        <v>4</v>
      </c>
      <c r="BJ9" s="105">
        <f t="shared" si="8"/>
        <v>4</v>
      </c>
      <c r="BK9">
        <f t="shared" si="8"/>
        <v>4</v>
      </c>
      <c r="BL9">
        <f t="shared" si="8"/>
        <v>4</v>
      </c>
      <c r="BM9">
        <f t="shared" si="8"/>
        <v>4</v>
      </c>
      <c r="BN9">
        <f t="shared" si="8"/>
        <v>4</v>
      </c>
      <c r="BO9">
        <f t="shared" si="8"/>
        <v>4</v>
      </c>
      <c r="BP9">
        <f t="shared" si="8"/>
        <v>4</v>
      </c>
      <c r="BQ9">
        <f t="shared" si="8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0.96551724137931016</v>
      </c>
      <c r="C11" s="90">
        <f t="shared" ref="C11:F11" si="9">AVERAGE(C12:C40)</f>
        <v>0.29494745848006865</v>
      </c>
      <c r="D11" s="91">
        <f t="shared" si="9"/>
        <v>0.40082681128767722</v>
      </c>
      <c r="E11" s="91">
        <f>AVERAGE(E12:E40)</f>
        <v>0.17583579717085512</v>
      </c>
      <c r="F11" s="91">
        <f t="shared" si="9"/>
        <v>2.4522916135236689E-2</v>
      </c>
      <c r="G11" s="91">
        <f>AVERAGE(G12:G40)</f>
        <v>0</v>
      </c>
      <c r="H11" s="91">
        <f>AVERAGE(H12:H40)</f>
        <v>6.9708509871273441E-3</v>
      </c>
      <c r="I11" s="91">
        <f t="shared" ref="I11:O11" si="10">AVERAGE(I12:I40)</f>
        <v>4.0007244558588687E-2</v>
      </c>
      <c r="J11" s="91">
        <f t="shared" si="10"/>
        <v>1.0897021336608761E-2</v>
      </c>
      <c r="K11" s="91">
        <f t="shared" si="10"/>
        <v>2.037729022953617E-4</v>
      </c>
      <c r="L11" s="91">
        <f t="shared" si="10"/>
        <v>8.276467308424686E-3</v>
      </c>
      <c r="M11" s="91">
        <f t="shared" si="10"/>
        <v>3.5015198709269148E-5</v>
      </c>
      <c r="N11" s="91">
        <f t="shared" si="10"/>
        <v>6.0202756473996322E-4</v>
      </c>
      <c r="O11" s="91">
        <f t="shared" si="10"/>
        <v>2.3918584489785242E-3</v>
      </c>
      <c r="P11" s="92"/>
      <c r="Q11" s="90">
        <f t="shared" ref="Q11:BQ11" si="11">AVERAGE(Q12:Q40)</f>
        <v>0.29494745848006865</v>
      </c>
      <c r="R11" s="91">
        <f t="shared" si="11"/>
        <v>0.3807854707232935</v>
      </c>
      <c r="S11" s="91">
        <f>AVERAGE(S12:S40)</f>
        <v>0.15825221745376963</v>
      </c>
      <c r="T11" s="91">
        <f t="shared" si="11"/>
        <v>1.7166041294665684E-2</v>
      </c>
      <c r="U11" s="91">
        <f>AVERAGE(U12:U40)</f>
        <v>3.3736346341530299E-3</v>
      </c>
      <c r="V11" s="91">
        <f>AVERAGE(V12:V40)</f>
        <v>1.7091754889586429E-2</v>
      </c>
      <c r="W11" s="91">
        <f t="shared" ref="W11:AC11" si="12">AVERAGE(W12:W40)</f>
        <v>6.9245411387914957E-2</v>
      </c>
      <c r="X11" s="91">
        <f t="shared" si="12"/>
        <v>1.1346839287829166E-2</v>
      </c>
      <c r="Y11" s="91">
        <f t="shared" si="12"/>
        <v>1.5532267559565736E-3</v>
      </c>
      <c r="Z11" s="91">
        <f t="shared" si="12"/>
        <v>8.5013762840348873E-3</v>
      </c>
      <c r="AA11" s="91">
        <f t="shared" si="12"/>
        <v>3.5015198709269148E-5</v>
      </c>
      <c r="AB11" s="91">
        <f t="shared" si="12"/>
        <v>6.0202756473996322E-4</v>
      </c>
      <c r="AC11" s="91">
        <f t="shared" si="12"/>
        <v>2.3918584489785242E-3</v>
      </c>
      <c r="AD11" s="92"/>
      <c r="AE11" s="90">
        <f t="shared" si="11"/>
        <v>0.29494745848006865</v>
      </c>
      <c r="AF11" s="91">
        <f>AVERAGE(AF12:AF40)</f>
        <v>0.20041340564383861</v>
      </c>
      <c r="AG11" s="91">
        <f>AVERAGE(AG12:AG40)</f>
        <v>8.7917898585427562E-2</v>
      </c>
      <c r="AH11" s="91">
        <f>AVERAGE(AH12:AH40)</f>
        <v>4.9045832270473363E-3</v>
      </c>
      <c r="AI11" s="91">
        <f t="shared" si="11"/>
        <v>3.0794963713745564E-2</v>
      </c>
      <c r="AJ11" s="91">
        <f t="shared" si="11"/>
        <v>9.9355742128364025E-2</v>
      </c>
      <c r="AK11" s="91">
        <f t="shared" si="11"/>
        <v>0.19398206312731653</v>
      </c>
      <c r="AL11" s="91">
        <f t="shared" si="11"/>
        <v>2.3215006822106986E-2</v>
      </c>
      <c r="AM11" s="91">
        <f t="shared" si="11"/>
        <v>1.8680751130542704E-2</v>
      </c>
      <c r="AN11" s="91">
        <f t="shared" si="11"/>
        <v>8.276467308424686E-3</v>
      </c>
      <c r="AO11" s="91">
        <f t="shared" si="11"/>
        <v>3.5015198709269148E-5</v>
      </c>
      <c r="AP11" s="106">
        <f t="shared" si="11"/>
        <v>6.0202756473996322E-4</v>
      </c>
      <c r="AQ11" s="106"/>
      <c r="AR11" s="92"/>
      <c r="AS11" s="90">
        <f t="shared" si="11"/>
        <v>0.29494745848006865</v>
      </c>
      <c r="AT11" s="91">
        <f>AVERAGE(AT12:AT40)</f>
        <v>0.14028938395068707</v>
      </c>
      <c r="AU11" s="91">
        <f>AVERAGE(AU12:AU40)</f>
        <v>6.1542529009799306E-2</v>
      </c>
      <c r="AV11" s="91">
        <f>AVERAGE(AV12:AV40)</f>
        <v>2.4522916135236682E-3</v>
      </c>
      <c r="AW11" s="93">
        <f t="shared" si="11"/>
        <v>4.9612665002469886E-2</v>
      </c>
      <c r="AX11" s="93">
        <f t="shared" si="11"/>
        <v>0.15580884599453704</v>
      </c>
      <c r="AY11" s="93"/>
      <c r="AZ11" s="93"/>
      <c r="BA11" s="93"/>
      <c r="BB11" s="93"/>
      <c r="BC11" s="91">
        <f t="shared" si="11"/>
        <v>3.5015198709269148E-5</v>
      </c>
      <c r="BD11" s="106"/>
      <c r="BE11" s="106">
        <f t="shared" ref="BE11" si="13">AVERAGE(BE12:BE40)</f>
        <v>2.3918584489785242E-3</v>
      </c>
      <c r="BF11" s="92"/>
      <c r="BG11" s="90">
        <f t="shared" si="11"/>
        <v>0.29494745848006865</v>
      </c>
      <c r="BH11" s="91">
        <f>AVERAGE(BH12:BH40)</f>
        <v>2.0041340564383888E-2</v>
      </c>
      <c r="BI11" s="91">
        <f>AVERAGE(BI12:BI40)</f>
        <v>8.7917898585427659E-3</v>
      </c>
      <c r="BJ11" s="91">
        <f>AVERAGE(BJ12:BJ40)</f>
        <v>1.2261458067618354E-3</v>
      </c>
      <c r="BK11" s="93">
        <f t="shared" si="11"/>
        <v>8.5668937254612096E-2</v>
      </c>
      <c r="BL11" s="93">
        <f t="shared" si="11"/>
        <v>0.26397766275096363</v>
      </c>
      <c r="BM11" s="93"/>
      <c r="BN11" s="93"/>
      <c r="BO11" s="93"/>
      <c r="BP11" s="93"/>
      <c r="BQ11" s="91">
        <f t="shared" si="11"/>
        <v>3.5015198709269148E-5</v>
      </c>
      <c r="BR11" s="106"/>
      <c r="BS11" s="106">
        <f t="shared" ref="BS11" si="14">AVERAGE(BS12:BS40)</f>
        <v>2.3918584489785242E-3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IFERROR(VLOOKUP(C$10:O$10&amp;$A12:$A40,_datainput!$A$1:$AE$365,27,FALSE),0)</f>
        <v>0.25676939668823895</v>
      </c>
      <c r="D12" s="123">
        <v>0.4456733394114975</v>
      </c>
      <c r="E12" s="123">
        <v>0.18617403122281542</v>
      </c>
      <c r="F12" s="123">
        <v>5.414614457091635E-4</v>
      </c>
      <c r="G12" s="123">
        <v>0</v>
      </c>
      <c r="H12" s="124">
        <v>3.6184239630280696E-2</v>
      </c>
      <c r="I12" s="124">
        <v>5.9538295234802786E-2</v>
      </c>
      <c r="J12" s="124">
        <v>1.20813254914439E-2</v>
      </c>
      <c r="K12" s="124">
        <v>0</v>
      </c>
      <c r="L12" s="124">
        <v>2.6854412041991014E-3</v>
      </c>
      <c r="M12" s="124">
        <v>0</v>
      </c>
      <c r="N12" s="124">
        <v>3.5246967101243041E-4</v>
      </c>
      <c r="O12" s="124">
        <v>0</v>
      </c>
      <c r="P12" s="138">
        <f t="shared" ref="P12:P40" si="15">SUM(C12:O12)</f>
        <v>1</v>
      </c>
      <c r="Q12" s="122">
        <f t="array" ref="Q12:Q40">$C12:$C40</f>
        <v>0.25676939668823895</v>
      </c>
      <c r="R12" s="123">
        <f t="array" ref="R12:T40">$D12:$F40*(1+R$8:T$8)</f>
        <v>0.42338967244092263</v>
      </c>
      <c r="S12" s="123">
        <v>0.16755662810053387</v>
      </c>
      <c r="T12" s="123">
        <v>3.7902301199641442E-4</v>
      </c>
      <c r="U12" s="123">
        <f t="array" ref="U12:AB40">$G12:$N40+U$7:AB$7*($D12:$D40*(-U$4:AB$4)+$E12:$E40*(-U$5:AB$5)+$F12:$F40*(-U$6:AB$6))</f>
        <v>3.0797631394926875E-3</v>
      </c>
      <c r="V12" s="123">
        <v>4.5423529048758758E-2</v>
      </c>
      <c r="W12" s="125">
        <v>8.6229575777072742E-2</v>
      </c>
      <c r="X12" s="125">
        <v>1.2491960576709591E-2</v>
      </c>
      <c r="Y12" s="125">
        <v>1.2319052557970751E-3</v>
      </c>
      <c r="Z12" s="125">
        <v>2.8907587468319472E-3</v>
      </c>
      <c r="AA12" s="125">
        <v>0</v>
      </c>
      <c r="AB12" s="125">
        <v>3.5246967101243041E-4</v>
      </c>
      <c r="AC12" s="125">
        <f>O12</f>
        <v>0</v>
      </c>
      <c r="AD12" s="138">
        <f t="shared" ref="AD12:AD40" si="16">SUM(Q12:AC12)</f>
        <v>0.99979468245736713</v>
      </c>
      <c r="AE12" s="122">
        <f t="array" ref="AE12:AE40">$C12:$C40</f>
        <v>0.25676939668823895</v>
      </c>
      <c r="AF12" s="123">
        <f t="array" ref="AF12:AH40">$D12:$F40*(1+AF$8:AH$8)</f>
        <v>0.22283666970574875</v>
      </c>
      <c r="AG12" s="123">
        <v>9.3087015611407711E-2</v>
      </c>
      <c r="AH12" s="123">
        <v>1.0829228914183268E-4</v>
      </c>
      <c r="AI12" s="123">
        <f t="array" ref="AI12:AP40">$G12:$N40+AI$7:AP$7*($D12:$D40*(-AI$4:AP$4)+$E12:$E40*(-AI$5:AP$5)+$F12:$F40*(-AI$6:AP$6))</f>
        <v>3.1635685447372386E-2</v>
      </c>
      <c r="AJ12" s="123">
        <v>0.13109129597239785</v>
      </c>
      <c r="AK12" s="125">
        <v>0.21771672247166468</v>
      </c>
      <c r="AL12" s="125">
        <v>2.4735599670392853E-2</v>
      </c>
      <c r="AM12" s="125">
        <v>1.8981411268423426E-2</v>
      </c>
      <c r="AN12" s="125">
        <v>2.6854412041991014E-3</v>
      </c>
      <c r="AO12" s="125">
        <v>0</v>
      </c>
      <c r="AP12" s="125">
        <v>3.5246967101243041E-4</v>
      </c>
      <c r="AQ12" s="125">
        <f>AC12</f>
        <v>0</v>
      </c>
      <c r="AR12" s="138">
        <f t="shared" ref="AR12:AR40" si="17">SUM(AE12:AQ12)</f>
        <v>1</v>
      </c>
      <c r="AS12" s="122">
        <f t="array" ref="AS12:AS40">$C12:$C40</f>
        <v>0.25676939668823895</v>
      </c>
      <c r="AT12" s="123">
        <f t="array" ref="AT12:AV40">$D12:$F40*(1+AT$8:AV$8)</f>
        <v>0.15598566879402412</v>
      </c>
      <c r="AU12" s="123">
        <v>6.5160910927985399E-2</v>
      </c>
      <c r="AV12" s="123">
        <v>5.4146144570916341E-5</v>
      </c>
      <c r="AW12" s="123">
        <f t="array" ref="AW12:BD40">$G12:$N40+AW$7:BD$7*($D12:$D40*(-AW$4:BD$4)+$E12:$E40*(-AW$5:BD$5)+$F12:$F40*(-AW$6:BD$6))</f>
        <v>5.1398513276680213E-2</v>
      </c>
      <c r="AX12" s="123">
        <v>0.19037977946032134</v>
      </c>
      <c r="AY12" s="125">
        <v>0.20345413240950735</v>
      </c>
      <c r="AZ12" s="125">
        <v>3.6752611864250398E-2</v>
      </c>
      <c r="BA12" s="125">
        <v>3.7006929559209742E-2</v>
      </c>
      <c r="BB12" s="125">
        <v>2.6854412041991014E-3</v>
      </c>
      <c r="BC12" s="125">
        <v>0</v>
      </c>
      <c r="BD12" s="125">
        <v>3.5246967101243041E-4</v>
      </c>
      <c r="BE12" s="125">
        <f>AQ12</f>
        <v>0</v>
      </c>
      <c r="BF12" s="138">
        <f t="shared" ref="BF12:BF40" si="18">SUM(AS12:BE12)</f>
        <v>0.99999999999999989</v>
      </c>
      <c r="BG12" s="122">
        <f t="array" ref="BG12:BG40">$C12:$C40</f>
        <v>0.25676939668823895</v>
      </c>
      <c r="BH12" s="123">
        <f t="array" ref="BH12:BJ40">$D12:$F40*(1+BH$8:BJ$8)</f>
        <v>2.2283666970574895E-2</v>
      </c>
      <c r="BI12" s="123">
        <v>9.3087015611407788E-3</v>
      </c>
      <c r="BJ12" s="123">
        <v>2.7073072285458198E-5</v>
      </c>
      <c r="BK12" s="123">
        <f t="array" ref="BK12:BR40">$G12:$N40+BK$7:BR$7*($D12:$D40*(-BK$4:BR$4)+$E12:$E40*(-BK$5:BR$5)+$F12:$F40*(-BK$6:BR$6))</f>
        <v>9.0115408571403141E-2</v>
      </c>
      <c r="BL12" s="123">
        <v>0.30653046534449013</v>
      </c>
      <c r="BM12" s="125">
        <v>0.179692173330007</v>
      </c>
      <c r="BN12" s="125">
        <v>6.0142876729525577E-2</v>
      </c>
      <c r="BO12" s="125">
        <v>7.209232685712251E-2</v>
      </c>
      <c r="BP12" s="125">
        <v>2.6854412041991014E-3</v>
      </c>
      <c r="BQ12" s="125">
        <v>0</v>
      </c>
      <c r="BR12" s="125">
        <v>3.5246967101243041E-4</v>
      </c>
      <c r="BS12" s="125">
        <f>BE12</f>
        <v>0</v>
      </c>
      <c r="BT12" s="138">
        <f t="shared" ref="BT12:BT40" si="19">SUM(BG12:BS12)</f>
        <v>0.99999999999999989</v>
      </c>
    </row>
    <row r="13" spans="1:72" x14ac:dyDescent="0.3">
      <c r="A13" s="26" t="s">
        <v>1</v>
      </c>
      <c r="B13" s="50">
        <v>0</v>
      </c>
      <c r="C13" s="126">
        <v>0.22257502848637611</v>
      </c>
      <c r="D13" s="127">
        <v>0.50899796194067426</v>
      </c>
      <c r="E13" s="127">
        <v>0.25087608697830305</v>
      </c>
      <c r="F13" s="127">
        <v>0</v>
      </c>
      <c r="G13" s="127">
        <v>0</v>
      </c>
      <c r="H13" s="128">
        <v>7.4292816684104793E-4</v>
      </c>
      <c r="I13" s="128">
        <v>6.0848302242782404E-3</v>
      </c>
      <c r="J13" s="128">
        <v>0</v>
      </c>
      <c r="K13" s="128">
        <v>0</v>
      </c>
      <c r="L13" s="128">
        <v>5.5516049030170447E-3</v>
      </c>
      <c r="M13" s="128">
        <v>0</v>
      </c>
      <c r="N13" s="128">
        <v>9.8927821075032004E-5</v>
      </c>
      <c r="O13" s="128">
        <v>5.0726314794354585E-3</v>
      </c>
      <c r="P13" s="139">
        <f t="shared" si="15"/>
        <v>1.0000000000000002</v>
      </c>
      <c r="Q13" s="122">
        <v>0.22257502848637611</v>
      </c>
      <c r="R13" s="123">
        <v>0.48354806384364052</v>
      </c>
      <c r="S13" s="123">
        <v>0.22578847828047274</v>
      </c>
      <c r="T13" s="123">
        <v>0</v>
      </c>
      <c r="U13" s="125">
        <v>3.7903130096148012E-3</v>
      </c>
      <c r="V13" s="125">
        <v>1.2113867195685451E-2</v>
      </c>
      <c r="W13" s="125">
        <v>3.8934209640939854E-2</v>
      </c>
      <c r="X13" s="125">
        <v>5.0537506794864017E-4</v>
      </c>
      <c r="Y13" s="125">
        <v>1.5161252038459207E-3</v>
      </c>
      <c r="Z13" s="125">
        <v>5.8042924369913649E-3</v>
      </c>
      <c r="AA13" s="125">
        <v>0</v>
      </c>
      <c r="AB13" s="125">
        <v>9.8927821075032004E-5</v>
      </c>
      <c r="AC13" s="125">
        <f t="shared" ref="AC13:AC40" si="20">O13</f>
        <v>5.0726314794354585E-3</v>
      </c>
      <c r="AD13" s="139">
        <f t="shared" si="16"/>
        <v>0.99974731246602588</v>
      </c>
      <c r="AE13" s="122">
        <v>0.22257502848637611</v>
      </c>
      <c r="AF13" s="123">
        <v>0.25449898097033713</v>
      </c>
      <c r="AG13" s="123">
        <v>0.12543804348915152</v>
      </c>
      <c r="AH13" s="123">
        <v>0</v>
      </c>
      <c r="AI13" s="125">
        <v>3.7993702445948865E-2</v>
      </c>
      <c r="AJ13" s="125">
        <v>0.11472403550468764</v>
      </c>
      <c r="AK13" s="125">
        <v>0.19605334245402256</v>
      </c>
      <c r="AL13" s="125">
        <v>1.5197480978379547E-2</v>
      </c>
      <c r="AM13" s="125">
        <v>2.2796221467569319E-2</v>
      </c>
      <c r="AN13" s="125">
        <v>5.5516049030170447E-3</v>
      </c>
      <c r="AO13" s="125">
        <v>0</v>
      </c>
      <c r="AP13" s="125">
        <v>9.8927821075032004E-5</v>
      </c>
      <c r="AQ13" s="125">
        <f t="shared" ref="AQ13:AQ40" si="21">AC13</f>
        <v>5.0726314794354585E-3</v>
      </c>
      <c r="AR13" s="139">
        <f t="shared" si="17"/>
        <v>1.0000000000000002</v>
      </c>
      <c r="AS13" s="122">
        <v>0.22257502848637611</v>
      </c>
      <c r="AT13" s="123">
        <v>0.17814928667923599</v>
      </c>
      <c r="AU13" s="123">
        <v>8.7806630442406067E-2</v>
      </c>
      <c r="AV13" s="123">
        <v>0</v>
      </c>
      <c r="AW13" s="125">
        <v>6.1739766474666911E-2</v>
      </c>
      <c r="AX13" s="125">
        <v>0.18596222759084177</v>
      </c>
      <c r="AY13" s="125">
        <v>0.17895617635334557</v>
      </c>
      <c r="AZ13" s="125">
        <v>2.9635087907840117E-2</v>
      </c>
      <c r="BA13" s="125">
        <v>4.445263186176017E-2</v>
      </c>
      <c r="BB13" s="125">
        <v>5.5516049030170447E-3</v>
      </c>
      <c r="BC13" s="125">
        <v>0</v>
      </c>
      <c r="BD13" s="125">
        <v>9.8927821075032004E-5</v>
      </c>
      <c r="BE13" s="125">
        <f t="shared" ref="BE13:BE40" si="22">AQ13</f>
        <v>5.0726314794354585E-3</v>
      </c>
      <c r="BF13" s="139">
        <f t="shared" si="18"/>
        <v>1.0000000000000002</v>
      </c>
      <c r="BG13" s="122">
        <v>0.22257502848637611</v>
      </c>
      <c r="BH13" s="123">
        <v>2.5449898097033737E-2</v>
      </c>
      <c r="BI13" s="123">
        <v>1.2543804348915163E-2</v>
      </c>
      <c r="BJ13" s="123">
        <v>0</v>
      </c>
      <c r="BK13" s="125">
        <v>0.10828205197095425</v>
      </c>
      <c r="BL13" s="125">
        <v>0.32558908407970383</v>
      </c>
      <c r="BM13" s="125">
        <v>0.15046089951888394</v>
      </c>
      <c r="BN13" s="125">
        <v>5.7750427717842272E-2</v>
      </c>
      <c r="BO13" s="125">
        <v>8.6625641576763404E-2</v>
      </c>
      <c r="BP13" s="125">
        <v>5.5516049030170447E-3</v>
      </c>
      <c r="BQ13" s="125">
        <v>0</v>
      </c>
      <c r="BR13" s="125">
        <v>9.8927821075032004E-5</v>
      </c>
      <c r="BS13" s="125">
        <f t="shared" ref="BS13:BS40" si="23">BE13</f>
        <v>5.0726314794354585E-3</v>
      </c>
      <c r="BT13" s="139">
        <f t="shared" si="19"/>
        <v>1.0000000000000002</v>
      </c>
    </row>
    <row r="14" spans="1:72" x14ac:dyDescent="0.3">
      <c r="A14" s="26" t="s">
        <v>19</v>
      </c>
      <c r="B14" s="50">
        <v>0</v>
      </c>
      <c r="C14" s="126">
        <v>0.46679343570515502</v>
      </c>
      <c r="D14" s="127">
        <v>0.16856691076945554</v>
      </c>
      <c r="E14" s="127">
        <v>3.5406773699217922E-2</v>
      </c>
      <c r="F14" s="127">
        <v>1.4674216013785371E-2</v>
      </c>
      <c r="G14" s="127">
        <v>0</v>
      </c>
      <c r="H14" s="128">
        <v>0.13202648780689696</v>
      </c>
      <c r="I14" s="128">
        <v>7.9252873435222124E-2</v>
      </c>
      <c r="J14" s="128">
        <v>0.10268729763347272</v>
      </c>
      <c r="K14" s="128">
        <v>0</v>
      </c>
      <c r="L14" s="128">
        <v>5.9200493679435946E-4</v>
      </c>
      <c r="M14" s="128">
        <v>0</v>
      </c>
      <c r="N14" s="128">
        <v>0</v>
      </c>
      <c r="O14" s="128">
        <v>0</v>
      </c>
      <c r="P14" s="139">
        <f t="shared" si="15"/>
        <v>1.0000000000000002</v>
      </c>
      <c r="Q14" s="122">
        <v>0.46679343570515502</v>
      </c>
      <c r="R14" s="123">
        <v>0.16013856523098274</v>
      </c>
      <c r="S14" s="123">
        <v>3.1866096329296129E-2</v>
      </c>
      <c r="T14" s="123">
        <v>1.0271951209649759E-2</v>
      </c>
      <c r="U14" s="125">
        <v>1.2278465784397634E-3</v>
      </c>
      <c r="V14" s="125">
        <v>0.13571002754221625</v>
      </c>
      <c r="W14" s="125">
        <v>8.9894210448366735E-2</v>
      </c>
      <c r="X14" s="125">
        <v>0.10285101051059801</v>
      </c>
      <c r="Y14" s="125">
        <v>4.9113863137590535E-4</v>
      </c>
      <c r="Z14" s="125">
        <v>6.7386137535701033E-4</v>
      </c>
      <c r="AA14" s="125">
        <v>0</v>
      </c>
      <c r="AB14" s="125">
        <v>0</v>
      </c>
      <c r="AC14" s="125">
        <f t="shared" si="20"/>
        <v>0</v>
      </c>
      <c r="AD14" s="139">
        <f t="shared" si="16"/>
        <v>0.99991814356143738</v>
      </c>
      <c r="AE14" s="122">
        <v>0.46679343570515502</v>
      </c>
      <c r="AF14" s="123">
        <v>8.4283455384727771E-2</v>
      </c>
      <c r="AG14" s="123">
        <v>1.7703386849608961E-2</v>
      </c>
      <c r="AH14" s="123">
        <v>2.9348432027570736E-3</v>
      </c>
      <c r="AI14" s="125">
        <v>1.1372621504536504E-2</v>
      </c>
      <c r="AJ14" s="125">
        <v>0.16614435232050648</v>
      </c>
      <c r="AK14" s="125">
        <v>0.13611598095790464</v>
      </c>
      <c r="AL14" s="125">
        <v>0.10723634623528731</v>
      </c>
      <c r="AM14" s="125">
        <v>6.8235729027219015E-3</v>
      </c>
      <c r="AN14" s="125">
        <v>5.9200493679435946E-4</v>
      </c>
      <c r="AO14" s="125">
        <v>0</v>
      </c>
      <c r="AP14" s="125">
        <v>0</v>
      </c>
      <c r="AQ14" s="125">
        <f t="shared" si="21"/>
        <v>0</v>
      </c>
      <c r="AR14" s="139">
        <f t="shared" si="17"/>
        <v>1.0000000000000002</v>
      </c>
      <c r="AS14" s="122">
        <v>0.46679343570515502</v>
      </c>
      <c r="AT14" s="123">
        <v>5.8998418769309433E-2</v>
      </c>
      <c r="AU14" s="123">
        <v>1.2392370794726272E-2</v>
      </c>
      <c r="AV14" s="123">
        <v>1.4674216013785368E-3</v>
      </c>
      <c r="AW14" s="125">
        <v>1.8223711164630573E-2</v>
      </c>
      <c r="AX14" s="125">
        <v>0.18669762130078868</v>
      </c>
      <c r="AY14" s="125">
        <v>0.13027926469618772</v>
      </c>
      <c r="AZ14" s="125">
        <v>0.11143467899249539</v>
      </c>
      <c r="BA14" s="125">
        <v>1.312107203853401E-2</v>
      </c>
      <c r="BB14" s="125">
        <v>5.9200493679435946E-4</v>
      </c>
      <c r="BC14" s="125">
        <v>0</v>
      </c>
      <c r="BD14" s="125">
        <v>0</v>
      </c>
      <c r="BE14" s="125">
        <f t="shared" si="22"/>
        <v>0</v>
      </c>
      <c r="BF14" s="139">
        <f t="shared" si="18"/>
        <v>1.0000000000000002</v>
      </c>
      <c r="BG14" s="122">
        <v>0.46679343570515502</v>
      </c>
      <c r="BH14" s="123">
        <v>8.428345538472784E-3</v>
      </c>
      <c r="BI14" s="123">
        <v>1.7703386849608977E-3</v>
      </c>
      <c r="BJ14" s="123">
        <v>7.3371080068926917E-4</v>
      </c>
      <c r="BK14" s="125">
        <v>3.115732581875038E-2</v>
      </c>
      <c r="BL14" s="125">
        <v>0.2254984652631481</v>
      </c>
      <c r="BM14" s="125">
        <v>0.12079597452688931</v>
      </c>
      <c r="BN14" s="125">
        <v>0.11930453807013959</v>
      </c>
      <c r="BO14" s="125">
        <v>2.4925860655000305E-2</v>
      </c>
      <c r="BP14" s="125">
        <v>5.9200493679435946E-4</v>
      </c>
      <c r="BQ14" s="125">
        <v>0</v>
      </c>
      <c r="BR14" s="125">
        <v>0</v>
      </c>
      <c r="BS14" s="125">
        <f t="shared" si="23"/>
        <v>0</v>
      </c>
      <c r="BT14" s="139">
        <f t="shared" si="19"/>
        <v>1.0000000000000002</v>
      </c>
    </row>
    <row r="15" spans="1:72" outlineLevel="1" x14ac:dyDescent="0.3">
      <c r="A15" s="26" t="s">
        <v>22</v>
      </c>
      <c r="B15" s="50">
        <v>0</v>
      </c>
      <c r="C15" s="126">
        <v>0.42569422856847566</v>
      </c>
      <c r="D15" s="127">
        <v>0.38274334884700284</v>
      </c>
      <c r="E15" s="127">
        <v>0.14740942633130166</v>
      </c>
      <c r="F15" s="127">
        <v>1.3241499500839312E-3</v>
      </c>
      <c r="G15" s="127">
        <v>0</v>
      </c>
      <c r="H15" s="128">
        <v>0</v>
      </c>
      <c r="I15" s="128">
        <v>1.2306477378856789E-2</v>
      </c>
      <c r="J15" s="128">
        <v>2.4612954757713579E-2</v>
      </c>
      <c r="K15" s="128">
        <v>5.9094141665654897E-3</v>
      </c>
      <c r="L15" s="128">
        <v>0</v>
      </c>
      <c r="M15" s="128">
        <v>0</v>
      </c>
      <c r="N15" s="128">
        <v>0</v>
      </c>
      <c r="O15" s="128">
        <v>0</v>
      </c>
      <c r="P15" s="139">
        <f t="shared" si="15"/>
        <v>0.99999999999999989</v>
      </c>
      <c r="Q15" s="122">
        <v>0.42569422856847566</v>
      </c>
      <c r="R15" s="123">
        <v>0.36360618140465267</v>
      </c>
      <c r="S15" s="123">
        <v>0.1326684836981715</v>
      </c>
      <c r="T15" s="123">
        <v>9.2690496505875176E-4</v>
      </c>
      <c r="U15" s="125">
        <v>2.5706516295379111E-3</v>
      </c>
      <c r="V15" s="125">
        <v>7.711954888613733E-3</v>
      </c>
      <c r="W15" s="125">
        <v>3.4585458168185354E-2</v>
      </c>
      <c r="X15" s="125">
        <v>2.4955708308318635E-2</v>
      </c>
      <c r="Y15" s="125">
        <v>6.9376748183806545E-3</v>
      </c>
      <c r="Z15" s="125">
        <v>1.7137677530252744E-4</v>
      </c>
      <c r="AA15" s="125">
        <v>0</v>
      </c>
      <c r="AB15" s="125">
        <v>0</v>
      </c>
      <c r="AC15" s="125">
        <f t="shared" si="20"/>
        <v>0</v>
      </c>
      <c r="AD15" s="139">
        <f t="shared" si="16"/>
        <v>0.99982862322469757</v>
      </c>
      <c r="AE15" s="122">
        <v>0.42569422856847566</v>
      </c>
      <c r="AF15" s="123">
        <v>0.19137167442350142</v>
      </c>
      <c r="AG15" s="123">
        <v>7.3704713165650831E-2</v>
      </c>
      <c r="AH15" s="123">
        <v>2.6482999001678617E-4</v>
      </c>
      <c r="AI15" s="125">
        <v>2.6613570754921941E-2</v>
      </c>
      <c r="AJ15" s="125">
        <v>7.9840712264765828E-2</v>
      </c>
      <c r="AK15" s="125">
        <v>0.14537433115346649</v>
      </c>
      <c r="AL15" s="125">
        <v>3.5258383059682354E-2</v>
      </c>
      <c r="AM15" s="125">
        <v>2.1877556619518651E-2</v>
      </c>
      <c r="AN15" s="125">
        <v>0</v>
      </c>
      <c r="AO15" s="125">
        <v>0</v>
      </c>
      <c r="AP15" s="125">
        <v>0</v>
      </c>
      <c r="AQ15" s="125">
        <f t="shared" si="21"/>
        <v>0</v>
      </c>
      <c r="AR15" s="139">
        <f t="shared" si="17"/>
        <v>0.99999999999999989</v>
      </c>
      <c r="AS15" s="122">
        <v>0.42569422856847566</v>
      </c>
      <c r="AT15" s="123">
        <v>0.13396017209645097</v>
      </c>
      <c r="AU15" s="123">
        <v>5.1593299215955582E-2</v>
      </c>
      <c r="AV15" s="123">
        <v>1.3241499500839309E-4</v>
      </c>
      <c r="AW15" s="125">
        <v>4.3223879852621681E-2</v>
      </c>
      <c r="AX15" s="125">
        <v>0.12967163955786504</v>
      </c>
      <c r="AY15" s="125">
        <v>0.13333334096619748</v>
      </c>
      <c r="AZ15" s="125">
        <v>4.5360417086971985E-2</v>
      </c>
      <c r="BA15" s="125">
        <v>3.7030607660453102E-2</v>
      </c>
      <c r="BB15" s="125">
        <v>0</v>
      </c>
      <c r="BC15" s="125">
        <v>0</v>
      </c>
      <c r="BD15" s="125">
        <v>0</v>
      </c>
      <c r="BE15" s="125">
        <f t="shared" si="22"/>
        <v>0</v>
      </c>
      <c r="BF15" s="139">
        <f t="shared" si="18"/>
        <v>0.99999999999999978</v>
      </c>
      <c r="BG15" s="122">
        <v>0.42569422856847566</v>
      </c>
      <c r="BH15" s="123">
        <v>1.913716744235016E-2</v>
      </c>
      <c r="BI15" s="123">
        <v>7.3704713165650901E-3</v>
      </c>
      <c r="BJ15" s="123">
        <v>6.6207497504196624E-5</v>
      </c>
      <c r="BK15" s="125">
        <v>7.5735461830795353E-2</v>
      </c>
      <c r="BL15" s="125">
        <v>0.22720638549238606</v>
      </c>
      <c r="BM15" s="125">
        <v>0.11328709315325058</v>
      </c>
      <c r="BN15" s="125">
        <v>6.5005201067471097E-2</v>
      </c>
      <c r="BO15" s="125">
        <v>6.6497783631201762E-2</v>
      </c>
      <c r="BP15" s="125">
        <v>0</v>
      </c>
      <c r="BQ15" s="125">
        <v>0</v>
      </c>
      <c r="BR15" s="125">
        <v>0</v>
      </c>
      <c r="BS15" s="125">
        <f t="shared" si="23"/>
        <v>0</v>
      </c>
      <c r="BT15" s="139">
        <f t="shared" si="19"/>
        <v>0.99999999999999989</v>
      </c>
    </row>
    <row r="16" spans="1:72" outlineLevel="1" x14ac:dyDescent="0.3">
      <c r="A16" s="26" t="s">
        <v>28</v>
      </c>
      <c r="B16" s="50">
        <v>0</v>
      </c>
      <c r="C16" s="126">
        <v>0.52721553806663557</v>
      </c>
      <c r="D16" s="127">
        <v>0</v>
      </c>
      <c r="E16" s="127">
        <v>0.45115766444821576</v>
      </c>
      <c r="F16" s="127">
        <v>0</v>
      </c>
      <c r="G16" s="127">
        <v>0</v>
      </c>
      <c r="H16" s="128">
        <v>0</v>
      </c>
      <c r="I16" s="128">
        <v>1.5767990019928454E-2</v>
      </c>
      <c r="J16" s="128">
        <v>0</v>
      </c>
      <c r="K16" s="128">
        <v>0</v>
      </c>
      <c r="L16" s="128">
        <v>5.8588074652202856E-3</v>
      </c>
      <c r="M16" s="128">
        <v>0</v>
      </c>
      <c r="N16" s="128">
        <v>0</v>
      </c>
      <c r="O16" s="128">
        <v>0</v>
      </c>
      <c r="P16" s="139">
        <f t="shared" si="15"/>
        <v>1</v>
      </c>
      <c r="Q16" s="122">
        <v>0.52721553806663557</v>
      </c>
      <c r="R16" s="123">
        <v>0</v>
      </c>
      <c r="S16" s="123">
        <v>0.40604189800339419</v>
      </c>
      <c r="T16" s="123">
        <v>0</v>
      </c>
      <c r="U16" s="125">
        <v>3.3836824833616179E-3</v>
      </c>
      <c r="V16" s="125">
        <v>1.0151047450084855E-2</v>
      </c>
      <c r="W16" s="125">
        <v>4.5093238209062483E-2</v>
      </c>
      <c r="X16" s="125">
        <v>4.5115766444821579E-4</v>
      </c>
      <c r="Y16" s="125">
        <v>1.3534729933446473E-3</v>
      </c>
      <c r="Z16" s="125">
        <v>6.0843862974443936E-3</v>
      </c>
      <c r="AA16" s="125">
        <v>0</v>
      </c>
      <c r="AB16" s="125">
        <v>0</v>
      </c>
      <c r="AC16" s="125">
        <f t="shared" si="20"/>
        <v>0</v>
      </c>
      <c r="AD16" s="139">
        <f t="shared" si="16"/>
        <v>0.99977442116777604</v>
      </c>
      <c r="AE16" s="122">
        <v>0.52721553806663557</v>
      </c>
      <c r="AF16" s="123">
        <v>0</v>
      </c>
      <c r="AG16" s="123">
        <v>0.22557883222410788</v>
      </c>
      <c r="AH16" s="123">
        <v>0</v>
      </c>
      <c r="AI16" s="125">
        <v>2.2557883222410788E-2</v>
      </c>
      <c r="AJ16" s="125">
        <v>6.7673649667232369E-2</v>
      </c>
      <c r="AK16" s="125">
        <v>0.12855740613198238</v>
      </c>
      <c r="AL16" s="125">
        <v>9.0231532889643151E-3</v>
      </c>
      <c r="AM16" s="125">
        <v>1.3534729933446472E-2</v>
      </c>
      <c r="AN16" s="125">
        <v>5.8588074652202856E-3</v>
      </c>
      <c r="AO16" s="125">
        <v>0</v>
      </c>
      <c r="AP16" s="125">
        <v>0</v>
      </c>
      <c r="AQ16" s="125">
        <f t="shared" si="21"/>
        <v>0</v>
      </c>
      <c r="AR16" s="139">
        <f t="shared" si="17"/>
        <v>1.0000000000000002</v>
      </c>
      <c r="AS16" s="122">
        <v>0.52721553806663557</v>
      </c>
      <c r="AT16" s="123">
        <v>0</v>
      </c>
      <c r="AU16" s="123">
        <v>0.1579051825568755</v>
      </c>
      <c r="AV16" s="123">
        <v>0</v>
      </c>
      <c r="AW16" s="125">
        <v>3.6656560236417529E-2</v>
      </c>
      <c r="AX16" s="125">
        <v>0.10996968070925259</v>
      </c>
      <c r="AY16" s="125">
        <v>0.11840635868189753</v>
      </c>
      <c r="AZ16" s="125">
        <v>1.7595148913480414E-2</v>
      </c>
      <c r="BA16" s="125">
        <v>2.6392723370220621E-2</v>
      </c>
      <c r="BB16" s="125">
        <v>5.8588074652202856E-3</v>
      </c>
      <c r="BC16" s="125">
        <v>0</v>
      </c>
      <c r="BD16" s="125">
        <v>0</v>
      </c>
      <c r="BE16" s="125">
        <f t="shared" si="22"/>
        <v>0</v>
      </c>
      <c r="BF16" s="139">
        <f t="shared" si="18"/>
        <v>1</v>
      </c>
      <c r="BG16" s="122">
        <v>0.52721553806663557</v>
      </c>
      <c r="BH16" s="123">
        <v>0</v>
      </c>
      <c r="BI16" s="123">
        <v>2.2557883222410809E-2</v>
      </c>
      <c r="BJ16" s="123">
        <v>0</v>
      </c>
      <c r="BK16" s="125">
        <v>6.4289967183870741E-2</v>
      </c>
      <c r="BL16" s="125">
        <v>0.19286990155161221</v>
      </c>
      <c r="BM16" s="125">
        <v>0.10148794626508945</v>
      </c>
      <c r="BN16" s="125">
        <v>3.4287982498064397E-2</v>
      </c>
      <c r="BO16" s="125">
        <v>5.1431973747096592E-2</v>
      </c>
      <c r="BP16" s="125">
        <v>5.8588074652202856E-3</v>
      </c>
      <c r="BQ16" s="125">
        <v>0</v>
      </c>
      <c r="BR16" s="125">
        <v>0</v>
      </c>
      <c r="BS16" s="125">
        <f t="shared" si="23"/>
        <v>0</v>
      </c>
      <c r="BT16" s="139">
        <f t="shared" si="19"/>
        <v>1</v>
      </c>
    </row>
    <row r="17" spans="1:72" outlineLevel="1" x14ac:dyDescent="0.3">
      <c r="A17" s="26" t="s">
        <v>13</v>
      </c>
      <c r="B17" s="50">
        <v>0</v>
      </c>
      <c r="C17" s="126">
        <v>0.32571452808709128</v>
      </c>
      <c r="D17" s="127">
        <v>0.58457385270319873</v>
      </c>
      <c r="E17" s="127">
        <v>9.7105204338115564E-3</v>
      </c>
      <c r="F17" s="127">
        <v>2.081726072341282E-2</v>
      </c>
      <c r="G17" s="127">
        <v>0</v>
      </c>
      <c r="H17" s="128">
        <v>5.3286562877550873E-3</v>
      </c>
      <c r="I17" s="128">
        <v>2.3065072089847413E-2</v>
      </c>
      <c r="J17" s="128">
        <v>0</v>
      </c>
      <c r="K17" s="128">
        <v>0</v>
      </c>
      <c r="L17" s="128">
        <v>1.2023475029673976E-2</v>
      </c>
      <c r="M17" s="128">
        <v>0</v>
      </c>
      <c r="N17" s="128">
        <v>0</v>
      </c>
      <c r="O17" s="128">
        <v>1.876663464520905E-2</v>
      </c>
      <c r="P17" s="139">
        <f t="shared" si="15"/>
        <v>0.99999999999999989</v>
      </c>
      <c r="Q17" s="122">
        <v>0.32571452808709128</v>
      </c>
      <c r="R17" s="123">
        <v>0.5553451600680388</v>
      </c>
      <c r="S17" s="123">
        <v>8.7394683904304018E-3</v>
      </c>
      <c r="T17" s="123">
        <v>1.4572082506388973E-2</v>
      </c>
      <c r="U17" s="125">
        <v>2.7333692171673703E-3</v>
      </c>
      <c r="V17" s="125">
        <v>1.3528763939257199E-2</v>
      </c>
      <c r="W17" s="125">
        <v>4.675427197196462E-2</v>
      </c>
      <c r="X17" s="125">
        <v>3.644492289556494E-4</v>
      </c>
      <c r="Y17" s="125">
        <v>1.093347686866948E-3</v>
      </c>
      <c r="Z17" s="125">
        <v>1.22056996441518E-2</v>
      </c>
      <c r="AA17" s="125">
        <v>0</v>
      </c>
      <c r="AB17" s="125">
        <v>0</v>
      </c>
      <c r="AC17" s="125">
        <f t="shared" si="20"/>
        <v>1.876663464520905E-2</v>
      </c>
      <c r="AD17" s="139">
        <f t="shared" si="16"/>
        <v>0.99981777538552186</v>
      </c>
      <c r="AE17" s="122">
        <v>0.32571452808709128</v>
      </c>
      <c r="AF17" s="123">
        <v>0.29228692635159936</v>
      </c>
      <c r="AG17" s="123">
        <v>4.8552602169057782E-3</v>
      </c>
      <c r="AH17" s="123">
        <v>4.1634521446825635E-3</v>
      </c>
      <c r="AI17" s="125">
        <v>3.1379599514723543E-2</v>
      </c>
      <c r="AJ17" s="125">
        <v>9.9467454831925706E-2</v>
      </c>
      <c r="AK17" s="125">
        <v>0.17996306966346515</v>
      </c>
      <c r="AL17" s="125">
        <v>1.2551839805889416E-2</v>
      </c>
      <c r="AM17" s="125">
        <v>1.8827759708834126E-2</v>
      </c>
      <c r="AN17" s="125">
        <v>1.2023475029673976E-2</v>
      </c>
      <c r="AO17" s="125">
        <v>0</v>
      </c>
      <c r="AP17" s="125">
        <v>0</v>
      </c>
      <c r="AQ17" s="125">
        <f t="shared" si="21"/>
        <v>1.876663464520905E-2</v>
      </c>
      <c r="AR17" s="139">
        <f t="shared" si="17"/>
        <v>0.99999999999999989</v>
      </c>
      <c r="AS17" s="122">
        <v>0.32571452808709128</v>
      </c>
      <c r="AT17" s="123">
        <v>0.20460084844611953</v>
      </c>
      <c r="AU17" s="123">
        <v>3.3986821518340446E-3</v>
      </c>
      <c r="AV17" s="123">
        <v>2.0817260723412817E-3</v>
      </c>
      <c r="AW17" s="125">
        <v>5.0627547148766029E-2</v>
      </c>
      <c r="AX17" s="125">
        <v>0.15721129773405318</v>
      </c>
      <c r="AY17" s="125">
        <v>0.16482220410639231</v>
      </c>
      <c r="AZ17" s="125">
        <v>2.4301222631407694E-2</v>
      </c>
      <c r="BA17" s="125">
        <v>3.6451833947111538E-2</v>
      </c>
      <c r="BB17" s="125">
        <v>1.2023475029673976E-2</v>
      </c>
      <c r="BC17" s="125">
        <v>0</v>
      </c>
      <c r="BD17" s="125">
        <v>0</v>
      </c>
      <c r="BE17" s="125">
        <f t="shared" si="22"/>
        <v>1.876663464520905E-2</v>
      </c>
      <c r="BF17" s="139">
        <f t="shared" si="18"/>
        <v>0.99999999999999978</v>
      </c>
      <c r="BG17" s="122">
        <v>0.32571452808709128</v>
      </c>
      <c r="BH17" s="123">
        <v>2.9228692635159963E-2</v>
      </c>
      <c r="BI17" s="123">
        <v>4.8552602169057827E-4</v>
      </c>
      <c r="BJ17" s="123">
        <v>1.0408630361706419E-3</v>
      </c>
      <c r="BK17" s="125">
        <v>8.7651982825110289E-2</v>
      </c>
      <c r="BL17" s="125">
        <v>0.26828460476308597</v>
      </c>
      <c r="BM17" s="125">
        <v>0.13993438252332779</v>
      </c>
      <c r="BN17" s="125">
        <v>4.6747724173392152E-2</v>
      </c>
      <c r="BO17" s="125">
        <v>7.0121586260088228E-2</v>
      </c>
      <c r="BP17" s="125">
        <v>1.2023475029673976E-2</v>
      </c>
      <c r="BQ17" s="125">
        <v>0</v>
      </c>
      <c r="BR17" s="125">
        <v>0</v>
      </c>
      <c r="BS17" s="125">
        <f t="shared" si="23"/>
        <v>1.876663464520905E-2</v>
      </c>
      <c r="BT17" s="139">
        <f t="shared" si="19"/>
        <v>0.99999999999999978</v>
      </c>
    </row>
    <row r="18" spans="1:72" outlineLevel="1" x14ac:dyDescent="0.3">
      <c r="A18" s="26" t="s">
        <v>17</v>
      </c>
      <c r="B18" s="50">
        <v>0</v>
      </c>
      <c r="C18" s="126">
        <v>0.2669364780558689</v>
      </c>
      <c r="D18" s="127">
        <v>0.48231610600499225</v>
      </c>
      <c r="E18" s="127">
        <v>0.137464106683196</v>
      </c>
      <c r="F18" s="127">
        <v>0</v>
      </c>
      <c r="G18" s="127">
        <v>0</v>
      </c>
      <c r="H18" s="128">
        <v>0</v>
      </c>
      <c r="I18" s="128">
        <v>7.3442671080666683E-2</v>
      </c>
      <c r="J18" s="128">
        <v>0</v>
      </c>
      <c r="K18" s="128">
        <v>0</v>
      </c>
      <c r="L18" s="128">
        <v>2.6466173178778963E-2</v>
      </c>
      <c r="M18" s="128">
        <v>0</v>
      </c>
      <c r="N18" s="128">
        <v>0</v>
      </c>
      <c r="O18" s="128">
        <v>1.337446499649737E-2</v>
      </c>
      <c r="P18" s="139">
        <f t="shared" si="15"/>
        <v>1.0000000000000002</v>
      </c>
      <c r="Q18" s="122">
        <v>0.2669364780558689</v>
      </c>
      <c r="R18" s="123">
        <v>0.4582003007047426</v>
      </c>
      <c r="S18" s="123">
        <v>0.12371769601487641</v>
      </c>
      <c r="T18" s="123">
        <v>0</v>
      </c>
      <c r="U18" s="125">
        <v>2.8396661976426906E-3</v>
      </c>
      <c r="V18" s="125">
        <v>8.5189985929280711E-3</v>
      </c>
      <c r="W18" s="125">
        <v>9.8053111460236667E-2</v>
      </c>
      <c r="X18" s="125">
        <v>3.7862215968569214E-4</v>
      </c>
      <c r="Y18" s="125">
        <v>1.1358664790570763E-3</v>
      </c>
      <c r="Z18" s="125">
        <v>2.6655484258621808E-2</v>
      </c>
      <c r="AA18" s="125">
        <v>0</v>
      </c>
      <c r="AB18" s="125">
        <v>0</v>
      </c>
      <c r="AC18" s="125">
        <f t="shared" si="20"/>
        <v>1.337446499649737E-2</v>
      </c>
      <c r="AD18" s="139">
        <f t="shared" si="16"/>
        <v>0.99981068892015723</v>
      </c>
      <c r="AE18" s="122">
        <v>0.2669364780558689</v>
      </c>
      <c r="AF18" s="123">
        <v>0.24115805300249613</v>
      </c>
      <c r="AG18" s="123">
        <v>6.8732053341598001E-2</v>
      </c>
      <c r="AH18" s="123">
        <v>0</v>
      </c>
      <c r="AI18" s="125">
        <v>3.0989010634409415E-2</v>
      </c>
      <c r="AJ18" s="125">
        <v>9.2967031903228248E-2</v>
      </c>
      <c r="AK18" s="125">
        <v>0.22838772425271375</v>
      </c>
      <c r="AL18" s="125">
        <v>1.2395604253763766E-2</v>
      </c>
      <c r="AM18" s="125">
        <v>1.8593406380645647E-2</v>
      </c>
      <c r="AN18" s="125">
        <v>2.6466173178778963E-2</v>
      </c>
      <c r="AO18" s="125">
        <v>0</v>
      </c>
      <c r="AP18" s="125">
        <v>0</v>
      </c>
      <c r="AQ18" s="125">
        <f t="shared" si="21"/>
        <v>1.337446499649737E-2</v>
      </c>
      <c r="AR18" s="139">
        <f t="shared" si="17"/>
        <v>1.0000000000000002</v>
      </c>
      <c r="AS18" s="122">
        <v>0.2669364780558689</v>
      </c>
      <c r="AT18" s="123">
        <v>0.16881063710174729</v>
      </c>
      <c r="AU18" s="123">
        <v>4.8112437339118595E-2</v>
      </c>
      <c r="AV18" s="123">
        <v>0</v>
      </c>
      <c r="AW18" s="125">
        <v>5.0357142280915299E-2</v>
      </c>
      <c r="AX18" s="125">
        <v>0.15107142684274588</v>
      </c>
      <c r="AY18" s="125">
        <v>0.21444266946722948</v>
      </c>
      <c r="AZ18" s="125">
        <v>2.4171428294839342E-2</v>
      </c>
      <c r="BA18" s="125">
        <v>3.6257142442259013E-2</v>
      </c>
      <c r="BB18" s="125">
        <v>2.6466173178778963E-2</v>
      </c>
      <c r="BC18" s="125">
        <v>0</v>
      </c>
      <c r="BD18" s="125">
        <v>0</v>
      </c>
      <c r="BE18" s="125">
        <f t="shared" si="22"/>
        <v>1.337446499649737E-2</v>
      </c>
      <c r="BF18" s="139">
        <f t="shared" si="18"/>
        <v>1</v>
      </c>
      <c r="BG18" s="122">
        <v>0.2669364780558689</v>
      </c>
      <c r="BH18" s="123">
        <v>2.4115805300249635E-2</v>
      </c>
      <c r="BI18" s="123">
        <v>6.873205334159806E-3</v>
      </c>
      <c r="BJ18" s="123">
        <v>0</v>
      </c>
      <c r="BK18" s="125">
        <v>8.8318680308066819E-2</v>
      </c>
      <c r="BL18" s="125">
        <v>0.26495604092420044</v>
      </c>
      <c r="BM18" s="125">
        <v>0.19120091149142243</v>
      </c>
      <c r="BN18" s="125">
        <v>4.7103296164302304E-2</v>
      </c>
      <c r="BO18" s="125">
        <v>7.0654944246453452E-2</v>
      </c>
      <c r="BP18" s="125">
        <v>2.6466173178778963E-2</v>
      </c>
      <c r="BQ18" s="125">
        <v>0</v>
      </c>
      <c r="BR18" s="125">
        <v>0</v>
      </c>
      <c r="BS18" s="125">
        <f t="shared" si="23"/>
        <v>1.337446499649737E-2</v>
      </c>
      <c r="BT18" s="139">
        <f t="shared" si="19"/>
        <v>1</v>
      </c>
    </row>
    <row r="19" spans="1:72" outlineLevel="1" x14ac:dyDescent="0.3">
      <c r="A19" s="26" t="s">
        <v>25</v>
      </c>
      <c r="B19" s="50">
        <v>0</v>
      </c>
      <c r="C19" s="126">
        <v>0.48835168767782472</v>
      </c>
      <c r="D19" s="127">
        <v>0.21577983202276754</v>
      </c>
      <c r="E19" s="127">
        <v>0.20684299263238479</v>
      </c>
      <c r="F19" s="127">
        <v>1.929714577623013E-2</v>
      </c>
      <c r="G19" s="127">
        <v>0</v>
      </c>
      <c r="H19" s="128">
        <v>0</v>
      </c>
      <c r="I19" s="128">
        <v>5.9142428156918933E-2</v>
      </c>
      <c r="J19" s="128">
        <v>0</v>
      </c>
      <c r="K19" s="128">
        <v>0</v>
      </c>
      <c r="L19" s="128">
        <v>1.0585913733873882E-2</v>
      </c>
      <c r="M19" s="128">
        <v>0</v>
      </c>
      <c r="N19" s="128">
        <v>0</v>
      </c>
      <c r="O19" s="128">
        <v>0</v>
      </c>
      <c r="P19" s="139">
        <f t="shared" si="15"/>
        <v>1</v>
      </c>
      <c r="Q19" s="122">
        <v>0.48835168767782472</v>
      </c>
      <c r="R19" s="123">
        <v>0.20499084042162916</v>
      </c>
      <c r="S19" s="123">
        <v>0.18615869336914631</v>
      </c>
      <c r="T19" s="123">
        <v>1.3508002043361091E-2</v>
      </c>
      <c r="U19" s="125">
        <v>2.7946825947934421E-3</v>
      </c>
      <c r="V19" s="125">
        <v>8.3840477843803267E-3</v>
      </c>
      <c r="W19" s="125">
        <v>8.3363010645128771E-2</v>
      </c>
      <c r="X19" s="125">
        <v>3.7262434597245896E-4</v>
      </c>
      <c r="Y19" s="125">
        <v>1.1178730379173768E-3</v>
      </c>
      <c r="Z19" s="125">
        <v>1.0772225906860111E-2</v>
      </c>
      <c r="AA19" s="125">
        <v>0</v>
      </c>
      <c r="AB19" s="125">
        <v>0</v>
      </c>
      <c r="AC19" s="125">
        <f t="shared" si="20"/>
        <v>0</v>
      </c>
      <c r="AD19" s="139">
        <f t="shared" si="16"/>
        <v>0.99981368782701363</v>
      </c>
      <c r="AE19" s="122">
        <v>0.48835168767782472</v>
      </c>
      <c r="AF19" s="123">
        <v>0.10788991601138377</v>
      </c>
      <c r="AG19" s="123">
        <v>0.10342149631619239</v>
      </c>
      <c r="AH19" s="123">
        <v>3.8594291552460254E-3</v>
      </c>
      <c r="AI19" s="125">
        <v>2.2674912894856028E-2</v>
      </c>
      <c r="AJ19" s="125">
        <v>6.8024738684568084E-2</v>
      </c>
      <c r="AK19" s="125">
        <v>0.17251699263119907</v>
      </c>
      <c r="AL19" s="125">
        <v>9.0699651579424119E-3</v>
      </c>
      <c r="AM19" s="125">
        <v>1.3604947736913616E-2</v>
      </c>
      <c r="AN19" s="125">
        <v>1.0585913733873882E-2</v>
      </c>
      <c r="AO19" s="125">
        <v>0</v>
      </c>
      <c r="AP19" s="125">
        <v>0</v>
      </c>
      <c r="AQ19" s="125">
        <f t="shared" si="21"/>
        <v>0</v>
      </c>
      <c r="AR19" s="139">
        <f t="shared" si="17"/>
        <v>0.99999999999999989</v>
      </c>
      <c r="AS19" s="122">
        <v>0.48835168767782472</v>
      </c>
      <c r="AT19" s="123">
        <v>7.5522941207968639E-2</v>
      </c>
      <c r="AU19" s="123">
        <v>7.2395047421334666E-2</v>
      </c>
      <c r="AV19" s="123">
        <v>1.9297145776230127E-3</v>
      </c>
      <c r="AW19" s="125">
        <v>3.6509033403057022E-2</v>
      </c>
      <c r="AX19" s="125">
        <v>0.10952710020917106</v>
      </c>
      <c r="AY19" s="125">
        <v>0.16136772168547858</v>
      </c>
      <c r="AZ19" s="125">
        <v>1.7524336033467369E-2</v>
      </c>
      <c r="BA19" s="125">
        <v>2.628650405020105E-2</v>
      </c>
      <c r="BB19" s="125">
        <v>1.0585913733873882E-2</v>
      </c>
      <c r="BC19" s="125">
        <v>0</v>
      </c>
      <c r="BD19" s="125">
        <v>0</v>
      </c>
      <c r="BE19" s="125">
        <f t="shared" si="22"/>
        <v>0</v>
      </c>
      <c r="BF19" s="139">
        <f t="shared" si="18"/>
        <v>0.99999999999999978</v>
      </c>
      <c r="BG19" s="122">
        <v>0.48835168767782472</v>
      </c>
      <c r="BH19" s="123">
        <v>1.0788991601138387E-2</v>
      </c>
      <c r="BI19" s="123">
        <v>1.0342149631619248E-2</v>
      </c>
      <c r="BJ19" s="123">
        <v>9.6485728881150743E-4</v>
      </c>
      <c r="BK19" s="125">
        <v>6.2973595786471992E-2</v>
      </c>
      <c r="BL19" s="125">
        <v>0.18892078735941598</v>
      </c>
      <c r="BM19" s="125">
        <v>0.14310722253888158</v>
      </c>
      <c r="BN19" s="125">
        <v>3.358591775278507E-2</v>
      </c>
      <c r="BO19" s="125">
        <v>5.0378876629177595E-2</v>
      </c>
      <c r="BP19" s="125">
        <v>1.0585913733873882E-2</v>
      </c>
      <c r="BQ19" s="125">
        <v>0</v>
      </c>
      <c r="BR19" s="125">
        <v>0</v>
      </c>
      <c r="BS19" s="125">
        <f t="shared" si="23"/>
        <v>0</v>
      </c>
      <c r="BT19" s="139">
        <f t="shared" si="19"/>
        <v>1</v>
      </c>
    </row>
    <row r="20" spans="1:72" outlineLevel="1" x14ac:dyDescent="0.3">
      <c r="A20" s="26" t="s">
        <v>11</v>
      </c>
      <c r="B20" s="50">
        <v>0</v>
      </c>
      <c r="C20" s="126">
        <v>0.66260018160541412</v>
      </c>
      <c r="D20" s="127">
        <v>2.9734342656122868E-2</v>
      </c>
      <c r="E20" s="127">
        <v>0.23096527408549195</v>
      </c>
      <c r="F20" s="127">
        <v>2.1989112941404507E-3</v>
      </c>
      <c r="G20" s="127">
        <v>0</v>
      </c>
      <c r="H20" s="128">
        <v>0</v>
      </c>
      <c r="I20" s="128">
        <v>6.1447466236874103E-2</v>
      </c>
      <c r="J20" s="128">
        <v>0</v>
      </c>
      <c r="K20" s="128">
        <v>0</v>
      </c>
      <c r="L20" s="128">
        <v>1.2218185263948609E-2</v>
      </c>
      <c r="M20" s="128">
        <v>8.3563885800780465E-4</v>
      </c>
      <c r="N20" s="128">
        <v>0</v>
      </c>
      <c r="O20" s="128">
        <v>0</v>
      </c>
      <c r="P20" s="139">
        <f t="shared" si="15"/>
        <v>0.99999999999999989</v>
      </c>
      <c r="Q20" s="122">
        <v>0.66260018160541412</v>
      </c>
      <c r="R20" s="123">
        <v>2.8247625523316725E-2</v>
      </c>
      <c r="S20" s="123">
        <v>0.20786874667694274</v>
      </c>
      <c r="T20" s="123">
        <v>1.5392379058983155E-3</v>
      </c>
      <c r="U20" s="125">
        <v>1.8932188447198105E-3</v>
      </c>
      <c r="V20" s="125">
        <v>5.6796565341594319E-3</v>
      </c>
      <c r="W20" s="125">
        <v>7.7855362891112459E-2</v>
      </c>
      <c r="X20" s="125">
        <v>2.5242917929597475E-4</v>
      </c>
      <c r="Y20" s="125">
        <v>7.5728753788792424E-4</v>
      </c>
      <c r="Z20" s="125">
        <v>1.2344399853596597E-2</v>
      </c>
      <c r="AA20" s="125">
        <v>8.3563885800780465E-4</v>
      </c>
      <c r="AB20" s="125">
        <v>0</v>
      </c>
      <c r="AC20" s="125">
        <f t="shared" si="20"/>
        <v>0</v>
      </c>
      <c r="AD20" s="139">
        <f t="shared" si="16"/>
        <v>0.9998737854103521</v>
      </c>
      <c r="AE20" s="122">
        <v>0.66260018160541412</v>
      </c>
      <c r="AF20" s="123">
        <v>1.4867171328061434E-2</v>
      </c>
      <c r="AG20" s="123">
        <v>0.11548263704274597</v>
      </c>
      <c r="AH20" s="123">
        <v>4.3978225882809004E-4</v>
      </c>
      <c r="AI20" s="125">
        <v>1.3210893740611978E-2</v>
      </c>
      <c r="AJ20" s="125">
        <v>3.9632681221835935E-2</v>
      </c>
      <c r="AK20" s="125">
        <v>0.12750193493993398</v>
      </c>
      <c r="AL20" s="125">
        <v>5.2843574962447917E-3</v>
      </c>
      <c r="AM20" s="125">
        <v>7.9265362443671859E-3</v>
      </c>
      <c r="AN20" s="125">
        <v>1.2218185263948609E-2</v>
      </c>
      <c r="AO20" s="125">
        <v>8.3563885800780465E-4</v>
      </c>
      <c r="AP20" s="125">
        <v>0</v>
      </c>
      <c r="AQ20" s="125">
        <f t="shared" si="21"/>
        <v>0</v>
      </c>
      <c r="AR20" s="139">
        <f t="shared" si="17"/>
        <v>1</v>
      </c>
      <c r="AS20" s="122">
        <v>0.66260018160541412</v>
      </c>
      <c r="AT20" s="123">
        <v>1.0407019929643003E-2</v>
      </c>
      <c r="AU20" s="123">
        <v>8.0837845929922172E-2</v>
      </c>
      <c r="AV20" s="123">
        <v>2.1989112941404502E-4</v>
      </c>
      <c r="AW20" s="125">
        <v>2.1429221380847002E-2</v>
      </c>
      <c r="AX20" s="125">
        <v>6.4287664142541001E-2</v>
      </c>
      <c r="AY20" s="125">
        <v>0.12144928610324571</v>
      </c>
      <c r="AZ20" s="125">
        <v>1.0286026262806561E-2</v>
      </c>
      <c r="BA20" s="125">
        <v>1.5429039394209842E-2</v>
      </c>
      <c r="BB20" s="125">
        <v>1.2218185263948609E-2</v>
      </c>
      <c r="BC20" s="125">
        <v>8.3563885800780465E-4</v>
      </c>
      <c r="BD20" s="125">
        <v>0</v>
      </c>
      <c r="BE20" s="125">
        <f t="shared" si="22"/>
        <v>0</v>
      </c>
      <c r="BF20" s="139">
        <f t="shared" si="18"/>
        <v>0.99999999999999978</v>
      </c>
      <c r="BG20" s="122">
        <v>0.66260018160541412</v>
      </c>
      <c r="BH20" s="123">
        <v>1.4867171328061448E-3</v>
      </c>
      <c r="BI20" s="123">
        <v>1.1548263704274607E-2</v>
      </c>
      <c r="BJ20" s="123">
        <v>1.0994556470702263E-4</v>
      </c>
      <c r="BK20" s="125">
        <v>3.7463040245095114E-2</v>
      </c>
      <c r="BL20" s="125">
        <v>0.11238912073528534</v>
      </c>
      <c r="BM20" s="125">
        <v>0.11139818656366759</v>
      </c>
      <c r="BN20" s="125">
        <v>1.9980288130717401E-2</v>
      </c>
      <c r="BO20" s="125">
        <v>2.9970432196076098E-2</v>
      </c>
      <c r="BP20" s="125">
        <v>1.2218185263948609E-2</v>
      </c>
      <c r="BQ20" s="125">
        <v>8.3563885800780465E-4</v>
      </c>
      <c r="BR20" s="125">
        <v>0</v>
      </c>
      <c r="BS20" s="125">
        <f t="shared" si="23"/>
        <v>0</v>
      </c>
      <c r="BT20" s="139">
        <f t="shared" si="19"/>
        <v>0.99999999999999989</v>
      </c>
    </row>
    <row r="21" spans="1:72" outlineLevel="1" x14ac:dyDescent="0.3">
      <c r="A21" s="26" t="s">
        <v>3</v>
      </c>
      <c r="B21" s="50">
        <v>0</v>
      </c>
      <c r="C21" s="126">
        <v>0.25946401340529085</v>
      </c>
      <c r="D21" s="127">
        <v>0.51315223109757846</v>
      </c>
      <c r="E21" s="127">
        <v>0.17593475307958506</v>
      </c>
      <c r="F21" s="127">
        <v>4.2408939133572439E-3</v>
      </c>
      <c r="G21" s="127">
        <v>0</v>
      </c>
      <c r="H21" s="128">
        <v>9.457614197802864E-3</v>
      </c>
      <c r="I21" s="128">
        <v>2.3637159264393151E-2</v>
      </c>
      <c r="J21" s="128">
        <v>9.0387426471736807E-4</v>
      </c>
      <c r="K21" s="128">
        <v>0</v>
      </c>
      <c r="L21" s="128">
        <v>4.2973706154117086E-3</v>
      </c>
      <c r="M21" s="128">
        <v>0</v>
      </c>
      <c r="N21" s="128">
        <v>0</v>
      </c>
      <c r="O21" s="128">
        <v>8.9120901618633241E-3</v>
      </c>
      <c r="P21" s="139">
        <f t="shared" si="15"/>
        <v>1</v>
      </c>
      <c r="Q21" s="122">
        <v>0.25946401340529085</v>
      </c>
      <c r="R21" s="123">
        <v>0.48749461954269951</v>
      </c>
      <c r="S21" s="123">
        <v>0.15834127777162657</v>
      </c>
      <c r="T21" s="123">
        <v>2.9686257393500707E-3</v>
      </c>
      <c r="U21" s="125">
        <v>3.3392516277633449E-3</v>
      </c>
      <c r="V21" s="125">
        <v>1.9475369081092899E-2</v>
      </c>
      <c r="W21" s="125">
        <v>5.2577340038342142E-2</v>
      </c>
      <c r="X21" s="125">
        <v>1.3491078150858142E-3</v>
      </c>
      <c r="Y21" s="125">
        <v>1.3357006511053383E-3</v>
      </c>
      <c r="Z21" s="125">
        <v>4.519987390595932E-3</v>
      </c>
      <c r="AA21" s="125">
        <v>0</v>
      </c>
      <c r="AB21" s="125">
        <v>0</v>
      </c>
      <c r="AC21" s="125">
        <f t="shared" si="20"/>
        <v>8.9120901618633241E-3</v>
      </c>
      <c r="AD21" s="139">
        <f t="shared" si="16"/>
        <v>0.9997773832248158</v>
      </c>
      <c r="AE21" s="122">
        <v>0.25946401340529085</v>
      </c>
      <c r="AF21" s="123">
        <v>0.25657611554878923</v>
      </c>
      <c r="AG21" s="123">
        <v>8.796737653979253E-2</v>
      </c>
      <c r="AH21" s="123">
        <v>8.4817878267144859E-4</v>
      </c>
      <c r="AI21" s="125">
        <v>3.4793620721926759E-2</v>
      </c>
      <c r="AJ21" s="125">
        <v>0.11383847636358313</v>
      </c>
      <c r="AK21" s="125">
        <v>0.19760526287402691</v>
      </c>
      <c r="AL21" s="125">
        <v>1.4821322553488071E-2</v>
      </c>
      <c r="AM21" s="125">
        <v>2.0876172433156051E-2</v>
      </c>
      <c r="AN21" s="125">
        <v>4.2973706154117086E-3</v>
      </c>
      <c r="AO21" s="125">
        <v>0</v>
      </c>
      <c r="AP21" s="125">
        <v>0</v>
      </c>
      <c r="AQ21" s="125">
        <f t="shared" si="21"/>
        <v>8.9120901618633241E-3</v>
      </c>
      <c r="AR21" s="139">
        <f t="shared" si="17"/>
        <v>1</v>
      </c>
      <c r="AS21" s="122">
        <v>0.25946401340529085</v>
      </c>
      <c r="AT21" s="123">
        <v>0.17960328088415245</v>
      </c>
      <c r="AU21" s="123">
        <v>6.1577163577854768E-2</v>
      </c>
      <c r="AV21" s="123">
        <v>4.2408939133572429E-4</v>
      </c>
      <c r="AW21" s="125">
        <v>5.6465418029647232E-2</v>
      </c>
      <c r="AX21" s="125">
        <v>0.17885386828674457</v>
      </c>
      <c r="AY21" s="125">
        <v>0.18174032974740539</v>
      </c>
      <c r="AZ21" s="125">
        <v>2.8007274918948038E-2</v>
      </c>
      <c r="BA21" s="125">
        <v>4.0655100981346004E-2</v>
      </c>
      <c r="BB21" s="125">
        <v>4.2973706154117086E-3</v>
      </c>
      <c r="BC21" s="125">
        <v>0</v>
      </c>
      <c r="BD21" s="125">
        <v>0</v>
      </c>
      <c r="BE21" s="125">
        <f t="shared" si="22"/>
        <v>8.9120901618633241E-3</v>
      </c>
      <c r="BF21" s="139">
        <f t="shared" si="18"/>
        <v>1</v>
      </c>
      <c r="BG21" s="122">
        <v>0.25946401340529085</v>
      </c>
      <c r="BH21" s="123">
        <v>2.5657611554878945E-2</v>
      </c>
      <c r="BI21" s="123">
        <v>8.7967376539792603E-3</v>
      </c>
      <c r="BJ21" s="123">
        <v>2.1204469566786239E-4</v>
      </c>
      <c r="BK21" s="125">
        <v>9.8799222627899211E-2</v>
      </c>
      <c r="BL21" s="125">
        <v>0.30585528208150053</v>
      </c>
      <c r="BM21" s="125">
        <v>0.15536945610159214</v>
      </c>
      <c r="BN21" s="125">
        <v>5.3596792999596944E-2</v>
      </c>
      <c r="BO21" s="125">
        <v>7.9039378102319355E-2</v>
      </c>
      <c r="BP21" s="125">
        <v>4.2973706154117086E-3</v>
      </c>
      <c r="BQ21" s="125">
        <v>0</v>
      </c>
      <c r="BR21" s="125">
        <v>0</v>
      </c>
      <c r="BS21" s="125">
        <f t="shared" si="23"/>
        <v>8.9120901618633241E-3</v>
      </c>
      <c r="BT21" s="139">
        <f t="shared" si="19"/>
        <v>1</v>
      </c>
    </row>
    <row r="22" spans="1:72" outlineLevel="1" x14ac:dyDescent="0.3">
      <c r="A22" s="26" t="s">
        <v>2</v>
      </c>
      <c r="B22" s="50">
        <v>0</v>
      </c>
      <c r="C22" s="126">
        <v>7.8823331780310688E-2</v>
      </c>
      <c r="D22" s="127">
        <v>0.49477855040038549</v>
      </c>
      <c r="E22" s="127">
        <v>0.35683132628361636</v>
      </c>
      <c r="F22" s="127">
        <v>2.6022255738593018E-3</v>
      </c>
      <c r="G22" s="127">
        <v>0</v>
      </c>
      <c r="H22" s="128">
        <v>0</v>
      </c>
      <c r="I22" s="128">
        <v>5.3897022945894714E-3</v>
      </c>
      <c r="J22" s="128">
        <v>2.6424617820246543E-3</v>
      </c>
      <c r="K22" s="128">
        <v>0</v>
      </c>
      <c r="L22" s="128">
        <v>5.1566739421728444E-2</v>
      </c>
      <c r="M22" s="128">
        <v>0</v>
      </c>
      <c r="N22" s="128">
        <v>7.3656624634855341E-3</v>
      </c>
      <c r="O22" s="128">
        <v>0</v>
      </c>
      <c r="P22" s="139">
        <f t="shared" si="15"/>
        <v>0.99999999999999989</v>
      </c>
      <c r="Q22" s="122">
        <v>7.8823331780310688E-2</v>
      </c>
      <c r="R22" s="123">
        <v>0.47003962288036621</v>
      </c>
      <c r="S22" s="123">
        <v>0.32114819365525471</v>
      </c>
      <c r="T22" s="123">
        <v>1.8215579017015111E-3</v>
      </c>
      <c r="U22" s="125">
        <v>4.5902045865404018E-3</v>
      </c>
      <c r="V22" s="125">
        <v>1.3770613759621205E-2</v>
      </c>
      <c r="W22" s="125">
        <v>4.5171475377939627E-2</v>
      </c>
      <c r="X22" s="125">
        <v>3.2544890602300412E-3</v>
      </c>
      <c r="Y22" s="125">
        <v>1.8360818346161612E-3</v>
      </c>
      <c r="Z22" s="125">
        <v>5.1872753060831139E-2</v>
      </c>
      <c r="AA22" s="125">
        <v>0</v>
      </c>
      <c r="AB22" s="125">
        <v>7.3656624634855341E-3</v>
      </c>
      <c r="AC22" s="125">
        <f t="shared" si="20"/>
        <v>0</v>
      </c>
      <c r="AD22" s="139">
        <f t="shared" si="16"/>
        <v>0.99969398636089724</v>
      </c>
      <c r="AE22" s="122">
        <v>7.8823331780310688E-2</v>
      </c>
      <c r="AF22" s="123">
        <v>0.24738927520019274</v>
      </c>
      <c r="AG22" s="123">
        <v>0.17841566314180818</v>
      </c>
      <c r="AH22" s="123">
        <v>5.2044511477186022E-4</v>
      </c>
      <c r="AI22" s="125">
        <v>4.278867188010884E-2</v>
      </c>
      <c r="AJ22" s="125">
        <v>0.12836601564032651</v>
      </c>
      <c r="AK22" s="125">
        <v>0.21933306169513367</v>
      </c>
      <c r="AL22" s="125">
        <v>1.9757930534068189E-2</v>
      </c>
      <c r="AM22" s="125">
        <v>2.5673203128065297E-2</v>
      </c>
      <c r="AN22" s="125">
        <v>5.1566739421728444E-2</v>
      </c>
      <c r="AO22" s="125">
        <v>0</v>
      </c>
      <c r="AP22" s="125">
        <v>7.3656624634855341E-3</v>
      </c>
      <c r="AQ22" s="125">
        <f t="shared" si="21"/>
        <v>0</v>
      </c>
      <c r="AR22" s="139">
        <f t="shared" si="17"/>
        <v>0.99999999999999989</v>
      </c>
      <c r="AS22" s="122">
        <v>7.8823331780310688E-2</v>
      </c>
      <c r="AT22" s="123">
        <v>0.1731724926401349</v>
      </c>
      <c r="AU22" s="123">
        <v>0.12489096419926572</v>
      </c>
      <c r="AV22" s="123">
        <v>2.6022255738593011E-4</v>
      </c>
      <c r="AW22" s="125">
        <v>6.9486052857634317E-2</v>
      </c>
      <c r="AX22" s="125">
        <v>0.20845815857290295</v>
      </c>
      <c r="AY22" s="125">
        <v>0.19995065029596554</v>
      </c>
      <c r="AZ22" s="125">
        <v>3.5995767153689122E-2</v>
      </c>
      <c r="BA22" s="125">
        <v>5.0029958057496708E-2</v>
      </c>
      <c r="BB22" s="125">
        <v>5.1566739421728444E-2</v>
      </c>
      <c r="BC22" s="125">
        <v>0</v>
      </c>
      <c r="BD22" s="125">
        <v>7.3656624634855341E-3</v>
      </c>
      <c r="BE22" s="125">
        <f t="shared" si="22"/>
        <v>0</v>
      </c>
      <c r="BF22" s="139">
        <f t="shared" si="18"/>
        <v>0.99999999999999978</v>
      </c>
      <c r="BG22" s="122">
        <v>7.8823331780310688E-2</v>
      </c>
      <c r="BH22" s="123">
        <v>2.4738927520019296E-2</v>
      </c>
      <c r="BI22" s="123">
        <v>1.7841566314180834E-2</v>
      </c>
      <c r="BJ22" s="123">
        <v>1.3011127869296519E-4</v>
      </c>
      <c r="BK22" s="125">
        <v>0.1217252245717452</v>
      </c>
      <c r="BL22" s="125">
        <v>0.36517567371523563</v>
      </c>
      <c r="BM22" s="125">
        <v>0.16769000172358306</v>
      </c>
      <c r="BN22" s="125">
        <v>6.7562581553622089E-2</v>
      </c>
      <c r="BO22" s="125">
        <v>9.7380179657396163E-2</v>
      </c>
      <c r="BP22" s="125">
        <v>5.1566739421728444E-2</v>
      </c>
      <c r="BQ22" s="125">
        <v>0</v>
      </c>
      <c r="BR22" s="125">
        <v>7.3656624634855341E-3</v>
      </c>
      <c r="BS22" s="125">
        <f t="shared" si="23"/>
        <v>0</v>
      </c>
      <c r="BT22" s="139">
        <f t="shared" si="19"/>
        <v>0.99999999999999989</v>
      </c>
    </row>
    <row r="23" spans="1:72" outlineLevel="1" x14ac:dyDescent="0.3">
      <c r="A23" s="26" t="s">
        <v>16</v>
      </c>
      <c r="B23" s="50">
        <v>0</v>
      </c>
      <c r="C23" s="126">
        <v>0.56340481075551241</v>
      </c>
      <c r="D23" s="127">
        <v>0.18987775794255449</v>
      </c>
      <c r="E23" s="127">
        <v>0.19712312218783065</v>
      </c>
      <c r="F23" s="127">
        <v>0</v>
      </c>
      <c r="G23" s="127">
        <v>0</v>
      </c>
      <c r="H23" s="128">
        <v>0</v>
      </c>
      <c r="I23" s="128">
        <v>1.3804791360719635E-2</v>
      </c>
      <c r="J23" s="128">
        <v>1.068184063694597E-2</v>
      </c>
      <c r="K23" s="128">
        <v>0</v>
      </c>
      <c r="L23" s="128">
        <v>1.9374755077480644E-2</v>
      </c>
      <c r="M23" s="128">
        <v>0</v>
      </c>
      <c r="N23" s="128">
        <v>5.7329220389561808E-3</v>
      </c>
      <c r="O23" s="128">
        <v>0</v>
      </c>
      <c r="P23" s="139">
        <f t="shared" si="15"/>
        <v>1</v>
      </c>
      <c r="Q23" s="122">
        <v>0.56340481075551241</v>
      </c>
      <c r="R23" s="123">
        <v>0.18038387004542675</v>
      </c>
      <c r="S23" s="123">
        <v>0.17741080996904759</v>
      </c>
      <c r="T23" s="123">
        <v>0</v>
      </c>
      <c r="U23" s="125">
        <v>2.190465008693309E-3</v>
      </c>
      <c r="V23" s="125">
        <v>6.5713950260799271E-3</v>
      </c>
      <c r="W23" s="125">
        <v>3.2788821436061655E-2</v>
      </c>
      <c r="X23" s="125">
        <v>1.0973902638105078E-2</v>
      </c>
      <c r="Y23" s="125">
        <v>8.7618600347732362E-4</v>
      </c>
      <c r="Z23" s="125">
        <v>1.9520786078060199E-2</v>
      </c>
      <c r="AA23" s="125">
        <v>0</v>
      </c>
      <c r="AB23" s="125">
        <v>5.7329220389561808E-3</v>
      </c>
      <c r="AC23" s="125">
        <f t="shared" si="20"/>
        <v>0</v>
      </c>
      <c r="AD23" s="139">
        <f t="shared" si="16"/>
        <v>0.99985396899942036</v>
      </c>
      <c r="AE23" s="122">
        <v>0.56340481075551241</v>
      </c>
      <c r="AF23" s="123">
        <v>9.4938878971277244E-2</v>
      </c>
      <c r="AG23" s="123">
        <v>9.8561561093915326E-2</v>
      </c>
      <c r="AH23" s="123">
        <v>0</v>
      </c>
      <c r="AI23" s="125">
        <v>1.9350044006519261E-2</v>
      </c>
      <c r="AJ23" s="125">
        <v>5.8050132019557783E-2</v>
      </c>
      <c r="AK23" s="125">
        <v>0.11055501139331592</v>
      </c>
      <c r="AL23" s="125">
        <v>1.8421858239553675E-2</v>
      </c>
      <c r="AM23" s="125">
        <v>1.1610026403911552E-2</v>
      </c>
      <c r="AN23" s="125">
        <v>1.9374755077480644E-2</v>
      </c>
      <c r="AO23" s="125">
        <v>0</v>
      </c>
      <c r="AP23" s="125">
        <v>5.7329220389561808E-3</v>
      </c>
      <c r="AQ23" s="125">
        <f t="shared" si="21"/>
        <v>0</v>
      </c>
      <c r="AR23" s="139">
        <f t="shared" si="17"/>
        <v>1</v>
      </c>
      <c r="AS23" s="122">
        <v>0.56340481075551241</v>
      </c>
      <c r="AT23" s="123">
        <v>6.6457215279894066E-2</v>
      </c>
      <c r="AU23" s="123">
        <v>6.8993092765740727E-2</v>
      </c>
      <c r="AV23" s="123">
        <v>0</v>
      </c>
      <c r="AW23" s="125">
        <v>3.1443821510593793E-2</v>
      </c>
      <c r="AX23" s="125">
        <v>9.4331464531781373E-2</v>
      </c>
      <c r="AY23" s="125">
        <v>0.10184749159038224</v>
      </c>
      <c r="AZ23" s="125">
        <v>2.5774874962030989E-2</v>
      </c>
      <c r="BA23" s="125">
        <v>2.2639551487627529E-2</v>
      </c>
      <c r="BB23" s="125">
        <v>1.9374755077480644E-2</v>
      </c>
      <c r="BC23" s="125">
        <v>0</v>
      </c>
      <c r="BD23" s="125">
        <v>5.7329220389561808E-3</v>
      </c>
      <c r="BE23" s="125">
        <f t="shared" si="22"/>
        <v>0</v>
      </c>
      <c r="BF23" s="139">
        <f t="shared" si="18"/>
        <v>0.99999999999999978</v>
      </c>
      <c r="BG23" s="122">
        <v>0.56340481075551241</v>
      </c>
      <c r="BH23" s="123">
        <v>9.4938878971277327E-3</v>
      </c>
      <c r="BI23" s="123">
        <v>9.8561561093915406E-3</v>
      </c>
      <c r="BJ23" s="123">
        <v>0</v>
      </c>
      <c r="BK23" s="125">
        <v>5.5147625418579878E-2</v>
      </c>
      <c r="BL23" s="125">
        <v>0.16544287625573964</v>
      </c>
      <c r="BM23" s="125">
        <v>8.7334958585492811E-2</v>
      </c>
      <c r="BN23" s="125">
        <v>4.0093907526855238E-2</v>
      </c>
      <c r="BO23" s="125">
        <v>4.4118100334863908E-2</v>
      </c>
      <c r="BP23" s="125">
        <v>1.9374755077480644E-2</v>
      </c>
      <c r="BQ23" s="125">
        <v>0</v>
      </c>
      <c r="BR23" s="125">
        <v>5.7329220389561808E-3</v>
      </c>
      <c r="BS23" s="125">
        <f t="shared" si="23"/>
        <v>0</v>
      </c>
      <c r="BT23" s="139">
        <f t="shared" si="19"/>
        <v>0.99999999999999989</v>
      </c>
    </row>
    <row r="24" spans="1:72" outlineLevel="1" x14ac:dyDescent="0.3">
      <c r="A24" s="26" t="s">
        <v>15</v>
      </c>
      <c r="B24" s="50">
        <v>0</v>
      </c>
      <c r="C24" s="126">
        <v>3.3081075893210229E-2</v>
      </c>
      <c r="D24" s="127">
        <v>0.8642053738818134</v>
      </c>
      <c r="E24" s="127">
        <v>4.7831482953518316E-3</v>
      </c>
      <c r="F24" s="127">
        <v>2.0047018590812825E-3</v>
      </c>
      <c r="G24" s="127">
        <v>0</v>
      </c>
      <c r="H24" s="128">
        <v>0</v>
      </c>
      <c r="I24" s="128">
        <v>2.1528162026095771E-2</v>
      </c>
      <c r="J24" s="128">
        <v>6.9304864502171507E-2</v>
      </c>
      <c r="K24" s="128">
        <v>0</v>
      </c>
      <c r="L24" s="128">
        <v>2.9498440148285152E-3</v>
      </c>
      <c r="M24" s="128">
        <v>0</v>
      </c>
      <c r="N24" s="128">
        <v>0</v>
      </c>
      <c r="O24" s="128">
        <v>2.1428295274474717E-3</v>
      </c>
      <c r="P24" s="139">
        <f t="shared" si="15"/>
        <v>1</v>
      </c>
      <c r="Q24" s="122">
        <v>3.3081075893210229E-2</v>
      </c>
      <c r="R24" s="123">
        <v>0.82099510518772267</v>
      </c>
      <c r="S24" s="123">
        <v>4.3048334658166484E-3</v>
      </c>
      <c r="T24" s="123">
        <v>1.4032913013568976E-3</v>
      </c>
      <c r="U24" s="125">
        <v>3.321749556101268E-3</v>
      </c>
      <c r="V24" s="125">
        <v>9.9652486683038041E-3</v>
      </c>
      <c r="W24" s="125">
        <v>5.0316658178973427E-2</v>
      </c>
      <c r="X24" s="125">
        <v>6.9747764442985014E-2</v>
      </c>
      <c r="Y24" s="125">
        <v>1.3286998224405072E-3</v>
      </c>
      <c r="Z24" s="125">
        <v>3.1712939852352666E-3</v>
      </c>
      <c r="AA24" s="125">
        <v>0</v>
      </c>
      <c r="AB24" s="125">
        <v>0</v>
      </c>
      <c r="AC24" s="125">
        <f t="shared" si="20"/>
        <v>2.1428295274474717E-3</v>
      </c>
      <c r="AD24" s="139">
        <f t="shared" si="16"/>
        <v>0.99977855002959337</v>
      </c>
      <c r="AE24" s="122">
        <v>3.3081075893210229E-2</v>
      </c>
      <c r="AF24" s="123">
        <v>0.4321026869409067</v>
      </c>
      <c r="AG24" s="123">
        <v>2.3915741476759158E-3</v>
      </c>
      <c r="AH24" s="123">
        <v>4.0094037181625641E-4</v>
      </c>
      <c r="AI24" s="125">
        <v>4.3609802257584762E-2</v>
      </c>
      <c r="AJ24" s="125">
        <v>0.13082940677275429</v>
      </c>
      <c r="AK24" s="125">
        <v>0.23957717331401962</v>
      </c>
      <c r="AL24" s="125">
        <v>8.674878540520542E-2</v>
      </c>
      <c r="AM24" s="125">
        <v>2.6165881354550859E-2</v>
      </c>
      <c r="AN24" s="125">
        <v>2.9498440148285152E-3</v>
      </c>
      <c r="AO24" s="125">
        <v>0</v>
      </c>
      <c r="AP24" s="125">
        <v>0</v>
      </c>
      <c r="AQ24" s="125">
        <f t="shared" si="21"/>
        <v>2.1428295274474717E-3</v>
      </c>
      <c r="AR24" s="139">
        <f t="shared" si="17"/>
        <v>1.0000000000000002</v>
      </c>
      <c r="AS24" s="122">
        <v>3.3081075893210229E-2</v>
      </c>
      <c r="AT24" s="123">
        <v>0.30247188085863469</v>
      </c>
      <c r="AU24" s="123">
        <v>1.6741019033731409E-3</v>
      </c>
      <c r="AV24" s="123">
        <v>2.004701859081282E-4</v>
      </c>
      <c r="AW24" s="125">
        <v>7.0830846386041327E-2</v>
      </c>
      <c r="AX24" s="125">
        <v>0.21249253915812399</v>
      </c>
      <c r="AY24" s="125">
        <v>0.21985453190701146</v>
      </c>
      <c r="AZ24" s="125">
        <v>0.10330367076747134</v>
      </c>
      <c r="BA24" s="125">
        <v>5.0998209397949745E-2</v>
      </c>
      <c r="BB24" s="125">
        <v>2.9498440148285152E-3</v>
      </c>
      <c r="BC24" s="125">
        <v>0</v>
      </c>
      <c r="BD24" s="125">
        <v>0</v>
      </c>
      <c r="BE24" s="125">
        <f t="shared" si="22"/>
        <v>2.1428295274474717E-3</v>
      </c>
      <c r="BF24" s="139">
        <f t="shared" si="18"/>
        <v>1</v>
      </c>
      <c r="BG24" s="122">
        <v>3.3081075893210229E-2</v>
      </c>
      <c r="BH24" s="123">
        <v>4.3210268694090712E-2</v>
      </c>
      <c r="BI24" s="123">
        <v>2.3915741476759179E-4</v>
      </c>
      <c r="BJ24" s="123">
        <v>1.0023509295406421E-4</v>
      </c>
      <c r="BK24" s="125">
        <v>0.12411653442516511</v>
      </c>
      <c r="BL24" s="125">
        <v>0.37234960327549532</v>
      </c>
      <c r="BM24" s="125">
        <v>0.18701687459298263</v>
      </c>
      <c r="BN24" s="125">
        <v>0.13550034952892626</v>
      </c>
      <c r="BO24" s="125">
        <v>9.929322754013209E-2</v>
      </c>
      <c r="BP24" s="125">
        <v>2.9498440148285152E-3</v>
      </c>
      <c r="BQ24" s="125">
        <v>0</v>
      </c>
      <c r="BR24" s="125">
        <v>0</v>
      </c>
      <c r="BS24" s="125">
        <f t="shared" si="23"/>
        <v>2.1428295274474717E-3</v>
      </c>
      <c r="BT24" s="139">
        <f t="shared" si="19"/>
        <v>1.0000000000000002</v>
      </c>
    </row>
    <row r="25" spans="1:72" outlineLevel="1" x14ac:dyDescent="0.3">
      <c r="A25" s="26" t="s">
        <v>18</v>
      </c>
      <c r="B25" s="50">
        <v>0</v>
      </c>
      <c r="C25" s="126">
        <v>7.6170961613257385E-2</v>
      </c>
      <c r="D25" s="127">
        <v>0.48473316293508117</v>
      </c>
      <c r="E25" s="127">
        <v>0.39050093351348009</v>
      </c>
      <c r="F25" s="127">
        <v>0</v>
      </c>
      <c r="G25" s="127">
        <v>0</v>
      </c>
      <c r="H25" s="128">
        <v>0</v>
      </c>
      <c r="I25" s="128">
        <v>4.3344585764118829E-2</v>
      </c>
      <c r="J25" s="128">
        <v>0</v>
      </c>
      <c r="K25" s="128">
        <v>0</v>
      </c>
      <c r="L25" s="128">
        <v>5.2503561740625737E-3</v>
      </c>
      <c r="M25" s="128">
        <v>0</v>
      </c>
      <c r="N25" s="128">
        <v>0</v>
      </c>
      <c r="O25" s="128">
        <v>0</v>
      </c>
      <c r="P25" s="139">
        <f t="shared" si="15"/>
        <v>1.0000000000000002</v>
      </c>
      <c r="Q25" s="122">
        <v>7.6170961613257385E-2</v>
      </c>
      <c r="R25" s="123">
        <v>0.4604965047883271</v>
      </c>
      <c r="S25" s="123">
        <v>0.35145084016213207</v>
      </c>
      <c r="T25" s="123">
        <v>0</v>
      </c>
      <c r="U25" s="125">
        <v>4.7465063623576545E-3</v>
      </c>
      <c r="V25" s="125">
        <v>1.4239519087072963E-2</v>
      </c>
      <c r="W25" s="125">
        <v>8.448097423788517E-2</v>
      </c>
      <c r="X25" s="125">
        <v>6.3286751498102067E-4</v>
      </c>
      <c r="Y25" s="125">
        <v>1.8986025449430619E-3</v>
      </c>
      <c r="Z25" s="125">
        <v>5.5667899315530837E-3</v>
      </c>
      <c r="AA25" s="125">
        <v>0</v>
      </c>
      <c r="AB25" s="125">
        <v>0</v>
      </c>
      <c r="AC25" s="125">
        <f t="shared" si="20"/>
        <v>0</v>
      </c>
      <c r="AD25" s="139">
        <f t="shared" si="16"/>
        <v>0.99968356624250954</v>
      </c>
      <c r="AE25" s="122">
        <v>7.6170961613257385E-2</v>
      </c>
      <c r="AF25" s="123">
        <v>0.24236658146754059</v>
      </c>
      <c r="AG25" s="123">
        <v>0.19525046675674004</v>
      </c>
      <c r="AH25" s="123">
        <v>0</v>
      </c>
      <c r="AI25" s="125">
        <v>4.3761704822428069E-2</v>
      </c>
      <c r="AJ25" s="125">
        <v>0.13128511446728419</v>
      </c>
      <c r="AK25" s="125">
        <v>0.26215310987625912</v>
      </c>
      <c r="AL25" s="125">
        <v>1.7504681928971227E-2</v>
      </c>
      <c r="AM25" s="125">
        <v>2.6257022893456834E-2</v>
      </c>
      <c r="AN25" s="125">
        <v>5.2503561740625737E-3</v>
      </c>
      <c r="AO25" s="125">
        <v>0</v>
      </c>
      <c r="AP25" s="125">
        <v>0</v>
      </c>
      <c r="AQ25" s="125">
        <f t="shared" si="21"/>
        <v>0</v>
      </c>
      <c r="AR25" s="139">
        <f t="shared" si="17"/>
        <v>1.0000000000000002</v>
      </c>
      <c r="AS25" s="122">
        <v>7.6170961613257385E-2</v>
      </c>
      <c r="AT25" s="123">
        <v>0.16965660702727839</v>
      </c>
      <c r="AU25" s="123">
        <v>0.13667532672971802</v>
      </c>
      <c r="AV25" s="123">
        <v>0</v>
      </c>
      <c r="AW25" s="125">
        <v>7.1112770336445613E-2</v>
      </c>
      <c r="AX25" s="125">
        <v>0.21333831100933684</v>
      </c>
      <c r="AY25" s="125">
        <v>0.24246034270616651</v>
      </c>
      <c r="AZ25" s="125">
        <v>3.4134129761493895E-2</v>
      </c>
      <c r="BA25" s="125">
        <v>5.1201194642240835E-2</v>
      </c>
      <c r="BB25" s="125">
        <v>5.2503561740625737E-3</v>
      </c>
      <c r="BC25" s="125">
        <v>0</v>
      </c>
      <c r="BD25" s="125">
        <v>0</v>
      </c>
      <c r="BE25" s="125">
        <f t="shared" si="22"/>
        <v>0</v>
      </c>
      <c r="BF25" s="139">
        <f t="shared" si="18"/>
        <v>1.0000000000000002</v>
      </c>
      <c r="BG25" s="122">
        <v>7.6170961613257385E-2</v>
      </c>
      <c r="BH25" s="123">
        <v>2.4236658146754079E-2</v>
      </c>
      <c r="BI25" s="123">
        <v>1.9525046675674021E-2</v>
      </c>
      <c r="BJ25" s="123">
        <v>0</v>
      </c>
      <c r="BK25" s="125">
        <v>0.12472085874391997</v>
      </c>
      <c r="BL25" s="125">
        <v>0.37416257623175991</v>
      </c>
      <c r="BM25" s="125">
        <v>0.20963906408934546</v>
      </c>
      <c r="BN25" s="125">
        <v>6.6517791330090656E-2</v>
      </c>
      <c r="BO25" s="125">
        <v>9.9776686995135977E-2</v>
      </c>
      <c r="BP25" s="125">
        <v>5.2503561740625737E-3</v>
      </c>
      <c r="BQ25" s="125">
        <v>0</v>
      </c>
      <c r="BR25" s="125">
        <v>0</v>
      </c>
      <c r="BS25" s="125">
        <f t="shared" si="23"/>
        <v>0</v>
      </c>
      <c r="BT25" s="139">
        <f t="shared" si="19"/>
        <v>1</v>
      </c>
    </row>
    <row r="26" spans="1:72" outlineLevel="1" x14ac:dyDescent="0.3">
      <c r="A26" s="26" t="s">
        <v>5</v>
      </c>
      <c r="B26" s="50">
        <v>0</v>
      </c>
      <c r="C26" s="126">
        <v>0.16930400611513868</v>
      </c>
      <c r="D26" s="127">
        <v>0.79458761834642577</v>
      </c>
      <c r="E26" s="127">
        <v>1.8206017111080799E-2</v>
      </c>
      <c r="F26" s="127">
        <v>0</v>
      </c>
      <c r="G26" s="127">
        <v>0</v>
      </c>
      <c r="H26" s="128">
        <v>0</v>
      </c>
      <c r="I26" s="128">
        <v>4.8248408928241232E-3</v>
      </c>
      <c r="J26" s="128">
        <v>1.0500935774734196E-2</v>
      </c>
      <c r="K26" s="128">
        <v>0</v>
      </c>
      <c r="L26" s="128">
        <v>2.5765817597964325E-3</v>
      </c>
      <c r="M26" s="128">
        <v>0</v>
      </c>
      <c r="N26" s="128">
        <v>0</v>
      </c>
      <c r="O26" s="128">
        <v>0</v>
      </c>
      <c r="P26" s="139">
        <f t="shared" si="15"/>
        <v>1</v>
      </c>
      <c r="Q26" s="122">
        <v>0.16930400611513868</v>
      </c>
      <c r="R26" s="123">
        <v>0.75485823742910441</v>
      </c>
      <c r="S26" s="123">
        <v>1.6385415399972719E-2</v>
      </c>
      <c r="T26" s="123">
        <v>0</v>
      </c>
      <c r="U26" s="125">
        <v>3.1162486971322025E-3</v>
      </c>
      <c r="V26" s="125">
        <v>9.3487460913966071E-3</v>
      </c>
      <c r="W26" s="125">
        <v>3.1832329601303215E-2</v>
      </c>
      <c r="X26" s="125">
        <v>1.0916435601018491E-2</v>
      </c>
      <c r="Y26" s="125">
        <v>1.246499478852881E-3</v>
      </c>
      <c r="Z26" s="125">
        <v>2.7843316729385791E-3</v>
      </c>
      <c r="AA26" s="125">
        <v>0</v>
      </c>
      <c r="AB26" s="125">
        <v>0</v>
      </c>
      <c r="AC26" s="125">
        <f t="shared" si="20"/>
        <v>0</v>
      </c>
      <c r="AD26" s="139">
        <f t="shared" si="16"/>
        <v>0.9997922500868579</v>
      </c>
      <c r="AE26" s="122">
        <v>0.16930400611513868</v>
      </c>
      <c r="AF26" s="123">
        <v>0.39729380917321289</v>
      </c>
      <c r="AG26" s="123">
        <v>9.1030085555403994E-3</v>
      </c>
      <c r="AH26" s="123">
        <v>0</v>
      </c>
      <c r="AI26" s="125">
        <v>4.063968177287533E-2</v>
      </c>
      <c r="AJ26" s="125">
        <v>0.12191904531862599</v>
      </c>
      <c r="AK26" s="125">
        <v>0.20802324975720077</v>
      </c>
      <c r="AL26" s="125">
        <v>2.6756808483884328E-2</v>
      </c>
      <c r="AM26" s="125">
        <v>2.4383809063725198E-2</v>
      </c>
      <c r="AN26" s="125">
        <v>2.5765817597964325E-3</v>
      </c>
      <c r="AO26" s="125">
        <v>0</v>
      </c>
      <c r="AP26" s="125">
        <v>0</v>
      </c>
      <c r="AQ26" s="125">
        <f t="shared" si="21"/>
        <v>0</v>
      </c>
      <c r="AR26" s="139">
        <f t="shared" si="17"/>
        <v>0.99999999999999989</v>
      </c>
      <c r="AS26" s="122">
        <v>0.16930400611513868</v>
      </c>
      <c r="AT26" s="123">
        <v>0.27810566642124901</v>
      </c>
      <c r="AU26" s="123">
        <v>6.372105988878279E-3</v>
      </c>
      <c r="AV26" s="123">
        <v>0</v>
      </c>
      <c r="AW26" s="125">
        <v>6.6039482880922415E-2</v>
      </c>
      <c r="AX26" s="125">
        <v>0.19811844864276723</v>
      </c>
      <c r="AY26" s="125">
        <v>0.18973539295940683</v>
      </c>
      <c r="AZ26" s="125">
        <v>4.2199887557576955E-2</v>
      </c>
      <c r="BA26" s="125">
        <v>4.7548427674264128E-2</v>
      </c>
      <c r="BB26" s="125">
        <v>2.5765817597964325E-3</v>
      </c>
      <c r="BC26" s="125">
        <v>0</v>
      </c>
      <c r="BD26" s="125">
        <v>0</v>
      </c>
      <c r="BE26" s="125">
        <f t="shared" si="22"/>
        <v>0</v>
      </c>
      <c r="BF26" s="139">
        <f t="shared" si="18"/>
        <v>0.99999999999999989</v>
      </c>
      <c r="BG26" s="122">
        <v>0.16930400611513868</v>
      </c>
      <c r="BH26" s="123">
        <v>3.9729380917321325E-2</v>
      </c>
      <c r="BI26" s="123">
        <v>9.1030085555404076E-4</v>
      </c>
      <c r="BJ26" s="123">
        <v>0</v>
      </c>
      <c r="BK26" s="125">
        <v>0.11582309305269468</v>
      </c>
      <c r="BL26" s="125">
        <v>0.34746927915808407</v>
      </c>
      <c r="BM26" s="125">
        <v>0.15925563162975037</v>
      </c>
      <c r="BN26" s="125">
        <v>7.227325206950469E-2</v>
      </c>
      <c r="BO26" s="125">
        <v>9.2658474442155747E-2</v>
      </c>
      <c r="BP26" s="125">
        <v>2.5765817597964325E-3</v>
      </c>
      <c r="BQ26" s="125">
        <v>0</v>
      </c>
      <c r="BR26" s="125">
        <v>0</v>
      </c>
      <c r="BS26" s="125">
        <f t="shared" si="23"/>
        <v>0</v>
      </c>
      <c r="BT26" s="139">
        <f t="shared" si="19"/>
        <v>1</v>
      </c>
    </row>
    <row r="27" spans="1:72" outlineLevel="1" x14ac:dyDescent="0.3">
      <c r="A27" s="26" t="s">
        <v>23</v>
      </c>
      <c r="B27" s="50">
        <v>0</v>
      </c>
      <c r="C27" s="126">
        <v>0.20712568061864198</v>
      </c>
      <c r="D27" s="127">
        <v>0.26825979791894594</v>
      </c>
      <c r="E27" s="127">
        <v>0.14740949286104163</v>
      </c>
      <c r="F27" s="127">
        <v>4.2351605905553993E-2</v>
      </c>
      <c r="G27" s="127">
        <v>0</v>
      </c>
      <c r="H27" s="128">
        <v>0</v>
      </c>
      <c r="I27" s="128">
        <v>0.32470997824236475</v>
      </c>
      <c r="J27" s="128">
        <v>0</v>
      </c>
      <c r="K27" s="128">
        <v>0</v>
      </c>
      <c r="L27" s="128">
        <v>1.0143444453451732E-2</v>
      </c>
      <c r="M27" s="128">
        <v>0</v>
      </c>
      <c r="N27" s="128">
        <v>0</v>
      </c>
      <c r="O27" s="128">
        <v>0</v>
      </c>
      <c r="P27" s="139">
        <f t="shared" si="15"/>
        <v>1.0000000000000002</v>
      </c>
      <c r="Q27" s="122">
        <v>0.20712568061864198</v>
      </c>
      <c r="R27" s="123">
        <v>0.25484680802299864</v>
      </c>
      <c r="S27" s="123">
        <v>0.13266854357493746</v>
      </c>
      <c r="T27" s="123">
        <v>2.9646124133887793E-2</v>
      </c>
      <c r="U27" s="125">
        <v>3.064456571528824E-3</v>
      </c>
      <c r="V27" s="125">
        <v>9.1933697145864714E-3</v>
      </c>
      <c r="W27" s="125">
        <v>0.3512686018622812</v>
      </c>
      <c r="X27" s="125">
        <v>4.0859420953717659E-4</v>
      </c>
      <c r="Y27" s="125">
        <v>1.2257826286115297E-3</v>
      </c>
      <c r="Z27" s="125">
        <v>1.0347741558220321E-2</v>
      </c>
      <c r="AA27" s="125">
        <v>0</v>
      </c>
      <c r="AB27" s="125">
        <v>0</v>
      </c>
      <c r="AC27" s="125">
        <f t="shared" si="20"/>
        <v>0</v>
      </c>
      <c r="AD27" s="139">
        <f t="shared" si="16"/>
        <v>0.99979570289523145</v>
      </c>
      <c r="AE27" s="122">
        <v>0.20712568061864198</v>
      </c>
      <c r="AF27" s="123">
        <v>0.13412989895947297</v>
      </c>
      <c r="AG27" s="123">
        <v>7.3704746430520815E-2</v>
      </c>
      <c r="AH27" s="123">
        <v>8.4703211811107976E-3</v>
      </c>
      <c r="AI27" s="125">
        <v>2.4171593011443702E-2</v>
      </c>
      <c r="AJ27" s="125">
        <v>7.2514779034331109E-2</v>
      </c>
      <c r="AK27" s="125">
        <v>0.44556794329958327</v>
      </c>
      <c r="AL27" s="125">
        <v>9.6686372045774807E-3</v>
      </c>
      <c r="AM27" s="125">
        <v>1.4502955806866219E-2</v>
      </c>
      <c r="AN27" s="125">
        <v>1.0143444453451732E-2</v>
      </c>
      <c r="AO27" s="125">
        <v>0</v>
      </c>
      <c r="AP27" s="125">
        <v>0</v>
      </c>
      <c r="AQ27" s="125">
        <f t="shared" si="21"/>
        <v>0</v>
      </c>
      <c r="AR27" s="139">
        <f t="shared" si="17"/>
        <v>1</v>
      </c>
      <c r="AS27" s="122">
        <v>0.20712568061864198</v>
      </c>
      <c r="AT27" s="123">
        <v>9.3890929271631077E-2</v>
      </c>
      <c r="AU27" s="123">
        <v>5.1593322501364565E-2</v>
      </c>
      <c r="AV27" s="123">
        <v>4.2351605905553988E-3</v>
      </c>
      <c r="AW27" s="125">
        <v>3.8537685540248813E-2</v>
      </c>
      <c r="AX27" s="125">
        <v>0.11561305662074645</v>
      </c>
      <c r="AY27" s="125">
        <v>0.43261549775506142</v>
      </c>
      <c r="AZ27" s="125">
        <v>1.849808905931943E-2</v>
      </c>
      <c r="BA27" s="125">
        <v>2.7747133588979147E-2</v>
      </c>
      <c r="BB27" s="125">
        <v>1.0143444453451732E-2</v>
      </c>
      <c r="BC27" s="125">
        <v>0</v>
      </c>
      <c r="BD27" s="125">
        <v>0</v>
      </c>
      <c r="BE27" s="125">
        <f t="shared" si="22"/>
        <v>0</v>
      </c>
      <c r="BF27" s="139">
        <f t="shared" si="18"/>
        <v>0.99999999999999989</v>
      </c>
      <c r="BG27" s="122">
        <v>0.20712568061864198</v>
      </c>
      <c r="BH27" s="123">
        <v>1.341298989594731E-2</v>
      </c>
      <c r="BI27" s="123">
        <v>7.3704746430520883E-3</v>
      </c>
      <c r="BJ27" s="123">
        <v>2.1175802952777016E-3</v>
      </c>
      <c r="BK27" s="125">
        <v>6.5267977777689667E-2</v>
      </c>
      <c r="BL27" s="125">
        <v>0.195803933333069</v>
      </c>
      <c r="BM27" s="125">
        <v>0.41173394861261764</v>
      </c>
      <c r="BN27" s="125">
        <v>3.4809588148101159E-2</v>
      </c>
      <c r="BO27" s="125">
        <v>5.2214382222151731E-2</v>
      </c>
      <c r="BP27" s="125">
        <v>1.0143444453451732E-2</v>
      </c>
      <c r="BQ27" s="125">
        <v>0</v>
      </c>
      <c r="BR27" s="125">
        <v>0</v>
      </c>
      <c r="BS27" s="125">
        <f t="shared" si="23"/>
        <v>0</v>
      </c>
      <c r="BT27" s="139">
        <f t="shared" si="19"/>
        <v>1</v>
      </c>
    </row>
    <row r="28" spans="1:72" outlineLevel="1" x14ac:dyDescent="0.3">
      <c r="A28" s="26" t="s">
        <v>24</v>
      </c>
      <c r="B28" s="50">
        <v>0</v>
      </c>
      <c r="C28" s="126">
        <v>0.24704067472382535</v>
      </c>
      <c r="D28" s="127">
        <v>0.28928519959782389</v>
      </c>
      <c r="E28" s="127">
        <v>1.488263300779492E-2</v>
      </c>
      <c r="F28" s="127">
        <v>0.26108265523624352</v>
      </c>
      <c r="G28" s="127">
        <v>0</v>
      </c>
      <c r="H28" s="128">
        <v>0</v>
      </c>
      <c r="I28" s="128">
        <v>0.17816454970315956</v>
      </c>
      <c r="J28" s="128">
        <v>0</v>
      </c>
      <c r="K28" s="128">
        <v>0</v>
      </c>
      <c r="L28" s="128">
        <v>9.5442877311527584E-3</v>
      </c>
      <c r="M28" s="128">
        <v>0</v>
      </c>
      <c r="N28" s="128">
        <v>0</v>
      </c>
      <c r="O28" s="128">
        <v>0</v>
      </c>
      <c r="P28" s="139">
        <f t="shared" si="15"/>
        <v>1</v>
      </c>
      <c r="Q28" s="122">
        <v>0.24704067472382535</v>
      </c>
      <c r="R28" s="123">
        <v>0.27482093961793269</v>
      </c>
      <c r="S28" s="123">
        <v>1.3394369707015429E-2</v>
      </c>
      <c r="T28" s="123">
        <v>0.18275785866537045</v>
      </c>
      <c r="U28" s="125">
        <v>7.0707989888657806E-3</v>
      </c>
      <c r="V28" s="125">
        <v>2.1212396966597342E-2</v>
      </c>
      <c r="W28" s="125">
        <v>0.23944480760666298</v>
      </c>
      <c r="X28" s="125">
        <v>9.4277319851543743E-4</v>
      </c>
      <c r="Y28" s="125">
        <v>2.8283195955463121E-3</v>
      </c>
      <c r="Z28" s="125">
        <v>1.0015674330410477E-2</v>
      </c>
      <c r="AA28" s="125">
        <v>0</v>
      </c>
      <c r="AB28" s="125">
        <v>0</v>
      </c>
      <c r="AC28" s="125">
        <f t="shared" si="20"/>
        <v>0</v>
      </c>
      <c r="AD28" s="139">
        <f t="shared" si="16"/>
        <v>0.99952861340074228</v>
      </c>
      <c r="AE28" s="122">
        <v>0.24704067472382535</v>
      </c>
      <c r="AF28" s="123">
        <v>0.14464259979891195</v>
      </c>
      <c r="AG28" s="123">
        <v>7.4413165038974601E-3</v>
      </c>
      <c r="AH28" s="123">
        <v>5.2216531047248695E-2</v>
      </c>
      <c r="AI28" s="125">
        <v>3.6095004049180431E-2</v>
      </c>
      <c r="AJ28" s="125">
        <v>0.1082850121475413</v>
      </c>
      <c r="AK28" s="125">
        <v>0.35863956994906165</v>
      </c>
      <c r="AL28" s="125">
        <v>1.4438001619672168E-2</v>
      </c>
      <c r="AM28" s="125">
        <v>2.1657002429508253E-2</v>
      </c>
      <c r="AN28" s="125">
        <v>9.5442877311527584E-3</v>
      </c>
      <c r="AO28" s="125">
        <v>0</v>
      </c>
      <c r="AP28" s="125">
        <v>0</v>
      </c>
      <c r="AQ28" s="125">
        <f t="shared" si="21"/>
        <v>0</v>
      </c>
      <c r="AR28" s="139">
        <f t="shared" si="17"/>
        <v>1</v>
      </c>
      <c r="AS28" s="122">
        <v>0.24704067472382535</v>
      </c>
      <c r="AT28" s="123">
        <v>0.10124981985923835</v>
      </c>
      <c r="AU28" s="123">
        <v>5.2089215527282217E-3</v>
      </c>
      <c r="AV28" s="123">
        <v>2.6108265523624347E-2</v>
      </c>
      <c r="AW28" s="125">
        <v>5.4085435113283925E-2</v>
      </c>
      <c r="AX28" s="125">
        <v>0.16225630533985178</v>
      </c>
      <c r="AY28" s="125">
        <v>0.32960376802035452</v>
      </c>
      <c r="AZ28" s="125">
        <v>2.5961008854376286E-2</v>
      </c>
      <c r="BA28" s="125">
        <v>3.8941513281564429E-2</v>
      </c>
      <c r="BB28" s="125">
        <v>9.5442877311527584E-3</v>
      </c>
      <c r="BC28" s="125">
        <v>0</v>
      </c>
      <c r="BD28" s="125">
        <v>0</v>
      </c>
      <c r="BE28" s="125">
        <f t="shared" si="22"/>
        <v>0</v>
      </c>
      <c r="BF28" s="139">
        <f t="shared" si="18"/>
        <v>1</v>
      </c>
      <c r="BG28" s="122">
        <v>0.24704067472382535</v>
      </c>
      <c r="BH28" s="123">
        <v>1.4464259979891208E-2</v>
      </c>
      <c r="BI28" s="123">
        <v>7.4413165038974671E-4</v>
      </c>
      <c r="BJ28" s="123">
        <v>1.3054132761812188E-2</v>
      </c>
      <c r="BK28" s="125">
        <v>8.0548194517465366E-2</v>
      </c>
      <c r="BL28" s="125">
        <v>0.2416445835523961</v>
      </c>
      <c r="BM28" s="125">
        <v>0.28556214239311339</v>
      </c>
      <c r="BN28" s="125">
        <v>4.2959037075981532E-2</v>
      </c>
      <c r="BO28" s="125">
        <v>6.4438555613972298E-2</v>
      </c>
      <c r="BP28" s="125">
        <v>9.5442877311527584E-3</v>
      </c>
      <c r="BQ28" s="125">
        <v>0</v>
      </c>
      <c r="BR28" s="125">
        <v>0</v>
      </c>
      <c r="BS28" s="125">
        <f t="shared" si="23"/>
        <v>0</v>
      </c>
      <c r="BT28" s="139">
        <f t="shared" si="19"/>
        <v>1</v>
      </c>
    </row>
    <row r="29" spans="1:72" outlineLevel="1" x14ac:dyDescent="0.3">
      <c r="A29" s="26" t="s">
        <v>27</v>
      </c>
      <c r="B29" s="50">
        <v>0</v>
      </c>
      <c r="C29" s="126">
        <v>0.25309523882600493</v>
      </c>
      <c r="D29" s="127">
        <v>0.51475639331480061</v>
      </c>
      <c r="E29" s="127">
        <v>0.22638141790485208</v>
      </c>
      <c r="F29" s="127">
        <v>0</v>
      </c>
      <c r="G29" s="127">
        <v>0</v>
      </c>
      <c r="H29" s="128">
        <v>0</v>
      </c>
      <c r="I29" s="128">
        <v>2.0732156866374823E-3</v>
      </c>
      <c r="J29" s="128">
        <v>0</v>
      </c>
      <c r="K29" s="128">
        <v>0</v>
      </c>
      <c r="L29" s="128">
        <v>3.6937342677047388E-3</v>
      </c>
      <c r="M29" s="128">
        <v>0</v>
      </c>
      <c r="N29" s="128">
        <v>0</v>
      </c>
      <c r="O29" s="128">
        <v>0</v>
      </c>
      <c r="P29" s="139">
        <f t="shared" si="15"/>
        <v>0.99999999999999978</v>
      </c>
      <c r="Q29" s="122">
        <v>0.25309523882600493</v>
      </c>
      <c r="R29" s="123">
        <v>0.48901857364906054</v>
      </c>
      <c r="S29" s="123">
        <v>0.20374327611436688</v>
      </c>
      <c r="T29" s="123">
        <v>0</v>
      </c>
      <c r="U29" s="125">
        <v>3.628197109216893E-3</v>
      </c>
      <c r="V29" s="125">
        <v>1.088459132765068E-2</v>
      </c>
      <c r="W29" s="125">
        <v>3.3517590633183887E-2</v>
      </c>
      <c r="X29" s="125">
        <v>4.8375961456225238E-4</v>
      </c>
      <c r="Y29" s="125">
        <v>1.451278843686757E-3</v>
      </c>
      <c r="Z29" s="125">
        <v>3.9356140749858652E-3</v>
      </c>
      <c r="AA29" s="125">
        <v>0</v>
      </c>
      <c r="AB29" s="125">
        <v>0</v>
      </c>
      <c r="AC29" s="125">
        <f t="shared" si="20"/>
        <v>0</v>
      </c>
      <c r="AD29" s="139">
        <f t="shared" si="16"/>
        <v>0.99975812019271881</v>
      </c>
      <c r="AE29" s="122">
        <v>0.25309523882600493</v>
      </c>
      <c r="AF29" s="123">
        <v>0.2573781966574003</v>
      </c>
      <c r="AG29" s="123">
        <v>0.11319070895242604</v>
      </c>
      <c r="AH29" s="123">
        <v>0</v>
      </c>
      <c r="AI29" s="125">
        <v>3.7056890560982637E-2</v>
      </c>
      <c r="AJ29" s="125">
        <v>0.11117067168294792</v>
      </c>
      <c r="AK29" s="125">
        <v>0.18735766849155067</v>
      </c>
      <c r="AL29" s="125">
        <v>1.4822756224393054E-2</v>
      </c>
      <c r="AM29" s="125">
        <v>2.2234134336589578E-2</v>
      </c>
      <c r="AN29" s="125">
        <v>3.6937342677047388E-3</v>
      </c>
      <c r="AO29" s="125">
        <v>0</v>
      </c>
      <c r="AP29" s="125">
        <v>0</v>
      </c>
      <c r="AQ29" s="125">
        <f t="shared" si="21"/>
        <v>0</v>
      </c>
      <c r="AR29" s="139">
        <f t="shared" si="17"/>
        <v>0.99999999999999989</v>
      </c>
      <c r="AS29" s="122">
        <v>0.25309523882600493</v>
      </c>
      <c r="AT29" s="123">
        <v>0.18016473766018021</v>
      </c>
      <c r="AU29" s="123">
        <v>7.923349626669822E-2</v>
      </c>
      <c r="AV29" s="123">
        <v>0</v>
      </c>
      <c r="AW29" s="125">
        <v>6.0217447161596785E-2</v>
      </c>
      <c r="AX29" s="125">
        <v>0.18065234148479037</v>
      </c>
      <c r="AY29" s="125">
        <v>0.17068206773910846</v>
      </c>
      <c r="AZ29" s="125">
        <v>2.8904374637566455E-2</v>
      </c>
      <c r="BA29" s="125">
        <v>4.3356561956349682E-2</v>
      </c>
      <c r="BB29" s="125">
        <v>3.6937342677047388E-3</v>
      </c>
      <c r="BC29" s="125">
        <v>0</v>
      </c>
      <c r="BD29" s="125">
        <v>0</v>
      </c>
      <c r="BE29" s="125">
        <f t="shared" si="22"/>
        <v>0</v>
      </c>
      <c r="BF29" s="139">
        <f t="shared" si="18"/>
        <v>0.99999999999999989</v>
      </c>
      <c r="BG29" s="122">
        <v>0.25309523882600493</v>
      </c>
      <c r="BH29" s="123">
        <v>2.5737819665740052E-2</v>
      </c>
      <c r="BI29" s="123">
        <v>1.1319070895242615E-2</v>
      </c>
      <c r="BJ29" s="123">
        <v>0</v>
      </c>
      <c r="BK29" s="125">
        <v>0.10561213809880049</v>
      </c>
      <c r="BL29" s="125">
        <v>0.31683641429640147</v>
      </c>
      <c r="BM29" s="125">
        <v>0.14288939981837151</v>
      </c>
      <c r="BN29" s="125">
        <v>5.6326473652693602E-2</v>
      </c>
      <c r="BO29" s="125">
        <v>8.44897104790404E-2</v>
      </c>
      <c r="BP29" s="125">
        <v>3.6937342677047388E-3</v>
      </c>
      <c r="BQ29" s="125">
        <v>0</v>
      </c>
      <c r="BR29" s="125">
        <v>0</v>
      </c>
      <c r="BS29" s="125">
        <f t="shared" si="23"/>
        <v>0</v>
      </c>
      <c r="BT29" s="139">
        <f t="shared" si="19"/>
        <v>0.99999999999999978</v>
      </c>
    </row>
    <row r="30" spans="1:72" outlineLevel="1" x14ac:dyDescent="0.3">
      <c r="A30" s="26" t="s">
        <v>29</v>
      </c>
      <c r="B30" s="50">
        <v>0</v>
      </c>
      <c r="C30" s="126">
        <v>0.48741740100147607</v>
      </c>
      <c r="D30" s="127">
        <v>7.0291459666520312E-2</v>
      </c>
      <c r="E30" s="127">
        <v>0.42737826624823505</v>
      </c>
      <c r="F30" s="127">
        <v>0</v>
      </c>
      <c r="G30" s="127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1.4642718307922175E-2</v>
      </c>
      <c r="M30" s="128">
        <v>0</v>
      </c>
      <c r="N30" s="128">
        <v>2.7015477584646605E-4</v>
      </c>
      <c r="O30" s="128">
        <v>0</v>
      </c>
      <c r="P30" s="139">
        <f t="shared" si="15"/>
        <v>1.0000000000000002</v>
      </c>
      <c r="Q30" s="122">
        <v>0.48741740100147607</v>
      </c>
      <c r="R30" s="123">
        <v>6.6776886683194286E-2</v>
      </c>
      <c r="S30" s="123">
        <v>0.38464043962341155</v>
      </c>
      <c r="T30" s="123">
        <v>0</v>
      </c>
      <c r="U30" s="125">
        <v>3.4689299706112142E-3</v>
      </c>
      <c r="V30" s="125">
        <v>1.0406789911833643E-2</v>
      </c>
      <c r="W30" s="125">
        <v>3.0064059745297189E-2</v>
      </c>
      <c r="X30" s="125">
        <v>4.6252399608149523E-4</v>
      </c>
      <c r="Y30" s="125">
        <v>1.3875719882444858E-3</v>
      </c>
      <c r="Z30" s="125">
        <v>1.4873980305962922E-2</v>
      </c>
      <c r="AA30" s="125">
        <v>0</v>
      </c>
      <c r="AB30" s="125">
        <v>2.7015477584646605E-4</v>
      </c>
      <c r="AC30" s="125">
        <f t="shared" si="20"/>
        <v>0</v>
      </c>
      <c r="AD30" s="139">
        <f t="shared" si="16"/>
        <v>0.99976873800195931</v>
      </c>
      <c r="AE30" s="122">
        <v>0.48741740100147607</v>
      </c>
      <c r="AF30" s="123">
        <v>3.5145729833260156E-2</v>
      </c>
      <c r="AG30" s="123">
        <v>0.21368913312411753</v>
      </c>
      <c r="AH30" s="123">
        <v>0</v>
      </c>
      <c r="AI30" s="125">
        <v>2.4883486295737767E-2</v>
      </c>
      <c r="AJ30" s="125">
        <v>7.4650458887213306E-2</v>
      </c>
      <c r="AK30" s="125">
        <v>0.12441743147868883</v>
      </c>
      <c r="AL30" s="125">
        <v>9.9533945182951073E-3</v>
      </c>
      <c r="AM30" s="125">
        <v>1.4930091777442662E-2</v>
      </c>
      <c r="AN30" s="125">
        <v>1.4642718307922175E-2</v>
      </c>
      <c r="AO30" s="125">
        <v>0</v>
      </c>
      <c r="AP30" s="125">
        <v>2.7015477584646605E-4</v>
      </c>
      <c r="AQ30" s="125">
        <f t="shared" si="21"/>
        <v>0</v>
      </c>
      <c r="AR30" s="139">
        <f t="shared" si="17"/>
        <v>1.0000000000000002</v>
      </c>
      <c r="AS30" s="122">
        <v>0.48741740100147607</v>
      </c>
      <c r="AT30" s="123">
        <v>2.4602010883282108E-2</v>
      </c>
      <c r="AU30" s="123">
        <v>0.14958239318688227</v>
      </c>
      <c r="AV30" s="123">
        <v>0</v>
      </c>
      <c r="AW30" s="125">
        <v>4.0435665230573875E-2</v>
      </c>
      <c r="AX30" s="125">
        <v>0.12130699569172163</v>
      </c>
      <c r="AY30" s="125">
        <v>0.11321986264560682</v>
      </c>
      <c r="AZ30" s="125">
        <v>1.940911931067546E-2</v>
      </c>
      <c r="BA30" s="125">
        <v>2.9113678966013187E-2</v>
      </c>
      <c r="BB30" s="125">
        <v>1.4642718307922175E-2</v>
      </c>
      <c r="BC30" s="125">
        <v>0</v>
      </c>
      <c r="BD30" s="125">
        <v>2.7015477584646605E-4</v>
      </c>
      <c r="BE30" s="125">
        <f t="shared" si="22"/>
        <v>0</v>
      </c>
      <c r="BF30" s="139">
        <f t="shared" si="18"/>
        <v>1</v>
      </c>
      <c r="BG30" s="122">
        <v>0.48741740100147607</v>
      </c>
      <c r="BH30" s="123">
        <v>3.5145729833260188E-3</v>
      </c>
      <c r="BI30" s="123">
        <v>2.136891331241177E-2</v>
      </c>
      <c r="BJ30" s="123">
        <v>0</v>
      </c>
      <c r="BK30" s="125">
        <v>7.0917935942852631E-2</v>
      </c>
      <c r="BL30" s="125">
        <v>0.21275380782855791</v>
      </c>
      <c r="BM30" s="125">
        <v>9.4557247923803517E-2</v>
      </c>
      <c r="BN30" s="125">
        <v>3.7822899169521404E-2</v>
      </c>
      <c r="BO30" s="125">
        <v>5.6734348754282106E-2</v>
      </c>
      <c r="BP30" s="125">
        <v>1.4642718307922175E-2</v>
      </c>
      <c r="BQ30" s="125">
        <v>0</v>
      </c>
      <c r="BR30" s="125">
        <v>2.7015477584646605E-4</v>
      </c>
      <c r="BS30" s="125">
        <f t="shared" si="23"/>
        <v>0</v>
      </c>
      <c r="BT30" s="139">
        <f t="shared" si="19"/>
        <v>1.0000000000000002</v>
      </c>
    </row>
    <row r="31" spans="1:72" outlineLevel="1" x14ac:dyDescent="0.3">
      <c r="A31" s="26" t="s">
        <v>8</v>
      </c>
      <c r="B31" s="50">
        <v>0</v>
      </c>
      <c r="C31" s="126">
        <v>0.12418118463893428</v>
      </c>
      <c r="D31" s="127">
        <v>0.80478490649734069</v>
      </c>
      <c r="E31" s="127">
        <v>2.1496233522322796E-2</v>
      </c>
      <c r="F31" s="127">
        <v>6.4411982644559378E-4</v>
      </c>
      <c r="G31" s="127">
        <v>0</v>
      </c>
      <c r="H31" s="128">
        <v>1.234021171424016E-2</v>
      </c>
      <c r="I31" s="128">
        <v>1.6508671964821378E-2</v>
      </c>
      <c r="J31" s="128">
        <v>0</v>
      </c>
      <c r="K31" s="128">
        <v>0</v>
      </c>
      <c r="L31" s="128">
        <v>9.0367572182155076E-3</v>
      </c>
      <c r="M31" s="128">
        <v>0</v>
      </c>
      <c r="N31" s="128">
        <v>0</v>
      </c>
      <c r="O31" s="128">
        <v>1.1007914617679644E-2</v>
      </c>
      <c r="P31" s="139">
        <f t="shared" si="15"/>
        <v>1</v>
      </c>
      <c r="Q31" s="122">
        <v>0.12418118463893428</v>
      </c>
      <c r="R31" s="123">
        <v>0.76454566117247358</v>
      </c>
      <c r="S31" s="123">
        <v>1.9346610170090518E-2</v>
      </c>
      <c r="T31" s="123">
        <v>4.5088387851191563E-4</v>
      </c>
      <c r="U31" s="125">
        <v>3.1936578468774743E-3</v>
      </c>
      <c r="V31" s="125">
        <v>2.1921185254872584E-2</v>
      </c>
      <c r="W31" s="125">
        <v>4.4187039971092829E-2</v>
      </c>
      <c r="X31" s="125">
        <v>4.2582104625032996E-4</v>
      </c>
      <c r="Y31" s="125">
        <v>1.2774631387509896E-3</v>
      </c>
      <c r="Z31" s="125">
        <v>9.2496677413406725E-3</v>
      </c>
      <c r="AA31" s="125">
        <v>0</v>
      </c>
      <c r="AB31" s="125">
        <v>0</v>
      </c>
      <c r="AC31" s="125">
        <f t="shared" si="20"/>
        <v>1.1007914617679644E-2</v>
      </c>
      <c r="AD31" s="139">
        <f t="shared" si="16"/>
        <v>0.99978708947687489</v>
      </c>
      <c r="AE31" s="122">
        <v>0.12418118463893428</v>
      </c>
      <c r="AF31" s="123">
        <v>0.40239245324867035</v>
      </c>
      <c r="AG31" s="123">
        <v>1.0748116761161398E-2</v>
      </c>
      <c r="AH31" s="123">
        <v>1.2882396528911873E-4</v>
      </c>
      <c r="AI31" s="125">
        <v>4.1365586587098824E-2</v>
      </c>
      <c r="AJ31" s="125">
        <v>0.13643697147553663</v>
      </c>
      <c r="AK31" s="125">
        <v>0.22333660490031548</v>
      </c>
      <c r="AL31" s="125">
        <v>1.6546234634839532E-2</v>
      </c>
      <c r="AM31" s="125">
        <v>2.4819351952259292E-2</v>
      </c>
      <c r="AN31" s="125">
        <v>9.0367572182155076E-3</v>
      </c>
      <c r="AO31" s="125">
        <v>0</v>
      </c>
      <c r="AP31" s="125">
        <v>0</v>
      </c>
      <c r="AQ31" s="125">
        <f t="shared" si="21"/>
        <v>1.1007914617679644E-2</v>
      </c>
      <c r="AR31" s="139">
        <f t="shared" si="17"/>
        <v>1</v>
      </c>
      <c r="AS31" s="122">
        <v>0.12418118463893428</v>
      </c>
      <c r="AT31" s="123">
        <v>0.28167471727406923</v>
      </c>
      <c r="AU31" s="123">
        <v>7.5236817328129778E-3</v>
      </c>
      <c r="AV31" s="123">
        <v>6.4411982644559367E-5</v>
      </c>
      <c r="AW31" s="125">
        <v>6.720780610707279E-2</v>
      </c>
      <c r="AX31" s="125">
        <v>0.21396363003545854</v>
      </c>
      <c r="AY31" s="125">
        <v>0.20469052906462515</v>
      </c>
      <c r="AZ31" s="125">
        <v>3.2259746931394939E-2</v>
      </c>
      <c r="BA31" s="125">
        <v>4.8389620397092402E-2</v>
      </c>
      <c r="BB31" s="125">
        <v>9.0367572182155076E-3</v>
      </c>
      <c r="BC31" s="125">
        <v>0</v>
      </c>
      <c r="BD31" s="125">
        <v>0</v>
      </c>
      <c r="BE31" s="125">
        <f t="shared" si="22"/>
        <v>1.1007914617679644E-2</v>
      </c>
      <c r="BF31" s="139">
        <f t="shared" si="18"/>
        <v>1</v>
      </c>
      <c r="BG31" s="122">
        <v>0.12418118463893428</v>
      </c>
      <c r="BH31" s="123">
        <v>4.0239245324867071E-2</v>
      </c>
      <c r="BI31" s="123">
        <v>1.0748116761161407E-3</v>
      </c>
      <c r="BJ31" s="123">
        <v>3.2205991322279718E-5</v>
      </c>
      <c r="BK31" s="125">
        <v>0.11783684952807054</v>
      </c>
      <c r="BL31" s="125">
        <v>0.36585076029845176</v>
      </c>
      <c r="BM31" s="125">
        <v>0.17362447133558212</v>
      </c>
      <c r="BN31" s="125">
        <v>6.2846319748304291E-2</v>
      </c>
      <c r="BO31" s="125">
        <v>9.4269479622456437E-2</v>
      </c>
      <c r="BP31" s="125">
        <v>9.0367572182155076E-3</v>
      </c>
      <c r="BQ31" s="125">
        <v>0</v>
      </c>
      <c r="BR31" s="125">
        <v>0</v>
      </c>
      <c r="BS31" s="125">
        <f t="shared" si="23"/>
        <v>1.1007914617679644E-2</v>
      </c>
      <c r="BT31" s="139">
        <f t="shared" si="19"/>
        <v>1.0000000000000002</v>
      </c>
    </row>
    <row r="32" spans="1:72" outlineLevel="1" x14ac:dyDescent="0.3">
      <c r="A32" s="26" t="s">
        <v>6</v>
      </c>
      <c r="B32" s="50">
        <v>0</v>
      </c>
      <c r="C32" s="126">
        <v>0.27106658772853159</v>
      </c>
      <c r="D32" s="127">
        <v>0.40131630243317573</v>
      </c>
      <c r="E32" s="127">
        <v>8.2725976781348687E-2</v>
      </c>
      <c r="F32" s="127">
        <v>0.1857508177762294</v>
      </c>
      <c r="G32" s="127">
        <v>0</v>
      </c>
      <c r="H32" s="128">
        <v>1.3983865753554848E-3</v>
      </c>
      <c r="I32" s="128">
        <v>4.2882102150821041E-2</v>
      </c>
      <c r="J32" s="128">
        <v>1.3408619557978795E-3</v>
      </c>
      <c r="K32" s="128">
        <v>0</v>
      </c>
      <c r="L32" s="128">
        <v>1.1090140071259974E-2</v>
      </c>
      <c r="M32" s="128">
        <v>0</v>
      </c>
      <c r="N32" s="128">
        <v>0</v>
      </c>
      <c r="O32" s="128">
        <v>2.4288245274801E-3</v>
      </c>
      <c r="P32" s="139">
        <f t="shared" si="15"/>
        <v>0.99999999999999967</v>
      </c>
      <c r="Q32" s="122">
        <v>0.27106658772853159</v>
      </c>
      <c r="R32" s="123">
        <v>0.38125048731151695</v>
      </c>
      <c r="S32" s="123">
        <v>7.4453379103213826E-2</v>
      </c>
      <c r="T32" s="123">
        <v>0.13002557244336058</v>
      </c>
      <c r="U32" s="125">
        <v>6.3047743599496855E-3</v>
      </c>
      <c r="V32" s="125">
        <v>2.0312709655204538E-2</v>
      </c>
      <c r="W32" s="125">
        <v>9.7523479937051655E-2</v>
      </c>
      <c r="X32" s="125">
        <v>2.1814985371245042E-3</v>
      </c>
      <c r="Y32" s="125">
        <v>2.5219097439798744E-3</v>
      </c>
      <c r="Z32" s="125">
        <v>1.1510458361923286E-2</v>
      </c>
      <c r="AA32" s="125">
        <v>0</v>
      </c>
      <c r="AB32" s="125">
        <v>0</v>
      </c>
      <c r="AC32" s="125">
        <f t="shared" si="20"/>
        <v>2.4288245274801E-3</v>
      </c>
      <c r="AD32" s="139">
        <f t="shared" si="16"/>
        <v>0.99957968170933653</v>
      </c>
      <c r="AE32" s="122">
        <v>0.27106658772853159</v>
      </c>
      <c r="AF32" s="123">
        <v>0.20065815121658787</v>
      </c>
      <c r="AG32" s="123">
        <v>4.1362988390674343E-2</v>
      </c>
      <c r="AH32" s="123">
        <v>3.715016355524587E-2</v>
      </c>
      <c r="AI32" s="125">
        <v>3.906217938282458E-2</v>
      </c>
      <c r="AJ32" s="125">
        <v>0.11858492472382923</v>
      </c>
      <c r="AK32" s="125">
        <v>0.2381929990649439</v>
      </c>
      <c r="AL32" s="125">
        <v>1.6965733708927708E-2</v>
      </c>
      <c r="AM32" s="125">
        <v>2.3437307629694745E-2</v>
      </c>
      <c r="AN32" s="125">
        <v>1.1090140071259974E-2</v>
      </c>
      <c r="AO32" s="125">
        <v>0</v>
      </c>
      <c r="AP32" s="125">
        <v>0</v>
      </c>
      <c r="AQ32" s="125">
        <f t="shared" si="21"/>
        <v>2.4288245274801E-3</v>
      </c>
      <c r="AR32" s="139">
        <f t="shared" si="17"/>
        <v>0.99999999999999989</v>
      </c>
      <c r="AS32" s="122">
        <v>0.27106658772853159</v>
      </c>
      <c r="AT32" s="123">
        <v>0.14046070585161149</v>
      </c>
      <c r="AU32" s="123">
        <v>2.8954091873472039E-2</v>
      </c>
      <c r="AV32" s="123">
        <v>1.8575081777622935E-2</v>
      </c>
      <c r="AW32" s="125">
        <v>6.0225402186005916E-2</v>
      </c>
      <c r="AX32" s="125">
        <v>0.18207459313337324</v>
      </c>
      <c r="AY32" s="125">
        <v>0.2115132282716376</v>
      </c>
      <c r="AZ32" s="125">
        <v>3.0249055005080721E-2</v>
      </c>
      <c r="BA32" s="125">
        <v>4.3362289573924254E-2</v>
      </c>
      <c r="BB32" s="125">
        <v>1.1090140071259974E-2</v>
      </c>
      <c r="BC32" s="125">
        <v>0</v>
      </c>
      <c r="BD32" s="125">
        <v>0</v>
      </c>
      <c r="BE32" s="125">
        <f t="shared" si="22"/>
        <v>2.4288245274801E-3</v>
      </c>
      <c r="BF32" s="139">
        <f t="shared" si="18"/>
        <v>0.99999999999999989</v>
      </c>
      <c r="BG32" s="122">
        <v>0.27106658772853159</v>
      </c>
      <c r="BH32" s="123">
        <v>2.0065815121658805E-2</v>
      </c>
      <c r="BI32" s="123">
        <v>4.136298839067438E-3</v>
      </c>
      <c r="BJ32" s="123">
        <v>9.2875408888114779E-3</v>
      </c>
      <c r="BK32" s="125">
        <v>9.5445516321182408E-2</v>
      </c>
      <c r="BL32" s="125">
        <v>0.28773493553890267</v>
      </c>
      <c r="BM32" s="125">
        <v>0.17014279057906428</v>
      </c>
      <c r="BN32" s="125">
        <v>5.2245137327095167E-2</v>
      </c>
      <c r="BO32" s="125">
        <v>7.6356413056945932E-2</v>
      </c>
      <c r="BP32" s="125">
        <v>1.1090140071259974E-2</v>
      </c>
      <c r="BQ32" s="125">
        <v>0</v>
      </c>
      <c r="BR32" s="125">
        <v>0</v>
      </c>
      <c r="BS32" s="125">
        <f t="shared" si="23"/>
        <v>2.4288245274801E-3</v>
      </c>
      <c r="BT32" s="139">
        <f t="shared" si="19"/>
        <v>0.99999999999999978</v>
      </c>
    </row>
    <row r="33" spans="1:72" outlineLevel="1" x14ac:dyDescent="0.3">
      <c r="A33" s="26" t="s">
        <v>21</v>
      </c>
      <c r="B33" s="50">
        <v>0</v>
      </c>
      <c r="C33" s="126">
        <v>0.43883237994013946</v>
      </c>
      <c r="D33" s="127">
        <v>0.37436008888982858</v>
      </c>
      <c r="E33" s="127">
        <v>0.14995329219293299</v>
      </c>
      <c r="F33" s="127">
        <v>0</v>
      </c>
      <c r="G33" s="127">
        <v>0</v>
      </c>
      <c r="H33" s="128">
        <v>0</v>
      </c>
      <c r="I33" s="128">
        <v>3.1035253814233613E-2</v>
      </c>
      <c r="J33" s="128">
        <v>2.5399263649039734E-3</v>
      </c>
      <c r="K33" s="128">
        <v>0</v>
      </c>
      <c r="L33" s="128">
        <v>0</v>
      </c>
      <c r="M33" s="128">
        <v>0</v>
      </c>
      <c r="N33" s="128">
        <v>3.2790587979612856E-3</v>
      </c>
      <c r="O33" s="128">
        <v>0</v>
      </c>
      <c r="P33" s="139">
        <f t="shared" si="15"/>
        <v>1</v>
      </c>
      <c r="Q33" s="122">
        <v>0.43883237994013946</v>
      </c>
      <c r="R33" s="123">
        <v>0.35564208444533713</v>
      </c>
      <c r="S33" s="123">
        <v>0.13495796297363968</v>
      </c>
      <c r="T33" s="123">
        <v>0</v>
      </c>
      <c r="U33" s="125">
        <v>2.5285000247838546E-3</v>
      </c>
      <c r="V33" s="125">
        <v>7.5855000743515633E-3</v>
      </c>
      <c r="W33" s="125">
        <v>5.2948920695693687E-2</v>
      </c>
      <c r="X33" s="125">
        <v>2.8770597015418207E-3</v>
      </c>
      <c r="Y33" s="125">
        <v>1.0114000099135417E-3</v>
      </c>
      <c r="Z33" s="125">
        <v>1.6856666831892362E-4</v>
      </c>
      <c r="AA33" s="125">
        <v>0</v>
      </c>
      <c r="AB33" s="125">
        <v>3.2790587979612856E-3</v>
      </c>
      <c r="AC33" s="125">
        <f t="shared" si="20"/>
        <v>0</v>
      </c>
      <c r="AD33" s="139">
        <f t="shared" si="16"/>
        <v>0.99983143333168101</v>
      </c>
      <c r="AE33" s="122">
        <v>0.43883237994013946</v>
      </c>
      <c r="AF33" s="123">
        <v>0.18718004444491429</v>
      </c>
      <c r="AG33" s="123">
        <v>7.4976646096466495E-2</v>
      </c>
      <c r="AH33" s="123">
        <v>0</v>
      </c>
      <c r="AI33" s="125">
        <v>2.621566905413808E-2</v>
      </c>
      <c r="AJ33" s="125">
        <v>7.864700716241424E-2</v>
      </c>
      <c r="AK33" s="125">
        <v>0.16211359908492401</v>
      </c>
      <c r="AL33" s="125">
        <v>1.3026193986559204E-2</v>
      </c>
      <c r="AM33" s="125">
        <v>1.5729401432482845E-2</v>
      </c>
      <c r="AN33" s="125">
        <v>0</v>
      </c>
      <c r="AO33" s="125">
        <v>0</v>
      </c>
      <c r="AP33" s="125">
        <v>3.2790587979612856E-3</v>
      </c>
      <c r="AQ33" s="125">
        <f t="shared" si="21"/>
        <v>0</v>
      </c>
      <c r="AR33" s="139">
        <f t="shared" si="17"/>
        <v>1</v>
      </c>
      <c r="AS33" s="122">
        <v>0.43883237994013946</v>
      </c>
      <c r="AT33" s="123">
        <v>0.13102603111143998</v>
      </c>
      <c r="AU33" s="123">
        <v>5.2483652267526541E-2</v>
      </c>
      <c r="AV33" s="123">
        <v>0</v>
      </c>
      <c r="AW33" s="125">
        <v>4.260046221297438E-2</v>
      </c>
      <c r="AX33" s="125">
        <v>0.12780138663892315</v>
      </c>
      <c r="AY33" s="125">
        <v>0.15031654801056185</v>
      </c>
      <c r="AZ33" s="125">
        <v>2.2988148227131674E-2</v>
      </c>
      <c r="BA33" s="125">
        <v>3.0672332793341549E-2</v>
      </c>
      <c r="BB33" s="125">
        <v>0</v>
      </c>
      <c r="BC33" s="125">
        <v>0</v>
      </c>
      <c r="BD33" s="125">
        <v>3.2790587979612856E-3</v>
      </c>
      <c r="BE33" s="125">
        <f t="shared" si="22"/>
        <v>0</v>
      </c>
      <c r="BF33" s="139">
        <f t="shared" si="18"/>
        <v>0.99999999999999989</v>
      </c>
      <c r="BG33" s="122">
        <v>0.43883237994013946</v>
      </c>
      <c r="BH33" s="123">
        <v>1.8718004444491447E-2</v>
      </c>
      <c r="BI33" s="123">
        <v>7.4976646096466563E-3</v>
      </c>
      <c r="BJ33" s="123">
        <v>0</v>
      </c>
      <c r="BK33" s="125">
        <v>7.4714656804293511E-2</v>
      </c>
      <c r="BL33" s="125">
        <v>0.22414397041288053</v>
      </c>
      <c r="BM33" s="125">
        <v>0.13065479621995832</v>
      </c>
      <c r="BN33" s="125">
        <v>4.2387743327193854E-2</v>
      </c>
      <c r="BO33" s="125">
        <v>5.9771725443434814E-2</v>
      </c>
      <c r="BP33" s="125">
        <v>0</v>
      </c>
      <c r="BQ33" s="125">
        <v>0</v>
      </c>
      <c r="BR33" s="125">
        <v>3.2790587979612856E-3</v>
      </c>
      <c r="BS33" s="125">
        <f t="shared" si="23"/>
        <v>0</v>
      </c>
      <c r="BT33" s="139">
        <f t="shared" si="19"/>
        <v>1</v>
      </c>
    </row>
    <row r="34" spans="1:72" outlineLevel="1" x14ac:dyDescent="0.3">
      <c r="A34" s="26" t="s">
        <v>10</v>
      </c>
      <c r="B34" s="50">
        <v>0</v>
      </c>
      <c r="C34" s="126">
        <v>7.1878927482125737E-2</v>
      </c>
      <c r="D34" s="127">
        <v>0.84240475044422414</v>
      </c>
      <c r="E34" s="127">
        <v>6.6367508151265187E-2</v>
      </c>
      <c r="F34" s="127">
        <v>8.3261845025738306E-4</v>
      </c>
      <c r="G34" s="127">
        <v>0</v>
      </c>
      <c r="H34" s="128">
        <v>0</v>
      </c>
      <c r="I34" s="128">
        <v>2.6301447294569833E-5</v>
      </c>
      <c r="J34" s="128">
        <v>1.8437291130243595E-2</v>
      </c>
      <c r="K34" s="128">
        <v>0</v>
      </c>
      <c r="L34" s="128">
        <v>0</v>
      </c>
      <c r="M34" s="128">
        <v>0</v>
      </c>
      <c r="N34" s="128">
        <v>0</v>
      </c>
      <c r="O34" s="128">
        <v>5.2602894589139659E-5</v>
      </c>
      <c r="P34" s="139">
        <f t="shared" si="15"/>
        <v>0.99999999999999978</v>
      </c>
      <c r="Q34" s="122">
        <v>7.1878927482125737E-2</v>
      </c>
      <c r="R34" s="123">
        <v>0.80028451292201286</v>
      </c>
      <c r="S34" s="123">
        <v>5.9730757336138668E-2</v>
      </c>
      <c r="T34" s="123">
        <v>5.8283291518016812E-4</v>
      </c>
      <c r="U34" s="125">
        <v>3.6755080404311199E-3</v>
      </c>
      <c r="V34" s="125">
        <v>1.102652412129336E-2</v>
      </c>
      <c r="W34" s="125">
        <v>3.1880704464364286E-2</v>
      </c>
      <c r="X34" s="125">
        <v>1.8927358868967743E-2</v>
      </c>
      <c r="Y34" s="125">
        <v>1.4702032161724482E-3</v>
      </c>
      <c r="Z34" s="125">
        <v>2.450338693620747E-4</v>
      </c>
      <c r="AA34" s="125">
        <v>0</v>
      </c>
      <c r="AB34" s="125">
        <v>0</v>
      </c>
      <c r="AC34" s="125">
        <f t="shared" si="20"/>
        <v>5.2602894589139659E-5</v>
      </c>
      <c r="AD34" s="139">
        <f t="shared" si="16"/>
        <v>0.99975496613063763</v>
      </c>
      <c r="AE34" s="122">
        <v>7.1878927482125737E-2</v>
      </c>
      <c r="AF34" s="123">
        <v>0.42120237522211207</v>
      </c>
      <c r="AG34" s="123">
        <v>3.3183754075632593E-2</v>
      </c>
      <c r="AH34" s="123">
        <v>1.6652369005147656E-4</v>
      </c>
      <c r="AI34" s="125">
        <v>4.5505222405795062E-2</v>
      </c>
      <c r="AJ34" s="125">
        <v>0.13651566721738517</v>
      </c>
      <c r="AK34" s="125">
        <v>0.22755241347626987</v>
      </c>
      <c r="AL34" s="125">
        <v>3.6639380092561617E-2</v>
      </c>
      <c r="AM34" s="125">
        <v>2.7303133443477033E-2</v>
      </c>
      <c r="AN34" s="125">
        <v>0</v>
      </c>
      <c r="AO34" s="125">
        <v>0</v>
      </c>
      <c r="AP34" s="125">
        <v>0</v>
      </c>
      <c r="AQ34" s="125">
        <f t="shared" si="21"/>
        <v>5.2602894589139659E-5</v>
      </c>
      <c r="AR34" s="139">
        <f t="shared" si="17"/>
        <v>0.99999999999999967</v>
      </c>
      <c r="AS34" s="122">
        <v>7.1878927482125737E-2</v>
      </c>
      <c r="AT34" s="123">
        <v>0.29484166265547845</v>
      </c>
      <c r="AU34" s="123">
        <v>2.3228627852942815E-2</v>
      </c>
      <c r="AV34" s="123">
        <v>8.3261845025738281E-5</v>
      </c>
      <c r="AW34" s="125">
        <v>7.3931415586537472E-2</v>
      </c>
      <c r="AX34" s="125">
        <v>0.2217942467596124</v>
      </c>
      <c r="AY34" s="125">
        <v>0.20703426508959946</v>
      </c>
      <c r="AZ34" s="125">
        <v>5.3924370611781583E-2</v>
      </c>
      <c r="BA34" s="125">
        <v>5.3230619222306971E-2</v>
      </c>
      <c r="BB34" s="125">
        <v>0</v>
      </c>
      <c r="BC34" s="125">
        <v>0</v>
      </c>
      <c r="BD34" s="125">
        <v>0</v>
      </c>
      <c r="BE34" s="125">
        <f t="shared" si="22"/>
        <v>5.2602894589139659E-5</v>
      </c>
      <c r="BF34" s="139">
        <f t="shared" si="18"/>
        <v>0.99999999999999978</v>
      </c>
      <c r="BG34" s="122">
        <v>7.1878927482125737E-2</v>
      </c>
      <c r="BH34" s="123">
        <v>4.2120237522211244E-2</v>
      </c>
      <c r="BI34" s="123">
        <v>3.3183754075632624E-3</v>
      </c>
      <c r="BJ34" s="123">
        <v>4.1630922512869188E-5</v>
      </c>
      <c r="BK34" s="125">
        <v>0.1296186949790189</v>
      </c>
      <c r="BL34" s="125">
        <v>0.3888560849370567</v>
      </c>
      <c r="BM34" s="125">
        <v>0.17285122808598644</v>
      </c>
      <c r="BN34" s="125">
        <v>8.7567261785720329E-2</v>
      </c>
      <c r="BO34" s="125">
        <v>0.10369495598321511</v>
      </c>
      <c r="BP34" s="125">
        <v>0</v>
      </c>
      <c r="BQ34" s="125">
        <v>0</v>
      </c>
      <c r="BR34" s="125">
        <v>0</v>
      </c>
      <c r="BS34" s="125">
        <f t="shared" si="23"/>
        <v>5.2602894589139659E-5</v>
      </c>
      <c r="BT34" s="139">
        <f t="shared" si="19"/>
        <v>0.99999999999999978</v>
      </c>
    </row>
    <row r="35" spans="1:72" outlineLevel="1" x14ac:dyDescent="0.3">
      <c r="A35" s="26" t="s">
        <v>20</v>
      </c>
      <c r="B35" s="50">
        <v>0</v>
      </c>
      <c r="C35" s="126">
        <v>0.17883650733346348</v>
      </c>
      <c r="D35" s="127">
        <v>0.65823917384561248</v>
      </c>
      <c r="E35" s="127">
        <v>9.561461531545581E-4</v>
      </c>
      <c r="F35" s="127">
        <v>0.15035241032092622</v>
      </c>
      <c r="G35" s="127">
        <v>0</v>
      </c>
      <c r="H35" s="128">
        <v>0</v>
      </c>
      <c r="I35" s="128">
        <v>6.0057443982255423E-3</v>
      </c>
      <c r="J35" s="128">
        <v>8.4173620232313052E-4</v>
      </c>
      <c r="K35" s="128">
        <v>0</v>
      </c>
      <c r="L35" s="128">
        <v>2.8118470180111908E-3</v>
      </c>
      <c r="M35" s="128">
        <v>0</v>
      </c>
      <c r="N35" s="128">
        <v>0</v>
      </c>
      <c r="O35" s="128">
        <v>1.9564347282834465E-3</v>
      </c>
      <c r="P35" s="139">
        <f t="shared" si="15"/>
        <v>0.99999999999999989</v>
      </c>
      <c r="Q35" s="122">
        <v>0.17883650733346348</v>
      </c>
      <c r="R35" s="123">
        <v>0.62532721515333178</v>
      </c>
      <c r="S35" s="123">
        <v>8.6053153783910235E-4</v>
      </c>
      <c r="T35" s="123">
        <v>0.10524668722464835</v>
      </c>
      <c r="U35" s="125">
        <v>5.858497230290546E-3</v>
      </c>
      <c r="V35" s="125">
        <v>1.7575491690871636E-2</v>
      </c>
      <c r="W35" s="125">
        <v>5.6779387060743605E-2</v>
      </c>
      <c r="X35" s="125">
        <v>1.6228691663618699E-3</v>
      </c>
      <c r="Y35" s="125">
        <v>2.3433988921162186E-3</v>
      </c>
      <c r="Z35" s="125">
        <v>3.2024135000305607E-3</v>
      </c>
      <c r="AA35" s="125">
        <v>0</v>
      </c>
      <c r="AB35" s="125">
        <v>0</v>
      </c>
      <c r="AC35" s="125">
        <f t="shared" si="20"/>
        <v>1.9564347282834465E-3</v>
      </c>
      <c r="AD35" s="139">
        <f t="shared" si="16"/>
        <v>0.99960943351798048</v>
      </c>
      <c r="AE35" s="122">
        <v>0.17883650733346348</v>
      </c>
      <c r="AF35" s="123">
        <v>0.32911958692280624</v>
      </c>
      <c r="AG35" s="123">
        <v>4.7807307657727905E-4</v>
      </c>
      <c r="AH35" s="123">
        <v>3.0070482064185236E-2</v>
      </c>
      <c r="AI35" s="125">
        <v>4.4987958825612455E-2</v>
      </c>
      <c r="AJ35" s="125">
        <v>0.13496387647683736</v>
      </c>
      <c r="AK35" s="125">
        <v>0.2309455385262878</v>
      </c>
      <c r="AL35" s="125">
        <v>1.8836919732568111E-2</v>
      </c>
      <c r="AM35" s="125">
        <v>2.699277529536747E-2</v>
      </c>
      <c r="AN35" s="125">
        <v>2.8118470180111908E-3</v>
      </c>
      <c r="AO35" s="125">
        <v>0</v>
      </c>
      <c r="AP35" s="125">
        <v>0</v>
      </c>
      <c r="AQ35" s="125">
        <f t="shared" si="21"/>
        <v>1.9564347282834465E-3</v>
      </c>
      <c r="AR35" s="139">
        <f t="shared" si="17"/>
        <v>1.0000000000000002</v>
      </c>
      <c r="AS35" s="122">
        <v>0.17883650733346348</v>
      </c>
      <c r="AT35" s="123">
        <v>0.23038371084596435</v>
      </c>
      <c r="AU35" s="123">
        <v>3.3465115360409531E-4</v>
      </c>
      <c r="AV35" s="123">
        <v>1.5035241032092618E-2</v>
      </c>
      <c r="AW35" s="125">
        <v>7.0474265911004016E-2</v>
      </c>
      <c r="AX35" s="125">
        <v>0.21142279773301204</v>
      </c>
      <c r="AY35" s="125">
        <v>0.20333368894903681</v>
      </c>
      <c r="AZ35" s="125">
        <v>3.4669383839605064E-2</v>
      </c>
      <c r="BA35" s="125">
        <v>5.0741471455922893E-2</v>
      </c>
      <c r="BB35" s="125">
        <v>2.8118470180111908E-3</v>
      </c>
      <c r="BC35" s="125">
        <v>0</v>
      </c>
      <c r="BD35" s="125">
        <v>0</v>
      </c>
      <c r="BE35" s="125">
        <f t="shared" si="22"/>
        <v>1.9564347282834465E-3</v>
      </c>
      <c r="BF35" s="139">
        <f t="shared" si="18"/>
        <v>1</v>
      </c>
      <c r="BG35" s="122">
        <v>0.17883650733346348</v>
      </c>
      <c r="BH35" s="123">
        <v>3.2911958692280655E-2</v>
      </c>
      <c r="BI35" s="123">
        <v>4.7807307657727946E-5</v>
      </c>
      <c r="BJ35" s="123">
        <v>7.5176205160463177E-3</v>
      </c>
      <c r="BK35" s="125">
        <v>0.11536055157055627</v>
      </c>
      <c r="BL35" s="125">
        <v>0.34608165471166885</v>
      </c>
      <c r="BM35" s="125">
        <v>0.15981981315896726</v>
      </c>
      <c r="BN35" s="125">
        <v>6.2367363706619827E-2</v>
      </c>
      <c r="BO35" s="125">
        <v>9.2288441256445031E-2</v>
      </c>
      <c r="BP35" s="125">
        <v>2.8118470180111908E-3</v>
      </c>
      <c r="BQ35" s="125">
        <v>0</v>
      </c>
      <c r="BR35" s="125">
        <v>0</v>
      </c>
      <c r="BS35" s="125">
        <f t="shared" si="23"/>
        <v>1.9564347282834465E-3</v>
      </c>
      <c r="BT35" s="139">
        <f t="shared" si="19"/>
        <v>1</v>
      </c>
    </row>
    <row r="36" spans="1:72" outlineLevel="1" x14ac:dyDescent="0.3">
      <c r="A36" s="26" t="s">
        <v>26</v>
      </c>
      <c r="B36" s="50">
        <v>0</v>
      </c>
      <c r="C36" s="126">
        <v>0.37929598445452894</v>
      </c>
      <c r="D36" s="127">
        <v>9.9522846374697424E-2</v>
      </c>
      <c r="E36" s="127">
        <v>0.45382775928200175</v>
      </c>
      <c r="F36" s="127">
        <v>0</v>
      </c>
      <c r="G36" s="127">
        <v>0</v>
      </c>
      <c r="H36" s="128">
        <v>0</v>
      </c>
      <c r="I36" s="128">
        <v>0</v>
      </c>
      <c r="J36" s="128">
        <v>5.8294610292248535E-2</v>
      </c>
      <c r="K36" s="128">
        <v>0</v>
      </c>
      <c r="L36" s="128">
        <v>9.0587995965235122E-3</v>
      </c>
      <c r="M36" s="128">
        <v>0</v>
      </c>
      <c r="N36" s="128">
        <v>0</v>
      </c>
      <c r="O36" s="128">
        <v>0</v>
      </c>
      <c r="P36" s="139">
        <f t="shared" si="15"/>
        <v>1.0000000000000002</v>
      </c>
      <c r="Q36" s="122">
        <v>0.37929598445452894</v>
      </c>
      <c r="R36" s="123">
        <v>9.4546704055962549E-2</v>
      </c>
      <c r="S36" s="123">
        <v>0.40844498335380158</v>
      </c>
      <c r="T36" s="123">
        <v>0</v>
      </c>
      <c r="U36" s="125">
        <v>3.7769188685201284E-3</v>
      </c>
      <c r="V36" s="125">
        <v>1.1330756605560386E-2</v>
      </c>
      <c r="W36" s="125">
        <v>3.2733296860507785E-2</v>
      </c>
      <c r="X36" s="125">
        <v>5.8798199474717885E-2</v>
      </c>
      <c r="Y36" s="125">
        <v>1.5107675474080513E-3</v>
      </c>
      <c r="Z36" s="125">
        <v>9.3105941877581876E-3</v>
      </c>
      <c r="AA36" s="125">
        <v>0</v>
      </c>
      <c r="AB36" s="125">
        <v>0</v>
      </c>
      <c r="AC36" s="125">
        <f t="shared" si="20"/>
        <v>0</v>
      </c>
      <c r="AD36" s="139">
        <f t="shared" si="16"/>
        <v>0.99974820540876552</v>
      </c>
      <c r="AE36" s="122">
        <v>0.37929598445452894</v>
      </c>
      <c r="AF36" s="123">
        <v>4.9761423187348712E-2</v>
      </c>
      <c r="AG36" s="123">
        <v>0.22691387964100088</v>
      </c>
      <c r="AH36" s="123">
        <v>0</v>
      </c>
      <c r="AI36" s="125">
        <v>2.766753028283496E-2</v>
      </c>
      <c r="AJ36" s="125">
        <v>8.3002590848504879E-2</v>
      </c>
      <c r="AK36" s="125">
        <v>0.13833765141417478</v>
      </c>
      <c r="AL36" s="125">
        <v>6.9361622405382517E-2</v>
      </c>
      <c r="AM36" s="125">
        <v>1.6600518169700974E-2</v>
      </c>
      <c r="AN36" s="125">
        <v>9.0587995965235122E-3</v>
      </c>
      <c r="AO36" s="125">
        <v>0</v>
      </c>
      <c r="AP36" s="125">
        <v>0</v>
      </c>
      <c r="AQ36" s="125">
        <f t="shared" si="21"/>
        <v>0</v>
      </c>
      <c r="AR36" s="139">
        <f t="shared" si="17"/>
        <v>1.0000000000000002</v>
      </c>
      <c r="AS36" s="122">
        <v>0.37929598445452894</v>
      </c>
      <c r="AT36" s="123">
        <v>3.4832996231144095E-2</v>
      </c>
      <c r="AU36" s="123">
        <v>0.15883971574870059</v>
      </c>
      <c r="AV36" s="123">
        <v>0</v>
      </c>
      <c r="AW36" s="125">
        <v>4.4959736709606811E-2</v>
      </c>
      <c r="AX36" s="125">
        <v>0.13487921012882043</v>
      </c>
      <c r="AY36" s="125">
        <v>0.12588726278689905</v>
      </c>
      <c r="AZ36" s="125">
        <v>7.9875283912859807E-2</v>
      </c>
      <c r="BA36" s="125">
        <v>3.2371010430916898E-2</v>
      </c>
      <c r="BB36" s="125">
        <v>9.0587995965235122E-3</v>
      </c>
      <c r="BC36" s="125">
        <v>0</v>
      </c>
      <c r="BD36" s="125">
        <v>0</v>
      </c>
      <c r="BE36" s="125">
        <f t="shared" si="22"/>
        <v>0</v>
      </c>
      <c r="BF36" s="139">
        <f t="shared" si="18"/>
        <v>1.0000000000000002</v>
      </c>
      <c r="BG36" s="122">
        <v>0.37929598445452894</v>
      </c>
      <c r="BH36" s="123">
        <v>4.9761423187348755E-3</v>
      </c>
      <c r="BI36" s="123">
        <v>2.2691387964100109E-2</v>
      </c>
      <c r="BJ36" s="123">
        <v>0</v>
      </c>
      <c r="BK36" s="125">
        <v>7.8852461306079619E-2</v>
      </c>
      <c r="BL36" s="125">
        <v>0.23655738391823886</v>
      </c>
      <c r="BM36" s="125">
        <v>0.10513661507477284</v>
      </c>
      <c r="BN36" s="125">
        <v>0.10034925632215766</v>
      </c>
      <c r="BO36" s="125">
        <v>6.3081969044863698E-2</v>
      </c>
      <c r="BP36" s="125">
        <v>9.0587995965235122E-3</v>
      </c>
      <c r="BQ36" s="125">
        <v>0</v>
      </c>
      <c r="BR36" s="125">
        <v>0</v>
      </c>
      <c r="BS36" s="125">
        <f t="shared" si="23"/>
        <v>0</v>
      </c>
      <c r="BT36" s="139">
        <f t="shared" si="19"/>
        <v>1</v>
      </c>
    </row>
    <row r="37" spans="1:72" outlineLevel="1" x14ac:dyDescent="0.3">
      <c r="A37" s="26" t="s">
        <v>7</v>
      </c>
      <c r="B37" s="50">
        <v>0</v>
      </c>
      <c r="C37" s="126">
        <v>0.23360429562591353</v>
      </c>
      <c r="D37" s="127">
        <v>0.37003747478650512</v>
      </c>
      <c r="E37" s="127">
        <v>0.36885627128918674</v>
      </c>
      <c r="F37" s="127">
        <v>0</v>
      </c>
      <c r="G37" s="127">
        <v>0</v>
      </c>
      <c r="H37" s="128">
        <v>0</v>
      </c>
      <c r="I37" s="128">
        <v>2.3819610438615291E-2</v>
      </c>
      <c r="J37" s="128">
        <v>1.0509743705880298E-3</v>
      </c>
      <c r="K37" s="128">
        <v>0</v>
      </c>
      <c r="L37" s="128">
        <v>2.0919677755082151E-3</v>
      </c>
      <c r="M37" s="128">
        <v>1.7980190456100067E-4</v>
      </c>
      <c r="N37" s="133">
        <v>3.5960380912200128E-4</v>
      </c>
      <c r="O37" s="128">
        <v>0</v>
      </c>
      <c r="P37" s="139">
        <f t="shared" si="15"/>
        <v>0.99999999999999989</v>
      </c>
      <c r="Q37" s="122">
        <v>0.23360429562591353</v>
      </c>
      <c r="R37" s="123">
        <v>0.35153560104717985</v>
      </c>
      <c r="S37" s="123">
        <v>0.33197064416026806</v>
      </c>
      <c r="T37" s="123">
        <v>0</v>
      </c>
      <c r="U37" s="125">
        <v>4.1540625651182942E-3</v>
      </c>
      <c r="V37" s="125">
        <v>1.2462187695354883E-2</v>
      </c>
      <c r="W37" s="125">
        <v>5.982148600297385E-2</v>
      </c>
      <c r="X37" s="125">
        <v>1.604849379270469E-3</v>
      </c>
      <c r="Y37" s="125">
        <v>1.6616250260473179E-3</v>
      </c>
      <c r="Z37" s="125">
        <v>2.3689052798494346E-3</v>
      </c>
      <c r="AA37" s="125">
        <v>1.7980190456100067E-4</v>
      </c>
      <c r="AB37" s="125">
        <v>3.5960380912200128E-4</v>
      </c>
      <c r="AC37" s="125">
        <f t="shared" si="20"/>
        <v>0</v>
      </c>
      <c r="AD37" s="139">
        <f t="shared" si="16"/>
        <v>0.9997230624956589</v>
      </c>
      <c r="AE37" s="122">
        <v>0.23360429562591353</v>
      </c>
      <c r="AF37" s="123">
        <v>0.18501873739325256</v>
      </c>
      <c r="AG37" s="123">
        <v>0.18442813564459337</v>
      </c>
      <c r="AH37" s="123">
        <v>0</v>
      </c>
      <c r="AI37" s="125">
        <v>3.6944687303784599E-2</v>
      </c>
      <c r="AJ37" s="125">
        <v>0.1108340619113538</v>
      </c>
      <c r="AK37" s="125">
        <v>0.20854304695753828</v>
      </c>
      <c r="AL37" s="125">
        <v>1.5828849292101866E-2</v>
      </c>
      <c r="AM37" s="125">
        <v>2.2166812382270754E-2</v>
      </c>
      <c r="AN37" s="125">
        <v>2.0919677755082151E-3</v>
      </c>
      <c r="AO37" s="125">
        <v>1.7980190456100067E-4</v>
      </c>
      <c r="AP37" s="125">
        <v>3.5960380912200128E-4</v>
      </c>
      <c r="AQ37" s="125">
        <f t="shared" si="21"/>
        <v>0</v>
      </c>
      <c r="AR37" s="139">
        <f t="shared" si="17"/>
        <v>1</v>
      </c>
      <c r="AS37" s="122">
        <v>0.23360429562591353</v>
      </c>
      <c r="AT37" s="123">
        <v>0.12951311617527678</v>
      </c>
      <c r="AU37" s="123">
        <v>0.12909969495121534</v>
      </c>
      <c r="AV37" s="123">
        <v>0</v>
      </c>
      <c r="AW37" s="125">
        <v>6.0035116868649971E-2</v>
      </c>
      <c r="AX37" s="125">
        <v>0.1801053506059499</v>
      </c>
      <c r="AY37" s="125">
        <v>0.1919179376708352</v>
      </c>
      <c r="AZ37" s="125">
        <v>2.9867830467540012E-2</v>
      </c>
      <c r="BA37" s="125">
        <v>4.3225284145427971E-2</v>
      </c>
      <c r="BB37" s="125">
        <v>2.0919677755082151E-3</v>
      </c>
      <c r="BC37" s="125">
        <v>1.7980190456100067E-4</v>
      </c>
      <c r="BD37" s="125">
        <v>3.5960380912200128E-4</v>
      </c>
      <c r="BE37" s="125">
        <f t="shared" si="22"/>
        <v>0</v>
      </c>
      <c r="BF37" s="139">
        <f t="shared" si="18"/>
        <v>0.99999999999999989</v>
      </c>
      <c r="BG37" s="122">
        <v>0.23360429562591353</v>
      </c>
      <c r="BH37" s="123">
        <v>1.8501873739325273E-2</v>
      </c>
      <c r="BI37" s="123">
        <v>1.8442813564459353E-2</v>
      </c>
      <c r="BJ37" s="123">
        <v>0</v>
      </c>
      <c r="BK37" s="125">
        <v>0.10529235881578608</v>
      </c>
      <c r="BL37" s="125">
        <v>0.31587707644735824</v>
      </c>
      <c r="BM37" s="125">
        <v>0.16420942219299675</v>
      </c>
      <c r="BN37" s="125">
        <v>5.7206899072340611E-2</v>
      </c>
      <c r="BO37" s="125">
        <v>8.4233887052628867E-2</v>
      </c>
      <c r="BP37" s="125">
        <v>2.0919677755082151E-3</v>
      </c>
      <c r="BQ37" s="125">
        <v>1.7980190456100067E-4</v>
      </c>
      <c r="BR37" s="125">
        <v>3.5960380912200128E-4</v>
      </c>
      <c r="BS37" s="125">
        <f t="shared" si="23"/>
        <v>0</v>
      </c>
      <c r="BT37" s="139">
        <f t="shared" si="19"/>
        <v>1</v>
      </c>
    </row>
    <row r="38" spans="1:72" outlineLevel="1" x14ac:dyDescent="0.3">
      <c r="A38" s="26" t="s">
        <v>9</v>
      </c>
      <c r="B38" s="50">
        <v>0</v>
      </c>
      <c r="C38" s="126">
        <v>0.5954747579263614</v>
      </c>
      <c r="D38" s="127">
        <v>0.10538037905554444</v>
      </c>
      <c r="E38" s="127">
        <v>0.26808252593737009</v>
      </c>
      <c r="F38" s="127">
        <v>0</v>
      </c>
      <c r="G38" s="127">
        <v>0</v>
      </c>
      <c r="H38" s="128">
        <v>0</v>
      </c>
      <c r="I38" s="128">
        <v>3.1062337080724027E-2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39">
        <f t="shared" si="15"/>
        <v>0.99999999999999989</v>
      </c>
      <c r="Q38" s="122">
        <v>0.5954747579263614</v>
      </c>
      <c r="R38" s="123">
        <v>0.10011136010276721</v>
      </c>
      <c r="S38" s="123">
        <v>0.24127427334363308</v>
      </c>
      <c r="T38" s="123">
        <v>0</v>
      </c>
      <c r="U38" s="125">
        <v>2.4057953659885672E-3</v>
      </c>
      <c r="V38" s="125">
        <v>7.2173860979657016E-3</v>
      </c>
      <c r="W38" s="125">
        <v>5.1912563585958277E-2</v>
      </c>
      <c r="X38" s="125">
        <v>3.207727154651423E-4</v>
      </c>
      <c r="Y38" s="125">
        <v>9.6231814639542691E-4</v>
      </c>
      <c r="Z38" s="125">
        <v>1.6038635773257115E-4</v>
      </c>
      <c r="AA38" s="125">
        <v>0</v>
      </c>
      <c r="AB38" s="125">
        <v>0</v>
      </c>
      <c r="AC38" s="125">
        <f t="shared" si="20"/>
        <v>0</v>
      </c>
      <c r="AD38" s="139">
        <f t="shared" si="16"/>
        <v>0.99983961364226748</v>
      </c>
      <c r="AE38" s="122">
        <v>0.5954747579263614</v>
      </c>
      <c r="AF38" s="123">
        <v>5.269018952777222E-2</v>
      </c>
      <c r="AG38" s="123">
        <v>0.13404126296868504</v>
      </c>
      <c r="AH38" s="123">
        <v>0</v>
      </c>
      <c r="AI38" s="125">
        <v>1.8673145249645726E-2</v>
      </c>
      <c r="AJ38" s="125">
        <v>5.6019435748937182E-2</v>
      </c>
      <c r="AK38" s="125">
        <v>0.12442806332895265</v>
      </c>
      <c r="AL38" s="125">
        <v>7.4692580998582912E-3</v>
      </c>
      <c r="AM38" s="125">
        <v>1.1203887149787435E-2</v>
      </c>
      <c r="AN38" s="125">
        <v>0</v>
      </c>
      <c r="AO38" s="125">
        <v>0</v>
      </c>
      <c r="AP38" s="125">
        <v>0</v>
      </c>
      <c r="AQ38" s="125">
        <f t="shared" si="21"/>
        <v>0</v>
      </c>
      <c r="AR38" s="139">
        <f t="shared" si="17"/>
        <v>1</v>
      </c>
      <c r="AS38" s="122">
        <v>0.5954747579263614</v>
      </c>
      <c r="AT38" s="123">
        <v>3.6883132669440551E-2</v>
      </c>
      <c r="AU38" s="123">
        <v>9.382888407807953E-2</v>
      </c>
      <c r="AV38" s="123">
        <v>0</v>
      </c>
      <c r="AW38" s="125">
        <v>3.0343861030674307E-2</v>
      </c>
      <c r="AX38" s="125">
        <v>9.1031583092022916E-2</v>
      </c>
      <c r="AY38" s="125">
        <v>0.11602514796661209</v>
      </c>
      <c r="AZ38" s="125">
        <v>1.4565053294723667E-2</v>
      </c>
      <c r="BA38" s="125">
        <v>2.1847579942085499E-2</v>
      </c>
      <c r="BB38" s="125">
        <v>0</v>
      </c>
      <c r="BC38" s="125">
        <v>0</v>
      </c>
      <c r="BD38" s="125">
        <v>0</v>
      </c>
      <c r="BE38" s="125">
        <f t="shared" si="22"/>
        <v>0</v>
      </c>
      <c r="BF38" s="139">
        <f t="shared" si="18"/>
        <v>1</v>
      </c>
      <c r="BG38" s="122">
        <v>0.5954747579263614</v>
      </c>
      <c r="BH38" s="123">
        <v>5.2690189527772264E-3</v>
      </c>
      <c r="BI38" s="123">
        <v>1.3404126296868516E-2</v>
      </c>
      <c r="BJ38" s="123">
        <v>0</v>
      </c>
      <c r="BK38" s="125">
        <v>5.3218463961490312E-2</v>
      </c>
      <c r="BL38" s="125">
        <v>0.15965539188447092</v>
      </c>
      <c r="BM38" s="125">
        <v>0.10202028902937779</v>
      </c>
      <c r="BN38" s="125">
        <v>2.8383180779461503E-2</v>
      </c>
      <c r="BO38" s="125">
        <v>4.2574771169192255E-2</v>
      </c>
      <c r="BP38" s="125">
        <v>0</v>
      </c>
      <c r="BQ38" s="125">
        <v>0</v>
      </c>
      <c r="BR38" s="125">
        <v>0</v>
      </c>
      <c r="BS38" s="125">
        <f t="shared" si="23"/>
        <v>0</v>
      </c>
      <c r="BT38" s="139">
        <f t="shared" si="19"/>
        <v>0.99999999999999989</v>
      </c>
    </row>
    <row r="39" spans="1:72" outlineLevel="1" x14ac:dyDescent="0.3">
      <c r="A39" s="26" t="s">
        <v>14</v>
      </c>
      <c r="B39" s="50">
        <v>0</v>
      </c>
      <c r="C39" s="126">
        <v>0</v>
      </c>
      <c r="D39" s="127">
        <v>0</v>
      </c>
      <c r="E39" s="127">
        <v>0</v>
      </c>
      <c r="F39" s="127">
        <v>0</v>
      </c>
      <c r="G39" s="127">
        <v>0</v>
      </c>
      <c r="H39" s="128">
        <v>0</v>
      </c>
      <c r="I39" s="128">
        <v>0</v>
      </c>
      <c r="J39" s="128">
        <v>0</v>
      </c>
      <c r="K39" s="128">
        <v>0</v>
      </c>
      <c r="L39" s="128">
        <v>0</v>
      </c>
      <c r="M39" s="128">
        <v>0</v>
      </c>
      <c r="N39" s="128">
        <v>0</v>
      </c>
      <c r="O39" s="128">
        <v>0</v>
      </c>
      <c r="P39" s="139">
        <f t="shared" si="15"/>
        <v>0</v>
      </c>
      <c r="Q39" s="122">
        <v>0</v>
      </c>
      <c r="R39" s="123">
        <v>0</v>
      </c>
      <c r="S39" s="123">
        <v>0</v>
      </c>
      <c r="T39" s="123">
        <v>0</v>
      </c>
      <c r="U39" s="125">
        <v>0</v>
      </c>
      <c r="V39" s="125">
        <v>0</v>
      </c>
      <c r="W39" s="125">
        <v>0</v>
      </c>
      <c r="X39" s="125">
        <v>0</v>
      </c>
      <c r="Y39" s="125">
        <v>0</v>
      </c>
      <c r="Z39" s="125">
        <v>0</v>
      </c>
      <c r="AA39" s="125">
        <v>0</v>
      </c>
      <c r="AB39" s="125">
        <v>0</v>
      </c>
      <c r="AC39" s="125">
        <f t="shared" si="20"/>
        <v>0</v>
      </c>
      <c r="AD39" s="139">
        <f t="shared" si="16"/>
        <v>0</v>
      </c>
      <c r="AE39" s="122">
        <v>0</v>
      </c>
      <c r="AF39" s="123">
        <v>0</v>
      </c>
      <c r="AG39" s="123">
        <v>0</v>
      </c>
      <c r="AH39" s="123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f t="shared" si="21"/>
        <v>0</v>
      </c>
      <c r="AR39" s="139">
        <f t="shared" si="17"/>
        <v>0</v>
      </c>
      <c r="AS39" s="122">
        <v>0</v>
      </c>
      <c r="AT39" s="123">
        <v>0</v>
      </c>
      <c r="AU39" s="123">
        <v>0</v>
      </c>
      <c r="AV39" s="123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f t="shared" si="22"/>
        <v>0</v>
      </c>
      <c r="BF39" s="139">
        <f t="shared" si="18"/>
        <v>0</v>
      </c>
      <c r="BG39" s="122">
        <v>0</v>
      </c>
      <c r="BH39" s="123">
        <v>0</v>
      </c>
      <c r="BI39" s="123">
        <v>0</v>
      </c>
      <c r="BJ39" s="123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f t="shared" si="23"/>
        <v>0</v>
      </c>
      <c r="BT39" s="139">
        <f t="shared" si="19"/>
        <v>0</v>
      </c>
    </row>
    <row r="40" spans="1:72" ht="15" outlineLevel="1" thickBot="1" x14ac:dyDescent="0.35">
      <c r="A40" s="27" t="s">
        <v>4</v>
      </c>
      <c r="B40" s="68">
        <v>0</v>
      </c>
      <c r="C40" s="129">
        <v>0.2427279731182399</v>
      </c>
      <c r="D40" s="130">
        <v>0.66561836555807363</v>
      </c>
      <c r="E40" s="130">
        <v>7.1534417637610162E-2</v>
      </c>
      <c r="F40" s="130">
        <v>2.449373856548157E-3</v>
      </c>
      <c r="G40" s="130">
        <v>0</v>
      </c>
      <c r="H40" s="131">
        <v>4.6761542475206915E-3</v>
      </c>
      <c r="I40" s="131">
        <v>1.3449818120385439E-3</v>
      </c>
      <c r="J40" s="131">
        <v>9.2663602325016012E-5</v>
      </c>
      <c r="K40" s="131">
        <v>0</v>
      </c>
      <c r="L40" s="131">
        <v>5.9066027257515348E-3</v>
      </c>
      <c r="M40" s="131">
        <v>0</v>
      </c>
      <c r="N40" s="131">
        <v>0</v>
      </c>
      <c r="O40" s="131">
        <v>5.6494674418922086E-3</v>
      </c>
      <c r="P40" s="140">
        <f t="shared" si="15"/>
        <v>0.99999999999999989</v>
      </c>
      <c r="Q40" s="129">
        <v>0.2427279731182399</v>
      </c>
      <c r="R40" s="130">
        <v>0.63233744728016994</v>
      </c>
      <c r="S40" s="130">
        <v>6.4380975873849153E-2</v>
      </c>
      <c r="T40" s="130">
        <v>1.7145616995837098E-3</v>
      </c>
      <c r="U40" s="132">
        <v>3.0876879148971858E-3</v>
      </c>
      <c r="V40" s="132">
        <v>1.3939217992212248E-2</v>
      </c>
      <c r="W40" s="132">
        <v>2.8104943741147487E-2</v>
      </c>
      <c r="X40" s="132">
        <v>5.0435532431130736E-4</v>
      </c>
      <c r="Y40" s="132">
        <v>1.2350751659588742E-3</v>
      </c>
      <c r="Z40" s="132">
        <v>6.1124485867446801E-3</v>
      </c>
      <c r="AA40" s="132">
        <v>0</v>
      </c>
      <c r="AB40" s="132">
        <v>0</v>
      </c>
      <c r="AC40" s="132">
        <f t="shared" si="20"/>
        <v>5.6494674418922086E-3</v>
      </c>
      <c r="AD40" s="140">
        <f t="shared" si="16"/>
        <v>0.99979415413900663</v>
      </c>
      <c r="AE40" s="129">
        <v>0.2427279731182399</v>
      </c>
      <c r="AF40" s="130">
        <v>0.33280918277903682</v>
      </c>
      <c r="AG40" s="130">
        <v>3.5767208818805081E-2</v>
      </c>
      <c r="AH40" s="130">
        <v>4.8987477130963124E-4</v>
      </c>
      <c r="AI40" s="132">
        <v>3.7053589068308052E-2</v>
      </c>
      <c r="AJ40" s="132">
        <v>0.11583692145244484</v>
      </c>
      <c r="AK40" s="132">
        <v>0.18661292715357874</v>
      </c>
      <c r="AL40" s="132">
        <v>1.4914099229648235E-2</v>
      </c>
      <c r="AM40" s="132">
        <v>2.2232153440984826E-2</v>
      </c>
      <c r="AN40" s="132">
        <v>5.9066027257515348E-3</v>
      </c>
      <c r="AO40" s="132">
        <v>0</v>
      </c>
      <c r="AP40" s="132">
        <v>0</v>
      </c>
      <c r="AQ40" s="132">
        <f t="shared" si="21"/>
        <v>5.6494674418922086E-3</v>
      </c>
      <c r="AR40" s="140">
        <f t="shared" si="17"/>
        <v>1</v>
      </c>
      <c r="AS40" s="129">
        <v>0.2427279731182399</v>
      </c>
      <c r="AT40" s="130">
        <v>0.23296642794532577</v>
      </c>
      <c r="AU40" s="130">
        <v>2.5037046173163557E-2</v>
      </c>
      <c r="AV40" s="130">
        <v>2.4493738565481562E-4</v>
      </c>
      <c r="AW40" s="132">
        <v>6.0169218193510982E-2</v>
      </c>
      <c r="AX40" s="132">
        <v>0.18518380882805363</v>
      </c>
      <c r="AY40" s="132">
        <v>0.16981879275386927</v>
      </c>
      <c r="AZ40" s="132">
        <v>2.8973888335210283E-2</v>
      </c>
      <c r="BA40" s="132">
        <v>4.3321837099327895E-2</v>
      </c>
      <c r="BB40" s="132">
        <v>5.9066027257515348E-3</v>
      </c>
      <c r="BC40" s="132">
        <v>0</v>
      </c>
      <c r="BD40" s="132">
        <v>0</v>
      </c>
      <c r="BE40" s="132">
        <f t="shared" si="22"/>
        <v>5.6494674418922086E-3</v>
      </c>
      <c r="BF40" s="140">
        <f t="shared" si="18"/>
        <v>0.99999999999999978</v>
      </c>
      <c r="BG40" s="129">
        <v>0.2427279731182399</v>
      </c>
      <c r="BH40" s="130">
        <v>3.3280918277903714E-2</v>
      </c>
      <c r="BI40" s="130">
        <v>3.5767208818805111E-3</v>
      </c>
      <c r="BJ40" s="130">
        <v>1.2246869282740795E-4</v>
      </c>
      <c r="BK40" s="132">
        <v>0.10539330737994304</v>
      </c>
      <c r="BL40" s="132">
        <v>0.32085607638734986</v>
      </c>
      <c r="BM40" s="132">
        <v>0.14186939165196263</v>
      </c>
      <c r="BN40" s="132">
        <v>5.6302427538294647E-2</v>
      </c>
      <c r="BO40" s="132">
        <v>8.4314645903954433E-2</v>
      </c>
      <c r="BP40" s="132">
        <v>5.9066027257515348E-3</v>
      </c>
      <c r="BQ40" s="132">
        <v>0</v>
      </c>
      <c r="BR40" s="132">
        <v>0</v>
      </c>
      <c r="BS40" s="132">
        <f t="shared" si="23"/>
        <v>5.6494674418922086E-3</v>
      </c>
      <c r="BT40" s="140">
        <f t="shared" si="19"/>
        <v>0.99999999999999978</v>
      </c>
    </row>
    <row r="41" spans="1:72" outlineLevel="1" x14ac:dyDescent="0.3"/>
    <row r="42" spans="1:72" outlineLevel="1" x14ac:dyDescent="0.3"/>
    <row r="43" spans="1:72" outlineLevel="1" x14ac:dyDescent="0.3"/>
    <row r="44" spans="1:72" outlineLevel="1" x14ac:dyDescent="0.3">
      <c r="A44" t="str">
        <f t="shared" ref="A44:A72" si="24">A12</f>
        <v>Austria</v>
      </c>
      <c r="B44" t="str">
        <f>P44</f>
        <v>electricity 26% 
gas 45%
coal %
oil 19%
renewables 11%</v>
      </c>
      <c r="C44" t="str">
        <f t="shared" ref="C44:C72" si="25">AD44</f>
        <v>electricity 26% 
gas 42%
coal %
oil 17%
renewables 15%</v>
      </c>
      <c r="D44" t="str">
        <f t="shared" ref="D44:D72" si="26">AR44</f>
        <v>electricity 29% 
gas 22%
coal %
oil 9%
renewables 40%</v>
      </c>
      <c r="E44" t="str">
        <f t="shared" ref="E44:E72" si="27">BF44</f>
        <v>electricity 31% 
gas 16%
coal %
oil 7%
renewables 47%</v>
      </c>
      <c r="F44" t="str">
        <f t="shared" ref="F44:F72" si="28">BT44</f>
        <v>electricity 35% 
gas 2%
coal %
oil 1%
renewables 62%</v>
      </c>
      <c r="P44" t="str">
        <f t="shared" ref="P44:P72" si="29">"electricity "&amp;TEXT(C12+G12,"0% 
")&amp;"gas "&amp;TEXT(D12,"#%
")&amp;"coal "&amp;TEXT(F12,"#%
")&amp;"oil "&amp;TEXT(E12,"#%
")&amp;"renewables "&amp;TEXT(SUM(H12:N12),"#%")</f>
        <v>electricity 26% 
gas 45%
coal %
oil 19%
renewables 11%</v>
      </c>
      <c r="AD44" t="str">
        <f>"electricity "&amp;TEXT(Q12+U12,"0% 
")&amp;"gas "&amp;TEXT(R12,"#%
")&amp;"coal "&amp;TEXT(T12,"#%
")&amp;"oil "&amp;TEXT(S12,"#%
")&amp;"renewables "&amp;TEXT(SUM(V12:AC12),"#%")</f>
        <v>electricity 26% 
gas 42%
coal %
oil 17%
renewables 15%</v>
      </c>
      <c r="AR44" t="str">
        <f>"electricity "&amp;TEXT(AE12+AI12,"0% 
")&amp;"gas "&amp;TEXT(AF12,"#%
")&amp;"coal "&amp;TEXT(AH12,"#%
")&amp;"oil "&amp;TEXT(AG12,"#%
")&amp;"renewables "&amp;TEXT(SUM(AJ12:AP12),"#%")</f>
        <v>electricity 29% 
gas 22%
coal %
oil 9%
renewables 40%</v>
      </c>
      <c r="BF44" t="str">
        <f>"electricity "&amp;TEXT(AS12+AW12,"0% 
")&amp;"gas "&amp;TEXT(AT12,"#%
")&amp;"coal "&amp;TEXT(AV12,"#%
")&amp;"oil "&amp;TEXT(AU12,"#%
")&amp;"renewables "&amp;TEXT(SUM(AX12:BE12),"#%")</f>
        <v>electricity 31% 
gas 16%
coal %
oil 7%
renewables 47%</v>
      </c>
      <c r="BT44" t="str">
        <f>"electricity "&amp;TEXT(BG12+BK12,"0% 
")&amp;"gas "&amp;TEXT(BH12,"#%
")&amp;"coal "&amp;TEXT(BJ12,"#%
")&amp;"oil "&amp;TEXT(BI12,"#%
")&amp;"renewables "&amp;TEXT(SUM(BL12:BS12),"#%")</f>
        <v>electricity 35% 
gas 2%
coal %
oil 1%
renewables 62%</v>
      </c>
    </row>
    <row r="45" spans="1:72" outlineLevel="1" x14ac:dyDescent="0.3">
      <c r="A45" t="str">
        <f t="shared" si="24"/>
        <v>Belgium</v>
      </c>
      <c r="B45" t="str">
        <f t="shared" ref="B45:B72" si="30">P45</f>
        <v>electricity 22% 
gas 51%
coal %
oil 25%
renewables 1%</v>
      </c>
      <c r="C45" t="str">
        <f t="shared" si="25"/>
        <v>electricity 23% 
gas 48%
coal %
oil 23%
renewables 6%</v>
      </c>
      <c r="D45" t="str">
        <f t="shared" si="26"/>
        <v>electricity 26% 
gas 25%
coal %
oil 13%
renewables 35%</v>
      </c>
      <c r="E45" t="str">
        <f t="shared" si="27"/>
        <v>electricity 28% 
gas 18%
coal %
oil 9%
renewables 45%</v>
      </c>
      <c r="F45" t="str">
        <f t="shared" si="28"/>
        <v>electricity 33% 
gas 3%
coal %
oil 1%
renewables 63%</v>
      </c>
      <c r="P45" t="str">
        <f t="shared" si="29"/>
        <v>electricity 22% 
gas 51%
coal %
oil 25%
renewables 1%</v>
      </c>
      <c r="AD45" t="str">
        <f t="shared" ref="AD45:AD72" si="31">"electricity "&amp;TEXT(Q13+U13,"0% 
")&amp;"gas "&amp;TEXT(R13,"#%
")&amp;"coal "&amp;TEXT(T13,"#%
")&amp;"oil "&amp;TEXT(S13,"#%
")&amp;"renewables "&amp;TEXT(SUM(V13:AC13),"#%")</f>
        <v>electricity 23% 
gas 48%
coal %
oil 23%
renewables 6%</v>
      </c>
      <c r="AR45" t="str">
        <f t="shared" ref="AR45:AR72" si="32">"electricity "&amp;TEXT(AE13+AI13,"0% 
")&amp;"gas "&amp;TEXT(AF13,"#%
")&amp;"coal "&amp;TEXT(AH13,"#%
")&amp;"oil "&amp;TEXT(AG13,"#%
")&amp;"renewables "&amp;TEXT(SUM(AJ13:AP13),"#%")</f>
        <v>electricity 26% 
gas 25%
coal %
oil 13%
renewables 35%</v>
      </c>
      <c r="BF45" t="str">
        <f t="shared" ref="BF45:BF72" si="33">"electricity "&amp;TEXT(AS13+AW13,"0% 
")&amp;"gas "&amp;TEXT(AT13,"#%
")&amp;"coal "&amp;TEXT(AV13,"#%
")&amp;"oil "&amp;TEXT(AU13,"#%
")&amp;"renewables "&amp;TEXT(SUM(AX13:BE13),"#%")</f>
        <v>electricity 28% 
gas 18%
coal %
oil 9%
renewables 45%</v>
      </c>
      <c r="BT45" t="str">
        <f t="shared" ref="BT45:BT72" si="34">"electricity "&amp;TEXT(BG13+BK13,"0% 
")&amp;"gas "&amp;TEXT(BH13,"#%
")&amp;"coal "&amp;TEXT(BJ13,"#%
")&amp;"oil "&amp;TEXT(BI13,"#%
")&amp;"renewables "&amp;TEXT(SUM(BL13:BS13),"#%")</f>
        <v>electricity 33% 
gas 3%
coal %
oil 1%
renewables 63%</v>
      </c>
    </row>
    <row r="46" spans="1:72" outlineLevel="1" x14ac:dyDescent="0.3">
      <c r="A46" t="str">
        <f t="shared" si="24"/>
        <v>Bulgaria</v>
      </c>
      <c r="B46" t="str">
        <f t="shared" si="30"/>
        <v>electricity 47% 
gas 17%
coal 1%
oil 4%
renewables 31%</v>
      </c>
      <c r="C46" t="str">
        <f t="shared" si="25"/>
        <v>electricity 47% 
gas 16%
coal 1%
oil 3%
renewables 33%</v>
      </c>
      <c r="D46" t="str">
        <f t="shared" si="26"/>
        <v>electricity 48% 
gas 8%
coal %
oil 2%
renewables 42%</v>
      </c>
      <c r="E46" t="str">
        <f t="shared" si="27"/>
        <v>electricity 49% 
gas 6%
coal %
oil 1%
renewables 44%</v>
      </c>
      <c r="F46" t="str">
        <f t="shared" si="28"/>
        <v>electricity 50% 
gas 1%
coal %
oil %
renewables 49%</v>
      </c>
      <c r="P46" t="str">
        <f t="shared" si="29"/>
        <v>electricity 47% 
gas 17%
coal 1%
oil 4%
renewables 31%</v>
      </c>
      <c r="AD46" t="str">
        <f t="shared" si="31"/>
        <v>electricity 47% 
gas 16%
coal 1%
oil 3%
renewables 33%</v>
      </c>
      <c r="AR46" t="str">
        <f t="shared" si="32"/>
        <v>electricity 48% 
gas 8%
coal %
oil 2%
renewables 42%</v>
      </c>
      <c r="BF46" t="str">
        <f t="shared" si="33"/>
        <v>electricity 49% 
gas 6%
coal %
oil 1%
renewables 44%</v>
      </c>
      <c r="BT46" t="str">
        <f t="shared" si="34"/>
        <v>electricity 50% 
gas 1%
coal %
oil %
renewables 49%</v>
      </c>
    </row>
    <row r="47" spans="1:72" outlineLevel="1" x14ac:dyDescent="0.3">
      <c r="A47" t="str">
        <f t="shared" si="24"/>
        <v>Croatia</v>
      </c>
      <c r="B47" t="str">
        <f t="shared" si="30"/>
        <v>electricity 43% 
gas 38%
coal %
oil 15%
renewables 4%</v>
      </c>
      <c r="C47" t="str">
        <f t="shared" si="25"/>
        <v>electricity 43% 
gas 36%
coal %
oil 13%
renewables 7%</v>
      </c>
      <c r="D47" t="str">
        <f t="shared" si="26"/>
        <v>electricity 45% 
gas 19%
coal %
oil 7%
renewables 28%</v>
      </c>
      <c r="E47" t="str">
        <f t="shared" si="27"/>
        <v>electricity 47% 
gas 13%
coal %
oil 5%
renewables 35%</v>
      </c>
      <c r="F47" t="str">
        <f t="shared" si="28"/>
        <v>electricity 50% 
gas 2%
coal %
oil 1%
renewables 47%</v>
      </c>
      <c r="P47" t="str">
        <f t="shared" si="29"/>
        <v>electricity 43% 
gas 38%
coal %
oil 15%
renewables 4%</v>
      </c>
      <c r="AD47" t="str">
        <f t="shared" si="31"/>
        <v>electricity 43% 
gas 36%
coal %
oil 13%
renewables 7%</v>
      </c>
      <c r="AR47" t="str">
        <f t="shared" si="32"/>
        <v>electricity 45% 
gas 19%
coal %
oil 7%
renewables 28%</v>
      </c>
      <c r="BF47" t="str">
        <f t="shared" si="33"/>
        <v>electricity 47% 
gas 13%
coal %
oil 5%
renewables 35%</v>
      </c>
      <c r="BT47" t="str">
        <f t="shared" si="34"/>
        <v>electricity 50% 
gas 2%
coal %
oil 1%
renewables 47%</v>
      </c>
    </row>
    <row r="48" spans="1:72" outlineLevel="1" x14ac:dyDescent="0.3">
      <c r="A48" t="str">
        <f t="shared" si="24"/>
        <v>Cyprus</v>
      </c>
      <c r="B48" t="str">
        <f t="shared" si="30"/>
        <v>electricity 53% 
gas %
coal %
oil 45%
renewables 2%</v>
      </c>
      <c r="C48" t="str">
        <f t="shared" si="25"/>
        <v>electricity 53% 
gas %
coal %
oil 41%
renewables 6%</v>
      </c>
      <c r="D48" t="str">
        <f t="shared" si="26"/>
        <v>electricity 55% 
gas %
coal %
oil 23%
renewables 22%</v>
      </c>
      <c r="E48" t="str">
        <f t="shared" si="27"/>
        <v>electricity 56% 
gas %
coal %
oil 16%
renewables 28%</v>
      </c>
      <c r="F48" t="str">
        <f t="shared" si="28"/>
        <v>electricity 59% 
gas %
coal %
oil 2%
renewables 39%</v>
      </c>
      <c r="P48" t="str">
        <f t="shared" si="29"/>
        <v>electricity 53% 
gas %
coal %
oil 45%
renewables 2%</v>
      </c>
      <c r="AD48" t="str">
        <f t="shared" si="31"/>
        <v>electricity 53% 
gas %
coal %
oil 41%
renewables 6%</v>
      </c>
      <c r="AR48" t="str">
        <f t="shared" si="32"/>
        <v>electricity 55% 
gas %
coal %
oil 23%
renewables 22%</v>
      </c>
      <c r="BF48" t="str">
        <f t="shared" si="33"/>
        <v>electricity 56% 
gas %
coal %
oil 16%
renewables 28%</v>
      </c>
      <c r="BT48" t="str">
        <f t="shared" si="34"/>
        <v>electricity 59% 
gas %
coal %
oil 2%
renewables 39%</v>
      </c>
    </row>
    <row r="49" spans="1:72" outlineLevel="1" x14ac:dyDescent="0.3">
      <c r="A49" t="str">
        <f t="shared" si="24"/>
        <v>Czech Republic</v>
      </c>
      <c r="B49" t="str">
        <f t="shared" si="30"/>
        <v>electricity 33% 
gas 58%
coal 2%
oil 1%
renewables 4%</v>
      </c>
      <c r="C49" t="str">
        <f t="shared" si="25"/>
        <v>electricity 33% 
gas 56%
coal 1%
oil 1%
renewables 9%</v>
      </c>
      <c r="D49" t="str">
        <f t="shared" si="26"/>
        <v>electricity 36% 
gas 29%
coal %
oil %
renewables 32%</v>
      </c>
      <c r="E49" t="str">
        <f t="shared" si="27"/>
        <v>electricity 38% 
gas 20%
coal %
oil %
renewables 41%</v>
      </c>
      <c r="F49" t="str">
        <f t="shared" si="28"/>
        <v>electricity 41% 
gas 3%
coal %
oil %
renewables 56%</v>
      </c>
      <c r="P49" t="str">
        <f t="shared" si="29"/>
        <v>electricity 33% 
gas 58%
coal 2%
oil 1%
renewables 4%</v>
      </c>
      <c r="AD49" t="str">
        <f t="shared" si="31"/>
        <v>electricity 33% 
gas 56%
coal 1%
oil 1%
renewables 9%</v>
      </c>
      <c r="AR49" t="str">
        <f t="shared" si="32"/>
        <v>electricity 36% 
gas 29%
coal %
oil %
renewables 32%</v>
      </c>
      <c r="BF49" t="str">
        <f t="shared" si="33"/>
        <v>electricity 38% 
gas 20%
coal %
oil %
renewables 41%</v>
      </c>
      <c r="BT49" t="str">
        <f t="shared" si="34"/>
        <v>electricity 41% 
gas 3%
coal %
oil %
renewables 56%</v>
      </c>
    </row>
    <row r="50" spans="1:72" outlineLevel="1" x14ac:dyDescent="0.3">
      <c r="A50" t="str">
        <f t="shared" si="24"/>
        <v>Denmark</v>
      </c>
      <c r="B50" t="str">
        <f t="shared" si="30"/>
        <v>electricity 27% 
gas 48%
coal %
oil 14%
renewables 10%</v>
      </c>
      <c r="C50" t="str">
        <f t="shared" si="25"/>
        <v>electricity 27% 
gas 46%
coal %
oil 12%
renewables 15%</v>
      </c>
      <c r="D50" t="str">
        <f t="shared" si="26"/>
        <v>electricity 30% 
gas 24%
coal %
oil 7%
renewables 38%</v>
      </c>
      <c r="E50" t="str">
        <f t="shared" si="27"/>
        <v>electricity 32% 
gas 17%
coal %
oil 5%
renewables 47%</v>
      </c>
      <c r="F50" t="str">
        <f t="shared" si="28"/>
        <v>electricity 36% 
gas 2%
coal %
oil 1%
renewables 61%</v>
      </c>
      <c r="P50" t="str">
        <f t="shared" si="29"/>
        <v>electricity 27% 
gas 48%
coal %
oil 14%
renewables 10%</v>
      </c>
      <c r="AD50" t="str">
        <f t="shared" si="31"/>
        <v>electricity 27% 
gas 46%
coal %
oil 12%
renewables 15%</v>
      </c>
      <c r="AR50" t="str">
        <f t="shared" si="32"/>
        <v>electricity 30% 
gas 24%
coal %
oil 7%
renewables 38%</v>
      </c>
      <c r="BF50" t="str">
        <f t="shared" si="33"/>
        <v>electricity 32% 
gas 17%
coal %
oil 5%
renewables 47%</v>
      </c>
      <c r="BT50" t="str">
        <f t="shared" si="34"/>
        <v>electricity 36% 
gas 2%
coal %
oil 1%
renewables 61%</v>
      </c>
    </row>
    <row r="51" spans="1:72" outlineLevel="1" x14ac:dyDescent="0.3">
      <c r="A51" t="str">
        <f t="shared" si="24"/>
        <v>Estonia</v>
      </c>
      <c r="B51" t="str">
        <f t="shared" si="30"/>
        <v>electricity 49% 
gas 22%
coal 2%
oil 21%
renewables 7%</v>
      </c>
      <c r="C51" t="str">
        <f t="shared" si="25"/>
        <v>electricity 49% 
gas 20%
coal 1%
oil 19%
renewables 10%</v>
      </c>
      <c r="D51" t="str">
        <f t="shared" si="26"/>
        <v>electricity 51% 
gas 11%
coal %
oil 10%
renewables 27%</v>
      </c>
      <c r="E51" t="str">
        <f t="shared" si="27"/>
        <v>electricity 52% 
gas 8%
coal %
oil 7%
renewables 33%</v>
      </c>
      <c r="F51" t="str">
        <f t="shared" si="28"/>
        <v>electricity 55% 
gas 1%
coal %
oil 1%
renewables 43%</v>
      </c>
      <c r="P51" t="str">
        <f t="shared" si="29"/>
        <v>electricity 49% 
gas 22%
coal 2%
oil 21%
renewables 7%</v>
      </c>
      <c r="AD51" t="str">
        <f t="shared" si="31"/>
        <v>electricity 49% 
gas 20%
coal 1%
oil 19%
renewables 10%</v>
      </c>
      <c r="AR51" t="str">
        <f t="shared" si="32"/>
        <v>electricity 51% 
gas 11%
coal %
oil 10%
renewables 27%</v>
      </c>
      <c r="BF51" t="str">
        <f t="shared" si="33"/>
        <v>electricity 52% 
gas 8%
coal %
oil 7%
renewables 33%</v>
      </c>
      <c r="BT51" t="str">
        <f t="shared" si="34"/>
        <v>electricity 55% 
gas 1%
coal %
oil 1%
renewables 43%</v>
      </c>
    </row>
    <row r="52" spans="1:72" outlineLevel="1" x14ac:dyDescent="0.3">
      <c r="A52" t="str">
        <f t="shared" si="24"/>
        <v>Finland</v>
      </c>
      <c r="B52" t="str">
        <f t="shared" si="30"/>
        <v>electricity 66% 
gas 3%
coal %
oil 23%
renewables 7%</v>
      </c>
      <c r="C52" t="str">
        <f t="shared" si="25"/>
        <v>electricity 66% 
gas 3%
coal %
oil 21%
renewables 10%</v>
      </c>
      <c r="D52" t="str">
        <f t="shared" si="26"/>
        <v>electricity 68% 
gas 1%
coal %
oil 12%
renewables 19%</v>
      </c>
      <c r="E52" t="str">
        <f t="shared" si="27"/>
        <v>electricity 68% 
gas 1%
coal %
oil 8%
renewables 22%</v>
      </c>
      <c r="F52" t="str">
        <f t="shared" si="28"/>
        <v>electricity 70% 
gas %
coal %
oil 1%
renewables 29%</v>
      </c>
      <c r="P52" t="str">
        <f t="shared" si="29"/>
        <v>electricity 66% 
gas 3%
coal %
oil 23%
renewables 7%</v>
      </c>
      <c r="AD52" t="str">
        <f t="shared" si="31"/>
        <v>electricity 66% 
gas 3%
coal %
oil 21%
renewables 10%</v>
      </c>
      <c r="AR52" t="str">
        <f t="shared" si="32"/>
        <v>electricity 68% 
gas 1%
coal %
oil 12%
renewables 19%</v>
      </c>
      <c r="BF52" t="str">
        <f t="shared" si="33"/>
        <v>electricity 68% 
gas 1%
coal %
oil 8%
renewables 22%</v>
      </c>
      <c r="BT52" t="str">
        <f t="shared" si="34"/>
        <v>electricity 70% 
gas %
coal %
oil 1%
renewables 29%</v>
      </c>
    </row>
    <row r="53" spans="1:72" outlineLevel="1" x14ac:dyDescent="0.3">
      <c r="A53" t="str">
        <f t="shared" si="24"/>
        <v>France</v>
      </c>
      <c r="B53" t="str">
        <f t="shared" si="30"/>
        <v>electricity 26% 
gas 51%
coal %
oil 18%
renewables 4%</v>
      </c>
      <c r="C53" t="str">
        <f t="shared" si="25"/>
        <v>electricity 26% 
gas 49%
coal %
oil 16%
renewables 9%</v>
      </c>
      <c r="D53" t="str">
        <f t="shared" si="26"/>
        <v>electricity 29% 
gas 26%
coal %
oil 9%
renewables 35%</v>
      </c>
      <c r="E53" t="str">
        <f t="shared" si="27"/>
        <v>electricity 32% 
gas 18%
coal %
oil 6%
renewables 44%</v>
      </c>
      <c r="F53" t="str">
        <f t="shared" si="28"/>
        <v>electricity 36% 
gas 3%
coal %
oil 1%
renewables 61%</v>
      </c>
      <c r="P53" t="str">
        <f t="shared" si="29"/>
        <v>electricity 26% 
gas 51%
coal %
oil 18%
renewables 4%</v>
      </c>
      <c r="AD53" t="str">
        <f t="shared" si="31"/>
        <v>electricity 26% 
gas 49%
coal %
oil 16%
renewables 9%</v>
      </c>
      <c r="AR53" t="str">
        <f t="shared" si="32"/>
        <v>electricity 29% 
gas 26%
coal %
oil 9%
renewables 35%</v>
      </c>
      <c r="BF53" t="str">
        <f t="shared" si="33"/>
        <v>electricity 32% 
gas 18%
coal %
oil 6%
renewables 44%</v>
      </c>
      <c r="BT53" t="str">
        <f t="shared" si="34"/>
        <v>electricity 36% 
gas 3%
coal %
oil 1%
renewables 61%</v>
      </c>
    </row>
    <row r="54" spans="1:72" outlineLevel="1" x14ac:dyDescent="0.3">
      <c r="A54" t="str">
        <f t="shared" si="24"/>
        <v>Germany</v>
      </c>
      <c r="B54" t="str">
        <f t="shared" si="30"/>
        <v>electricity 8% 
gas 49%
coal %
oil 36%
renewables 7%</v>
      </c>
      <c r="C54" t="str">
        <f t="shared" si="25"/>
        <v>electricity 8% 
gas 47%
coal %
oil 32%
renewables 12%</v>
      </c>
      <c r="D54" t="str">
        <f t="shared" si="26"/>
        <v>electricity 12% 
gas 25%
coal %
oil 18%
renewables 45%</v>
      </c>
      <c r="E54" t="str">
        <f t="shared" si="27"/>
        <v>electricity 15% 
gas 17%
coal %
oil 12%
renewables 55%</v>
      </c>
      <c r="F54" t="str">
        <f t="shared" si="28"/>
        <v>electricity 20% 
gas 2%
coal %
oil 2%
renewables 76%</v>
      </c>
      <c r="P54" t="str">
        <f t="shared" si="29"/>
        <v>electricity 8% 
gas 49%
coal %
oil 36%
renewables 7%</v>
      </c>
      <c r="AD54" t="str">
        <f t="shared" si="31"/>
        <v>electricity 8% 
gas 47%
coal %
oil 32%
renewables 12%</v>
      </c>
      <c r="AR54" t="str">
        <f t="shared" si="32"/>
        <v>electricity 12% 
gas 25%
coal %
oil 18%
renewables 45%</v>
      </c>
      <c r="BF54" t="str">
        <f t="shared" si="33"/>
        <v>electricity 15% 
gas 17%
coal %
oil 12%
renewables 55%</v>
      </c>
      <c r="BT54" t="str">
        <f t="shared" si="34"/>
        <v>electricity 20% 
gas 2%
coal %
oil 2%
renewables 76%</v>
      </c>
    </row>
    <row r="55" spans="1:72" outlineLevel="1" x14ac:dyDescent="0.3">
      <c r="A55" t="str">
        <f t="shared" si="24"/>
        <v>Greece</v>
      </c>
      <c r="B55" t="str">
        <f t="shared" si="30"/>
        <v>electricity 56% 
gas 19%
coal %
oil 20%
renewables 5%</v>
      </c>
      <c r="C55" t="str">
        <f t="shared" si="25"/>
        <v>electricity 57% 
gas 18%
coal %
oil 18%
renewables 8%</v>
      </c>
      <c r="D55" t="str">
        <f t="shared" si="26"/>
        <v>electricity 58% 
gas 9%
coal %
oil 10%
renewables 22%</v>
      </c>
      <c r="E55" t="str">
        <f t="shared" si="27"/>
        <v>electricity 59% 
gas 7%
coal %
oil 7%
renewables 27%</v>
      </c>
      <c r="F55" t="str">
        <f t="shared" si="28"/>
        <v>electricity 62% 
gas 1%
coal %
oil 1%
renewables 36%</v>
      </c>
      <c r="P55" t="str">
        <f t="shared" si="29"/>
        <v>electricity 56% 
gas 19%
coal %
oil 20%
renewables 5%</v>
      </c>
      <c r="AD55" t="str">
        <f t="shared" si="31"/>
        <v>electricity 57% 
gas 18%
coal %
oil 18%
renewables 8%</v>
      </c>
      <c r="AR55" t="str">
        <f t="shared" si="32"/>
        <v>electricity 58% 
gas 9%
coal %
oil 10%
renewables 22%</v>
      </c>
      <c r="BF55" t="str">
        <f t="shared" si="33"/>
        <v>electricity 59% 
gas 7%
coal %
oil 7%
renewables 27%</v>
      </c>
      <c r="BT55" t="str">
        <f t="shared" si="34"/>
        <v>electricity 62% 
gas 1%
coal %
oil 1%
renewables 36%</v>
      </c>
    </row>
    <row r="56" spans="1:72" outlineLevel="1" x14ac:dyDescent="0.3">
      <c r="A56" t="str">
        <f t="shared" si="24"/>
        <v>Hungary</v>
      </c>
      <c r="B56" t="str">
        <f t="shared" si="30"/>
        <v>electricity 3% 
gas 86%
coal %
oil %
renewables 9%</v>
      </c>
      <c r="C56" t="str">
        <f t="shared" si="25"/>
        <v>electricity 4% 
gas 82%
coal %
oil %
renewables 14%</v>
      </c>
      <c r="D56" t="str">
        <f t="shared" si="26"/>
        <v>electricity 8% 
gas 43%
coal %
oil %
renewables 49%</v>
      </c>
      <c r="E56" t="str">
        <f t="shared" si="27"/>
        <v>electricity 10% 
gas 30%
coal %
oil %
renewables 59%</v>
      </c>
      <c r="F56" t="str">
        <f t="shared" si="28"/>
        <v>electricity 16% 
gas 4%
coal %
oil %
renewables 80%</v>
      </c>
      <c r="P56" t="str">
        <f t="shared" si="29"/>
        <v>electricity 3% 
gas 86%
coal %
oil %
renewables 9%</v>
      </c>
      <c r="AD56" t="str">
        <f t="shared" si="31"/>
        <v>electricity 4% 
gas 82%
coal %
oil %
renewables 14%</v>
      </c>
      <c r="AR56" t="str">
        <f t="shared" si="32"/>
        <v>electricity 8% 
gas 43%
coal %
oil %
renewables 49%</v>
      </c>
      <c r="BF56" t="str">
        <f t="shared" si="33"/>
        <v>electricity 10% 
gas 30%
coal %
oil %
renewables 59%</v>
      </c>
      <c r="BT56" t="str">
        <f t="shared" si="34"/>
        <v>electricity 16% 
gas 4%
coal %
oil %
renewables 80%</v>
      </c>
    </row>
    <row r="57" spans="1:72" outlineLevel="1" x14ac:dyDescent="0.3">
      <c r="A57" t="str">
        <f t="shared" si="24"/>
        <v>Ireland</v>
      </c>
      <c r="B57" t="str">
        <f t="shared" si="30"/>
        <v>electricity 8% 
gas 48%
coal %
oil 39%
renewables 5%</v>
      </c>
      <c r="C57" t="str">
        <f t="shared" si="25"/>
        <v>electricity 8% 
gas 46%
coal %
oil 35%
renewables 11%</v>
      </c>
      <c r="D57" t="str">
        <f t="shared" si="26"/>
        <v>electricity 12% 
gas 24%
coal %
oil 20%
renewables 44%</v>
      </c>
      <c r="E57" t="str">
        <f t="shared" si="27"/>
        <v>electricity 15% 
gas 17%
coal %
oil 14%
renewables 55%</v>
      </c>
      <c r="F57" t="str">
        <f t="shared" si="28"/>
        <v>electricity 20% 
gas 2%
coal %
oil 2%
renewables 76%</v>
      </c>
      <c r="P57" t="str">
        <f t="shared" si="29"/>
        <v>electricity 8% 
gas 48%
coal %
oil 39%
renewables 5%</v>
      </c>
      <c r="AD57" t="str">
        <f t="shared" si="31"/>
        <v>electricity 8% 
gas 46%
coal %
oil 35%
renewables 11%</v>
      </c>
      <c r="AR57" t="str">
        <f t="shared" si="32"/>
        <v>electricity 12% 
gas 24%
coal %
oil 20%
renewables 44%</v>
      </c>
      <c r="BF57" t="str">
        <f t="shared" si="33"/>
        <v>electricity 15% 
gas 17%
coal %
oil 14%
renewables 55%</v>
      </c>
      <c r="BT57" t="str">
        <f t="shared" si="34"/>
        <v>electricity 20% 
gas 2%
coal %
oil 2%
renewables 76%</v>
      </c>
    </row>
    <row r="58" spans="1:72" outlineLevel="1" x14ac:dyDescent="0.3">
      <c r="A58" t="str">
        <f t="shared" si="24"/>
        <v>Italy</v>
      </c>
      <c r="B58" t="str">
        <f t="shared" si="30"/>
        <v>electricity 17% 
gas 79%
coal %
oil 2%
renewables 2%</v>
      </c>
      <c r="C58" t="str">
        <f t="shared" si="25"/>
        <v>electricity 17% 
gas 75%
coal %
oil 2%
renewables 6%</v>
      </c>
      <c r="D58" t="str">
        <f t="shared" si="26"/>
        <v>electricity 21% 
gas 40%
coal %
oil 1%
renewables 38%</v>
      </c>
      <c r="E58" t="str">
        <f t="shared" si="27"/>
        <v>electricity 24% 
gas 28%
coal %
oil 1%
renewables 48%</v>
      </c>
      <c r="F58" t="str">
        <f t="shared" si="28"/>
        <v>electricity 29% 
gas 4%
coal %
oil %
renewables 67%</v>
      </c>
      <c r="P58" t="str">
        <f t="shared" si="29"/>
        <v>electricity 17% 
gas 79%
coal %
oil 2%
renewables 2%</v>
      </c>
      <c r="AD58" t="str">
        <f t="shared" si="31"/>
        <v>electricity 17% 
gas 75%
coal %
oil 2%
renewables 6%</v>
      </c>
      <c r="AR58" t="str">
        <f t="shared" si="32"/>
        <v>electricity 21% 
gas 40%
coal %
oil 1%
renewables 38%</v>
      </c>
      <c r="BF58" t="str">
        <f t="shared" si="33"/>
        <v>electricity 24% 
gas 28%
coal %
oil 1%
renewables 48%</v>
      </c>
      <c r="BT58" t="str">
        <f t="shared" si="34"/>
        <v>electricity 29% 
gas 4%
coal %
oil %
renewables 67%</v>
      </c>
    </row>
    <row r="59" spans="1:72" outlineLevel="1" x14ac:dyDescent="0.3">
      <c r="A59" t="str">
        <f t="shared" si="24"/>
        <v>Latvia</v>
      </c>
      <c r="B59" t="str">
        <f t="shared" si="30"/>
        <v>electricity 21% 
gas 27%
coal 4%
oil 15%
renewables 33%</v>
      </c>
      <c r="C59" t="str">
        <f t="shared" si="25"/>
        <v>electricity 21% 
gas 25%
coal 3%
oil 13%
renewables 37%</v>
      </c>
      <c r="D59" t="str">
        <f t="shared" si="26"/>
        <v>electricity 23% 
gas 13%
coal 1%
oil 7%
renewables 55%</v>
      </c>
      <c r="E59" t="str">
        <f t="shared" si="27"/>
        <v>electricity 25% 
gas 9%
coal %
oil 5%
renewables 60%</v>
      </c>
      <c r="F59" t="str">
        <f t="shared" si="28"/>
        <v>electricity 27% 
gas 1%
coal %
oil 1%
renewables 70%</v>
      </c>
      <c r="P59" t="str">
        <f t="shared" si="29"/>
        <v>electricity 21% 
gas 27%
coal 4%
oil 15%
renewables 33%</v>
      </c>
      <c r="AD59" t="str">
        <f t="shared" si="31"/>
        <v>electricity 21% 
gas 25%
coal 3%
oil 13%
renewables 37%</v>
      </c>
      <c r="AR59" t="str">
        <f t="shared" si="32"/>
        <v>electricity 23% 
gas 13%
coal 1%
oil 7%
renewables 55%</v>
      </c>
      <c r="BF59" t="str">
        <f t="shared" si="33"/>
        <v>electricity 25% 
gas 9%
coal %
oil 5%
renewables 60%</v>
      </c>
      <c r="BT59" t="str">
        <f t="shared" si="34"/>
        <v>electricity 27% 
gas 1%
coal %
oil 1%
renewables 70%</v>
      </c>
    </row>
    <row r="60" spans="1:72" outlineLevel="1" x14ac:dyDescent="0.3">
      <c r="A60" t="str">
        <f t="shared" si="24"/>
        <v>Lithuania</v>
      </c>
      <c r="B60" t="str">
        <f t="shared" si="30"/>
        <v>electricity 25% 
gas 29%
coal 26%
oil 1%
renewables 19%</v>
      </c>
      <c r="C60" t="str">
        <f t="shared" si="25"/>
        <v>electricity 25% 
gas 27%
coal 18%
oil 1%
renewables 27%</v>
      </c>
      <c r="D60" t="str">
        <f t="shared" si="26"/>
        <v>electricity 28% 
gas 14%
coal 5%
oil 1%
renewables 51%</v>
      </c>
      <c r="E60" t="str">
        <f t="shared" si="27"/>
        <v>electricity 30% 
gas 10%
coal 3%
oil 1%
renewables 57%</v>
      </c>
      <c r="F60" t="str">
        <f t="shared" si="28"/>
        <v>electricity 33% 
gas 1%
coal 1%
oil %
renewables 64%</v>
      </c>
      <c r="P60" t="str">
        <f t="shared" si="29"/>
        <v>electricity 25% 
gas 29%
coal 26%
oil 1%
renewables 19%</v>
      </c>
      <c r="AD60" t="str">
        <f t="shared" si="31"/>
        <v>electricity 25% 
gas 27%
coal 18%
oil 1%
renewables 27%</v>
      </c>
      <c r="AR60" t="str">
        <f t="shared" si="32"/>
        <v>electricity 28% 
gas 14%
coal 5%
oil 1%
renewables 51%</v>
      </c>
      <c r="BF60" t="str">
        <f t="shared" si="33"/>
        <v>electricity 30% 
gas 10%
coal 3%
oil 1%
renewables 57%</v>
      </c>
      <c r="BT60" t="str">
        <f t="shared" si="34"/>
        <v>electricity 33% 
gas 1%
coal 1%
oil %
renewables 64%</v>
      </c>
    </row>
    <row r="61" spans="1:72" outlineLevel="1" x14ac:dyDescent="0.3">
      <c r="A61" t="str">
        <f t="shared" si="24"/>
        <v>Luxembourg</v>
      </c>
      <c r="B61" t="str">
        <f t="shared" si="30"/>
        <v>electricity 25% 
gas 51%
coal %
oil 23%
renewables 1%</v>
      </c>
      <c r="C61" t="str">
        <f t="shared" si="25"/>
        <v>electricity 26% 
gas 49%
coal %
oil 20%
renewables 5%</v>
      </c>
      <c r="D61" t="str">
        <f t="shared" si="26"/>
        <v>electricity 29% 
gas 26%
coal %
oil 11%
renewables 34%</v>
      </c>
      <c r="E61" t="str">
        <f t="shared" si="27"/>
        <v>electricity 31% 
gas 18%
coal %
oil 8%
renewables 43%</v>
      </c>
      <c r="F61" t="str">
        <f t="shared" si="28"/>
        <v>electricity 36% 
gas 3%
coal %
oil 1%
renewables 60%</v>
      </c>
      <c r="P61" t="str">
        <f t="shared" si="29"/>
        <v>electricity 25% 
gas 51%
coal %
oil 23%
renewables 1%</v>
      </c>
      <c r="AD61" t="str">
        <f t="shared" si="31"/>
        <v>electricity 26% 
gas 49%
coal %
oil 20%
renewables 5%</v>
      </c>
      <c r="AR61" t="str">
        <f t="shared" si="32"/>
        <v>electricity 29% 
gas 26%
coal %
oil 11%
renewables 34%</v>
      </c>
      <c r="BF61" t="str">
        <f t="shared" si="33"/>
        <v>electricity 31% 
gas 18%
coal %
oil 8%
renewables 43%</v>
      </c>
      <c r="BT61" t="str">
        <f t="shared" si="34"/>
        <v>electricity 36% 
gas 3%
coal %
oil 1%
renewables 60%</v>
      </c>
    </row>
    <row r="62" spans="1:72" outlineLevel="1" x14ac:dyDescent="0.3">
      <c r="A62" t="str">
        <f t="shared" si="24"/>
        <v>Malta</v>
      </c>
      <c r="B62" t="str">
        <f t="shared" si="30"/>
        <v>electricity 49% 
gas 7%
coal %
oil 43%
renewables 1%</v>
      </c>
      <c r="C62" t="str">
        <f t="shared" si="25"/>
        <v>electricity 49% 
gas 7%
coal %
oil 38%
renewables 6%</v>
      </c>
      <c r="D62" t="str">
        <f t="shared" si="26"/>
        <v>electricity 51% 
gas 4%
coal %
oil 21%
renewables 24%</v>
      </c>
      <c r="E62" t="str">
        <f t="shared" si="27"/>
        <v>electricity 53% 
gas 2%
coal %
oil 15%
renewables 30%</v>
      </c>
      <c r="F62" t="str">
        <f t="shared" si="28"/>
        <v>electricity 56% 
gas %
coal %
oil 2%
renewables 42%</v>
      </c>
      <c r="P62" t="str">
        <f t="shared" si="29"/>
        <v>electricity 49% 
gas 7%
coal %
oil 43%
renewables 1%</v>
      </c>
      <c r="AD62" t="str">
        <f t="shared" si="31"/>
        <v>electricity 49% 
gas 7%
coal %
oil 38%
renewables 6%</v>
      </c>
      <c r="AR62" t="str">
        <f t="shared" si="32"/>
        <v>electricity 51% 
gas 4%
coal %
oil 21%
renewables 24%</v>
      </c>
      <c r="BF62" t="str">
        <f t="shared" si="33"/>
        <v>electricity 53% 
gas 2%
coal %
oil 15%
renewables 30%</v>
      </c>
      <c r="BT62" t="str">
        <f t="shared" si="34"/>
        <v>electricity 56% 
gas %
coal %
oil 2%
renewables 42%</v>
      </c>
    </row>
    <row r="63" spans="1:72" outlineLevel="1" x14ac:dyDescent="0.3">
      <c r="A63" t="str">
        <f t="shared" si="24"/>
        <v>Netherlands</v>
      </c>
      <c r="B63" t="str">
        <f t="shared" si="30"/>
        <v>electricity 12% 
gas 80%
coal %
oil 2%
renewables 4%</v>
      </c>
      <c r="C63" t="str">
        <f t="shared" si="25"/>
        <v>electricity 13% 
gas 76%
coal %
oil 2%
renewables 9%</v>
      </c>
      <c r="D63" t="str">
        <f t="shared" si="26"/>
        <v>electricity 17% 
gas 40%
coal %
oil 1%
renewables 41%</v>
      </c>
      <c r="E63" t="str">
        <f t="shared" si="27"/>
        <v>electricity 19% 
gas 28%
coal %
oil 1%
renewables 52%</v>
      </c>
      <c r="F63" t="str">
        <f t="shared" si="28"/>
        <v>electricity 24% 
gas 4%
coal %
oil %
renewables 72%</v>
      </c>
      <c r="P63" t="str">
        <f t="shared" si="29"/>
        <v>electricity 12% 
gas 80%
coal %
oil 2%
renewables 4%</v>
      </c>
      <c r="AD63" t="str">
        <f t="shared" si="31"/>
        <v>electricity 13% 
gas 76%
coal %
oil 2%
renewables 9%</v>
      </c>
      <c r="AR63" t="str">
        <f t="shared" si="32"/>
        <v>electricity 17% 
gas 40%
coal %
oil 1%
renewables 41%</v>
      </c>
      <c r="BF63" t="str">
        <f t="shared" si="33"/>
        <v>electricity 19% 
gas 28%
coal %
oil 1%
renewables 52%</v>
      </c>
      <c r="BT63" t="str">
        <f t="shared" si="34"/>
        <v>electricity 24% 
gas 4%
coal %
oil %
renewables 72%</v>
      </c>
    </row>
    <row r="64" spans="1:72" outlineLevel="1" x14ac:dyDescent="0.3">
      <c r="A64" t="str">
        <f t="shared" si="24"/>
        <v>Poland</v>
      </c>
      <c r="B64" t="str">
        <f t="shared" si="30"/>
        <v>electricity 27% 
gas 40%
coal 19%
oil 8%
renewables 6%</v>
      </c>
      <c r="C64" t="str">
        <f t="shared" si="25"/>
        <v>electricity 28% 
gas 38%
coal 13%
oil 7%
renewables 14%</v>
      </c>
      <c r="D64" t="str">
        <f t="shared" si="26"/>
        <v>electricity 31% 
gas 20%
coal 4%
oil 4%
renewables 41%</v>
      </c>
      <c r="E64" t="str">
        <f t="shared" si="27"/>
        <v>electricity 33% 
gas 14%
coal 2%
oil 3%
renewables 48%</v>
      </c>
      <c r="F64" t="str">
        <f t="shared" si="28"/>
        <v>electricity 37% 
gas 2%
coal 1%
oil %
renewables 60%</v>
      </c>
      <c r="P64" t="str">
        <f t="shared" si="29"/>
        <v>electricity 27% 
gas 40%
coal 19%
oil 8%
renewables 6%</v>
      </c>
      <c r="AD64" t="str">
        <f t="shared" si="31"/>
        <v>electricity 28% 
gas 38%
coal 13%
oil 7%
renewables 14%</v>
      </c>
      <c r="AR64" t="str">
        <f t="shared" si="32"/>
        <v>electricity 31% 
gas 20%
coal 4%
oil 4%
renewables 41%</v>
      </c>
      <c r="BF64" t="str">
        <f t="shared" si="33"/>
        <v>electricity 33% 
gas 14%
coal 2%
oil 3%
renewables 48%</v>
      </c>
      <c r="BT64" t="str">
        <f t="shared" si="34"/>
        <v>electricity 37% 
gas 2%
coal 1%
oil %
renewables 60%</v>
      </c>
    </row>
    <row r="65" spans="1:72" outlineLevel="1" x14ac:dyDescent="0.3">
      <c r="A65" t="str">
        <f t="shared" si="24"/>
        <v>Portugal</v>
      </c>
      <c r="B65" t="str">
        <f t="shared" si="30"/>
        <v>electricity 44% 
gas 37%
coal %
oil 15%
renewables 4%</v>
      </c>
      <c r="C65" t="str">
        <f t="shared" si="25"/>
        <v>electricity 44% 
gas 36%
coal %
oil 13%
renewables 7%</v>
      </c>
      <c r="D65" t="str">
        <f t="shared" si="26"/>
        <v>electricity 47% 
gas 19%
coal %
oil 7%
renewables 27%</v>
      </c>
      <c r="E65" t="str">
        <f t="shared" si="27"/>
        <v>electricity 48% 
gas 13%
coal %
oil 5%
renewables 34%</v>
      </c>
      <c r="F65" t="str">
        <f t="shared" si="28"/>
        <v>electricity 51% 
gas 2%
coal %
oil 1%
renewables 46%</v>
      </c>
      <c r="P65" t="str">
        <f t="shared" si="29"/>
        <v>electricity 44% 
gas 37%
coal %
oil 15%
renewables 4%</v>
      </c>
      <c r="AD65" t="str">
        <f t="shared" si="31"/>
        <v>electricity 44% 
gas 36%
coal %
oil 13%
renewables 7%</v>
      </c>
      <c r="AR65" t="str">
        <f t="shared" si="32"/>
        <v>electricity 47% 
gas 19%
coal %
oil 7%
renewables 27%</v>
      </c>
      <c r="BF65" t="str">
        <f t="shared" si="33"/>
        <v>electricity 48% 
gas 13%
coal %
oil 5%
renewables 34%</v>
      </c>
      <c r="BT65" t="str">
        <f t="shared" si="34"/>
        <v>electricity 51% 
gas 2%
coal %
oil 1%
renewables 46%</v>
      </c>
    </row>
    <row r="66" spans="1:72" outlineLevel="1" x14ac:dyDescent="0.3">
      <c r="A66" t="str">
        <f t="shared" si="24"/>
        <v>Romania</v>
      </c>
      <c r="B66" t="str">
        <f t="shared" si="30"/>
        <v>electricity 7% 
gas 84%
coal %
oil 7%
renewables 2%</v>
      </c>
      <c r="C66" t="str">
        <f t="shared" si="25"/>
        <v>electricity 8% 
gas 80%
coal %
oil 6%
renewables 6%</v>
      </c>
      <c r="D66" t="str">
        <f t="shared" si="26"/>
        <v>electricity 12% 
gas 42%
coal %
oil 3%
renewables 43%</v>
      </c>
      <c r="E66" t="str">
        <f t="shared" si="27"/>
        <v>electricity 15% 
gas 29%
coal %
oil 2%
renewables 54%</v>
      </c>
      <c r="F66" t="str">
        <f t="shared" si="28"/>
        <v>electricity 20% 
gas 4%
coal %
oil %
renewables 75%</v>
      </c>
      <c r="P66" t="str">
        <f t="shared" si="29"/>
        <v>electricity 7% 
gas 84%
coal %
oil 7%
renewables 2%</v>
      </c>
      <c r="AD66" t="str">
        <f t="shared" si="31"/>
        <v>electricity 8% 
gas 80%
coal %
oil 6%
renewables 6%</v>
      </c>
      <c r="AR66" t="str">
        <f t="shared" si="32"/>
        <v>electricity 12% 
gas 42%
coal %
oil 3%
renewables 43%</v>
      </c>
      <c r="BF66" t="str">
        <f t="shared" si="33"/>
        <v>electricity 15% 
gas 29%
coal %
oil 2%
renewables 54%</v>
      </c>
      <c r="BT66" t="str">
        <f t="shared" si="34"/>
        <v>electricity 20% 
gas 4%
coal %
oil %
renewables 75%</v>
      </c>
    </row>
    <row r="67" spans="1:72" outlineLevel="1" x14ac:dyDescent="0.3">
      <c r="A67" t="str">
        <f t="shared" si="24"/>
        <v>Slovakia</v>
      </c>
      <c r="B67" t="str">
        <f t="shared" si="30"/>
        <v>electricity 18% 
gas 66%
coal 15%
oil %
renewables 1%</v>
      </c>
      <c r="C67" t="str">
        <f t="shared" si="25"/>
        <v>electricity 18% 
gas 63%
coal 11%
oil %
renewables 8%</v>
      </c>
      <c r="D67" t="str">
        <f t="shared" si="26"/>
        <v>electricity 22% 
gas 33%
coal 3%
oil %
renewables 41%</v>
      </c>
      <c r="E67" t="str">
        <f t="shared" si="27"/>
        <v>electricity 25% 
gas 23%
coal 2%
oil %
renewables 50%</v>
      </c>
      <c r="F67" t="str">
        <f t="shared" si="28"/>
        <v>electricity 29% 
gas 3%
coal 1%
oil %
renewables 67%</v>
      </c>
      <c r="P67" t="str">
        <f t="shared" si="29"/>
        <v>electricity 18% 
gas 66%
coal 15%
oil %
renewables 1%</v>
      </c>
      <c r="AD67" t="str">
        <f t="shared" si="31"/>
        <v>electricity 18% 
gas 63%
coal 11%
oil %
renewables 8%</v>
      </c>
      <c r="AR67" t="str">
        <f t="shared" si="32"/>
        <v>electricity 22% 
gas 33%
coal 3%
oil %
renewables 41%</v>
      </c>
      <c r="BF67" t="str">
        <f t="shared" si="33"/>
        <v>electricity 25% 
gas 23%
coal 2%
oil %
renewables 50%</v>
      </c>
      <c r="BT67" t="str">
        <f t="shared" si="34"/>
        <v>electricity 29% 
gas 3%
coal 1%
oil %
renewables 67%</v>
      </c>
    </row>
    <row r="68" spans="1:72" outlineLevel="1" x14ac:dyDescent="0.3">
      <c r="A68" t="str">
        <f t="shared" si="24"/>
        <v>Slovenia</v>
      </c>
      <c r="B68" t="str">
        <f t="shared" si="30"/>
        <v>electricity 38% 
gas 10%
coal %
oil 45%
renewables 7%</v>
      </c>
      <c r="C68" t="str">
        <f t="shared" si="25"/>
        <v>electricity 38% 
gas 9%
coal %
oil 41%
renewables 11%</v>
      </c>
      <c r="D68" t="str">
        <f t="shared" si="26"/>
        <v>electricity 41% 
gas 5%
coal %
oil 23%
renewables 32%</v>
      </c>
      <c r="E68" t="str">
        <f t="shared" si="27"/>
        <v>electricity 42% 
gas 3%
coal %
oil 16%
renewables 38%</v>
      </c>
      <c r="F68" t="str">
        <f t="shared" si="28"/>
        <v>electricity 46% 
gas %
coal %
oil 2%
renewables 51%</v>
      </c>
      <c r="P68" t="str">
        <f t="shared" si="29"/>
        <v>electricity 38% 
gas 10%
coal %
oil 45%
renewables 7%</v>
      </c>
      <c r="AD68" t="str">
        <f t="shared" si="31"/>
        <v>electricity 38% 
gas 9%
coal %
oil 41%
renewables 11%</v>
      </c>
      <c r="AR68" t="str">
        <f t="shared" si="32"/>
        <v>electricity 41% 
gas 5%
coal %
oil 23%
renewables 32%</v>
      </c>
      <c r="BF68" t="str">
        <f t="shared" si="33"/>
        <v>electricity 42% 
gas 3%
coal %
oil 16%
renewables 38%</v>
      </c>
      <c r="BT68" t="str">
        <f t="shared" si="34"/>
        <v>electricity 46% 
gas %
coal %
oil 2%
renewables 51%</v>
      </c>
    </row>
    <row r="69" spans="1:72" outlineLevel="1" x14ac:dyDescent="0.3">
      <c r="A69" t="str">
        <f t="shared" si="24"/>
        <v>Spain</v>
      </c>
      <c r="B69" t="str">
        <f t="shared" si="30"/>
        <v>electricity 23% 
gas 37%
coal %
oil 37%
renewables 3%</v>
      </c>
      <c r="C69" t="str">
        <f t="shared" si="25"/>
        <v>electricity 24% 
gas 35%
coal %
oil 33%
renewables 8%</v>
      </c>
      <c r="D69" t="str">
        <f t="shared" si="26"/>
        <v>electricity 27% 
gas 19%
coal %
oil 18%
renewables 36%</v>
      </c>
      <c r="E69" t="str">
        <f t="shared" si="27"/>
        <v>electricity 29% 
gas 13%
coal %
oil 13%
renewables 45%</v>
      </c>
      <c r="F69" t="str">
        <f t="shared" si="28"/>
        <v>electricity 34% 
gas 2%
coal %
oil 2%
renewables 62%</v>
      </c>
      <c r="P69" t="str">
        <f t="shared" si="29"/>
        <v>electricity 23% 
gas 37%
coal %
oil 37%
renewables 3%</v>
      </c>
      <c r="AD69" t="str">
        <f t="shared" si="31"/>
        <v>electricity 24% 
gas 35%
coal %
oil 33%
renewables 8%</v>
      </c>
      <c r="AR69" t="str">
        <f t="shared" si="32"/>
        <v>electricity 27% 
gas 19%
coal %
oil 18%
renewables 36%</v>
      </c>
      <c r="BF69" t="str">
        <f t="shared" si="33"/>
        <v>electricity 29% 
gas 13%
coal %
oil 13%
renewables 45%</v>
      </c>
      <c r="BT69" t="str">
        <f t="shared" si="34"/>
        <v>electricity 34% 
gas 2%
coal %
oil 2%
renewables 62%</v>
      </c>
    </row>
    <row r="70" spans="1:72" outlineLevel="1" x14ac:dyDescent="0.3">
      <c r="A70" t="str">
        <f t="shared" si="24"/>
        <v>Sweden</v>
      </c>
      <c r="B70" t="str">
        <f t="shared" si="30"/>
        <v>electricity 60% 
gas 11%
coal %
oil 27%
renewables 3%</v>
      </c>
      <c r="C70" t="str">
        <f t="shared" si="25"/>
        <v>electricity 60% 
gas 10%
coal %
oil 24%
renewables 6%</v>
      </c>
      <c r="D70" t="str">
        <f t="shared" si="26"/>
        <v>electricity 61% 
gas 5%
coal %
oil 13%
renewables 20%</v>
      </c>
      <c r="E70" t="str">
        <f t="shared" si="27"/>
        <v>electricity 63% 
gas 4%
coal %
oil 9%
renewables 24%</v>
      </c>
      <c r="F70" t="str">
        <f t="shared" si="28"/>
        <v>electricity 65% 
gas 1%
coal %
oil 1%
renewables 33%</v>
      </c>
      <c r="P70" t="str">
        <f t="shared" si="29"/>
        <v>electricity 60% 
gas 11%
coal %
oil 27%
renewables 3%</v>
      </c>
      <c r="AD70" t="str">
        <f t="shared" si="31"/>
        <v>electricity 60% 
gas 10%
coal %
oil 24%
renewables 6%</v>
      </c>
      <c r="AR70" t="str">
        <f t="shared" si="32"/>
        <v>electricity 61% 
gas 5%
coal %
oil 13%
renewables 20%</v>
      </c>
      <c r="BF70" t="str">
        <f t="shared" si="33"/>
        <v>electricity 63% 
gas 4%
coal %
oil 9%
renewables 24%</v>
      </c>
      <c r="BT70" t="str">
        <f t="shared" si="34"/>
        <v>electricity 65% 
gas 1%
coal %
oil 1%
renewables 33%</v>
      </c>
    </row>
    <row r="71" spans="1:72" outlineLevel="1" x14ac:dyDescent="0.3">
      <c r="A71" t="str">
        <f t="shared" si="24"/>
        <v>Switzerland</v>
      </c>
      <c r="B71" t="str">
        <f t="shared" si="30"/>
        <v>electricity 0% 
gas %
coal %
oil %
renewables %</v>
      </c>
      <c r="C71" t="str">
        <f t="shared" si="25"/>
        <v>electricity 0% 
gas %
coal %
oil %
renewables %</v>
      </c>
      <c r="D71" t="str">
        <f t="shared" si="26"/>
        <v>electricity 0% 
gas %
coal %
oil %
renewables %</v>
      </c>
      <c r="E71" t="str">
        <f t="shared" si="27"/>
        <v>electricity 0% 
gas %
coal %
oil %
renewables %</v>
      </c>
      <c r="F71" t="str">
        <f t="shared" si="28"/>
        <v>electricity 0% 
gas %
coal %
oil %
renewables %</v>
      </c>
      <c r="P71" t="str">
        <f t="shared" si="29"/>
        <v>electricity 0% 
gas %
coal %
oil %
renewables %</v>
      </c>
      <c r="AD71" t="str">
        <f t="shared" si="31"/>
        <v>electricity 0% 
gas %
coal %
oil %
renewables %</v>
      </c>
      <c r="AR71" t="str">
        <f t="shared" si="32"/>
        <v>electricity 0% 
gas %
coal %
oil %
renewables %</v>
      </c>
      <c r="BF71" t="str">
        <f t="shared" si="33"/>
        <v>electricity 0% 
gas %
coal %
oil %
renewables %</v>
      </c>
      <c r="BT71" t="str">
        <f t="shared" si="34"/>
        <v>electricity 0% 
gas %
coal %
oil %
renewables %</v>
      </c>
    </row>
    <row r="72" spans="1:72" ht="21.75" customHeight="1" outlineLevel="1" x14ac:dyDescent="0.3">
      <c r="A72" t="str">
        <f t="shared" si="24"/>
        <v>United Kingdom</v>
      </c>
      <c r="B72" t="str">
        <f t="shared" si="30"/>
        <v>electricity 24% 
gas 67%
coal %
oil 7%
renewables 1%</v>
      </c>
      <c r="C72" t="str">
        <f t="shared" si="25"/>
        <v>electricity 25% 
gas 63%
coal %
oil 6%
renewables 6%</v>
      </c>
      <c r="D72" t="str">
        <f t="shared" si="26"/>
        <v>electricity 28% 
gas 33%
coal %
oil 4%
renewables 35%</v>
      </c>
      <c r="E72" t="str">
        <f t="shared" si="27"/>
        <v>electricity 30% 
gas 23%
coal %
oil 3%
renewables 44%</v>
      </c>
      <c r="F72" t="str">
        <f t="shared" si="28"/>
        <v>electricity 35% 
gas 3%
coal %
oil %
renewables 61%</v>
      </c>
      <c r="P72" t="str">
        <f t="shared" si="29"/>
        <v>electricity 24% 
gas 67%
coal %
oil 7%
renewables 1%</v>
      </c>
      <c r="AD72" t="str">
        <f t="shared" si="31"/>
        <v>electricity 25% 
gas 63%
coal %
oil 6%
renewables 6%</v>
      </c>
      <c r="AR72" t="str">
        <f t="shared" si="32"/>
        <v>electricity 28% 
gas 33%
coal %
oil 4%
renewables 35%</v>
      </c>
      <c r="BF72" t="str">
        <f t="shared" si="33"/>
        <v>electricity 30% 
gas 23%
coal %
oil 3%
renewables 44%</v>
      </c>
      <c r="BT72" t="str">
        <f t="shared" si="34"/>
        <v>electricity 35% 
gas 3%
coal %
oil %
renewables 61%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BI3:BJ3"/>
    <mergeCell ref="AG3:AH3"/>
    <mergeCell ref="AU3:AV3"/>
  </mergeCells>
  <conditionalFormatting sqref="V3:AA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F7" sqref="F7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0.25676939668823895</v>
      </c>
      <c r="D2" s="46">
        <f ca="1">electricity!H2+'electricity-heatpumps'!H2</f>
        <v>0.25728269054482106</v>
      </c>
      <c r="E2" s="46">
        <f ca="1">electricity!I2+'electricity-heatpumps'!I2</f>
        <v>0.25779598440140317</v>
      </c>
      <c r="F2" s="46">
        <f ca="1">electricity!J2+'electricity-heatpumps'!J2</f>
        <v>0.25830927825798528</v>
      </c>
      <c r="G2" s="46">
        <f ca="1">electricity!K2+'electricity-heatpumps'!K2</f>
        <v>0.25882257211456738</v>
      </c>
      <c r="H2" s="46">
        <f ca="1">electricity!L2+'electricity-heatpumps'!L2</f>
        <v>0.25933586597114955</v>
      </c>
      <c r="I2" s="47">
        <f ca="1">electricity!M2+'electricity-heatpumps'!M2</f>
        <v>0.25984915982773166</v>
      </c>
      <c r="J2" s="1"/>
      <c r="K2">
        <v>1</v>
      </c>
      <c r="L2" t="s">
        <v>62</v>
      </c>
      <c r="M2" s="75">
        <f t="shared" ref="M2:S5" ca="1" si="1">AVERAGEIF($B$2:$B$117,$K2,C$2:C$117)</f>
        <v>0.29494745848006865</v>
      </c>
      <c r="N2" s="75">
        <f t="shared" ca="1" si="1"/>
        <v>0.29550973091909405</v>
      </c>
      <c r="O2" s="75">
        <f t="shared" ca="1" si="1"/>
        <v>0.29607200335811951</v>
      </c>
      <c r="P2" s="75">
        <f t="shared" ca="1" si="1"/>
        <v>0.29663427579714502</v>
      </c>
      <c r="Q2" s="75">
        <f t="shared" ca="1" si="1"/>
        <v>0.29719654823617053</v>
      </c>
      <c r="R2" s="75">
        <f t="shared" ca="1" si="1"/>
        <v>0.29775882067519605</v>
      </c>
      <c r="S2" s="75">
        <f t="shared" ca="1" si="1"/>
        <v>0.29832109311422161</v>
      </c>
    </row>
    <row r="3" spans="1:19" x14ac:dyDescent="0.3">
      <c r="A3" t="s">
        <v>1</v>
      </c>
      <c r="B3">
        <v>1</v>
      </c>
      <c r="C3" s="47">
        <f ca="1">electricity!G3+'electricity-heatpumps'!G3</f>
        <v>0.22257502848637611</v>
      </c>
      <c r="D3" s="46">
        <f ca="1">electricity!H3+'electricity-heatpumps'!H3</f>
        <v>0.2232067473213119</v>
      </c>
      <c r="E3" s="46">
        <f ca="1">electricity!I3+'electricity-heatpumps'!I3</f>
        <v>0.22383846615624772</v>
      </c>
      <c r="F3" s="46">
        <f ca="1">electricity!J3+'electricity-heatpumps'!J3</f>
        <v>0.22447018499118351</v>
      </c>
      <c r="G3" s="46">
        <f ca="1">electricity!K3+'electricity-heatpumps'!K3</f>
        <v>0.2251019038261193</v>
      </c>
      <c r="H3" s="46">
        <f ca="1">electricity!L3+'electricity-heatpumps'!L3</f>
        <v>0.22573362266105512</v>
      </c>
      <c r="I3" s="47">
        <f ca="1">electricity!M3+'electricity-heatpumps'!M3</f>
        <v>0.22636534149599091</v>
      </c>
      <c r="J3" s="1"/>
      <c r="K3">
        <v>2</v>
      </c>
      <c r="L3" t="s">
        <v>63</v>
      </c>
      <c r="M3" s="75">
        <f t="shared" ca="1" si="1"/>
        <v>0.29494745848006865</v>
      </c>
      <c r="N3" s="75">
        <f t="shared" ca="1" si="1"/>
        <v>0.30007995243235941</v>
      </c>
      <c r="O3" s="75">
        <f t="shared" ca="1" si="1"/>
        <v>0.30521244638465045</v>
      </c>
      <c r="P3" s="75">
        <f t="shared" ca="1" si="1"/>
        <v>0.31034494033694132</v>
      </c>
      <c r="Q3" s="75">
        <f t="shared" ca="1" si="1"/>
        <v>0.31547743428923219</v>
      </c>
      <c r="R3" s="75">
        <f t="shared" ca="1" si="1"/>
        <v>0.32060992824152312</v>
      </c>
      <c r="S3" s="75">
        <f t="shared" ca="1" si="1"/>
        <v>0.32574242219381411</v>
      </c>
    </row>
    <row r="4" spans="1:19" x14ac:dyDescent="0.3">
      <c r="A4" t="s">
        <v>19</v>
      </c>
      <c r="B4">
        <v>1</v>
      </c>
      <c r="C4" s="47">
        <f ca="1">electricity!G4+'electricity-heatpumps'!G4</f>
        <v>0.46679343570515502</v>
      </c>
      <c r="D4" s="46">
        <f ca="1">electricity!H4+'electricity-heatpumps'!H4</f>
        <v>0.46699807680156163</v>
      </c>
      <c r="E4" s="46">
        <f ca="1">electricity!I4+'electricity-heatpumps'!I4</f>
        <v>0.4672027178979683</v>
      </c>
      <c r="F4" s="46">
        <f ca="1">electricity!J4+'electricity-heatpumps'!J4</f>
        <v>0.46740735899437491</v>
      </c>
      <c r="G4" s="46">
        <f ca="1">electricity!K4+'electricity-heatpumps'!K4</f>
        <v>0.46761200009078152</v>
      </c>
      <c r="H4" s="46">
        <f ca="1">electricity!L4+'electricity-heatpumps'!L4</f>
        <v>0.46781664118718819</v>
      </c>
      <c r="I4" s="47">
        <f ca="1">electricity!M4+'electricity-heatpumps'!M4</f>
        <v>0.4680212822835948</v>
      </c>
      <c r="J4" s="1"/>
      <c r="K4">
        <v>3</v>
      </c>
      <c r="L4" t="s">
        <v>64</v>
      </c>
      <c r="M4" s="75">
        <f t="shared" ca="1" si="1"/>
        <v>0.29494745848006865</v>
      </c>
      <c r="N4" s="75">
        <f t="shared" ca="1" si="1"/>
        <v>0.3032162359804802</v>
      </c>
      <c r="O4" s="75">
        <f t="shared" ca="1" si="1"/>
        <v>0.31148501348089186</v>
      </c>
      <c r="P4" s="75">
        <f t="shared" ca="1" si="1"/>
        <v>0.31975379098130341</v>
      </c>
      <c r="Q4" s="75">
        <f t="shared" ca="1" si="1"/>
        <v>0.32802256848171513</v>
      </c>
      <c r="R4" s="75">
        <f t="shared" ca="1" si="1"/>
        <v>0.33629134598212684</v>
      </c>
      <c r="S4" s="75">
        <f t="shared" ca="1" si="1"/>
        <v>0.34456012348253834</v>
      </c>
    </row>
    <row r="5" spans="1:19" x14ac:dyDescent="0.3">
      <c r="A5" t="s">
        <v>22</v>
      </c>
      <c r="B5">
        <v>1</v>
      </c>
      <c r="C5" s="47">
        <f ca="1">electricity!G5+'electricity-heatpumps'!G5</f>
        <v>0.42569422856847566</v>
      </c>
      <c r="D5" s="46">
        <f ca="1">electricity!H5+'electricity-heatpumps'!H5</f>
        <v>0.42612267050673197</v>
      </c>
      <c r="E5" s="46">
        <f ca="1">electricity!I5+'electricity-heatpumps'!I5</f>
        <v>0.42655111244498828</v>
      </c>
      <c r="F5" s="46">
        <f ca="1">electricity!J5+'electricity-heatpumps'!J5</f>
        <v>0.42697955438324464</v>
      </c>
      <c r="G5" s="46">
        <f ca="1">electricity!K5+'electricity-heatpumps'!K5</f>
        <v>0.42740799632150095</v>
      </c>
      <c r="H5" s="46">
        <f ca="1">electricity!L5+'electricity-heatpumps'!L5</f>
        <v>0.42783643825975726</v>
      </c>
      <c r="I5" s="47">
        <f ca="1">electricity!M5+'electricity-heatpumps'!M5</f>
        <v>0.42826488019801356</v>
      </c>
      <c r="J5" s="1"/>
      <c r="K5" s="76">
        <v>4</v>
      </c>
      <c r="L5" s="76" t="s">
        <v>65</v>
      </c>
      <c r="M5" s="75">
        <f t="shared" ca="1" si="1"/>
        <v>0.29494745848006865</v>
      </c>
      <c r="N5" s="75">
        <f t="shared" ca="1" si="1"/>
        <v>0.30922561468917048</v>
      </c>
      <c r="O5" s="75">
        <f t="shared" ca="1" si="1"/>
        <v>0.32350377089827254</v>
      </c>
      <c r="P5" s="75">
        <f t="shared" ca="1" si="1"/>
        <v>0.33778192710737459</v>
      </c>
      <c r="Q5" s="75">
        <f t="shared" ca="1" si="1"/>
        <v>0.35206008331647659</v>
      </c>
      <c r="R5" s="75">
        <f t="shared" ca="1" si="1"/>
        <v>0.36633823952557865</v>
      </c>
      <c r="S5" s="75">
        <f t="shared" ca="1" si="1"/>
        <v>0.38061639573468059</v>
      </c>
    </row>
    <row r="6" spans="1:19" x14ac:dyDescent="0.3">
      <c r="A6" t="s">
        <v>28</v>
      </c>
      <c r="B6">
        <v>1</v>
      </c>
      <c r="C6" s="47">
        <f ca="1">electricity!G6+'electricity-heatpumps'!G6</f>
        <v>0.52721553806663557</v>
      </c>
      <c r="D6" s="46">
        <f ca="1">electricity!H6+'electricity-heatpumps'!H6</f>
        <v>0.52777948514719586</v>
      </c>
      <c r="E6" s="46">
        <f ca="1">electricity!I6+'electricity-heatpumps'!I6</f>
        <v>0.52834343222775615</v>
      </c>
      <c r="F6" s="46">
        <f ca="1">electricity!J6+'electricity-heatpumps'!J6</f>
        <v>0.52890737930831633</v>
      </c>
      <c r="G6" s="46">
        <f ca="1">electricity!K6+'electricity-heatpumps'!K6</f>
        <v>0.52947132638887662</v>
      </c>
      <c r="H6" s="46">
        <f ca="1">electricity!L6+'electricity-heatpumps'!L6</f>
        <v>0.53003527346943691</v>
      </c>
      <c r="I6" s="47">
        <f ca="1">electricity!M6+'electricity-heatpumps'!M6</f>
        <v>0.5305992205499972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0.32571452808709128</v>
      </c>
      <c r="D7" s="46">
        <f ca="1">electricity!H7+'electricity-heatpumps'!H7</f>
        <v>0.32617008962328586</v>
      </c>
      <c r="E7" s="46">
        <f ca="1">electricity!I7+'electricity-heatpumps'!I7</f>
        <v>0.32662565115948039</v>
      </c>
      <c r="F7" s="46">
        <f ca="1">electricity!J7+'electricity-heatpumps'!J7</f>
        <v>0.32708121269567497</v>
      </c>
      <c r="G7" s="46">
        <f ca="1">electricity!K7+'electricity-heatpumps'!K7</f>
        <v>0.32753677423186955</v>
      </c>
      <c r="H7" s="46">
        <f ca="1">electricity!L7+'electricity-heatpumps'!L7</f>
        <v>0.32799233576806408</v>
      </c>
      <c r="I7" s="47">
        <f ca="1">electricity!M7+'electricity-heatpumps'!M7</f>
        <v>0.32844789730425866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0.2669364780558689</v>
      </c>
      <c r="D8" s="46">
        <f ca="1">electricity!H8+'electricity-heatpumps'!H8</f>
        <v>0.26740975575547599</v>
      </c>
      <c r="E8" s="46">
        <f ca="1">electricity!I8+'electricity-heatpumps'!I8</f>
        <v>0.26788303345508313</v>
      </c>
      <c r="F8" s="46">
        <f ca="1">electricity!J8+'electricity-heatpumps'!J8</f>
        <v>0.26835631115469022</v>
      </c>
      <c r="G8" s="46">
        <f ca="1">electricity!K8+'electricity-heatpumps'!K8</f>
        <v>0.26882958885429736</v>
      </c>
      <c r="H8" s="46">
        <f ca="1">electricity!L8+'electricity-heatpumps'!L8</f>
        <v>0.26930286655390445</v>
      </c>
      <c r="I8" s="47">
        <f ca="1">electricity!M8+'electricity-heatpumps'!M8</f>
        <v>0.2697761442535116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0.48835168767782472</v>
      </c>
      <c r="D9" s="46">
        <f ca="1">electricity!H9+'electricity-heatpumps'!H9</f>
        <v>0.48881746811029031</v>
      </c>
      <c r="E9" s="46">
        <f ca="1">electricity!I9+'electricity-heatpumps'!I9</f>
        <v>0.48928324854275584</v>
      </c>
      <c r="F9" s="46">
        <f ca="1">electricity!J9+'electricity-heatpumps'!J9</f>
        <v>0.48974902897522143</v>
      </c>
      <c r="G9" s="46">
        <f ca="1">electricity!K9+'electricity-heatpumps'!K9</f>
        <v>0.49021480940768702</v>
      </c>
      <c r="H9" s="46">
        <f ca="1">electricity!L9+'electricity-heatpumps'!L9</f>
        <v>0.49068058984015261</v>
      </c>
      <c r="I9" s="47">
        <f ca="1">electricity!M9+'electricity-heatpumps'!M9</f>
        <v>0.49114637027261815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0.66260018160541412</v>
      </c>
      <c r="D10" s="46">
        <f ca="1">electricity!H10+'electricity-heatpumps'!H10</f>
        <v>0.66291571807953409</v>
      </c>
      <c r="E10" s="46">
        <f ca="1">electricity!I10+'electricity-heatpumps'!I10</f>
        <v>0.66323125455365406</v>
      </c>
      <c r="F10" s="46">
        <f ca="1">electricity!J10+'electricity-heatpumps'!J10</f>
        <v>0.66354679102777403</v>
      </c>
      <c r="G10" s="46">
        <f ca="1">electricity!K10+'electricity-heatpumps'!K10</f>
        <v>0.663862327501894</v>
      </c>
      <c r="H10" s="46">
        <f ca="1">electricity!L10+'electricity-heatpumps'!L10</f>
        <v>0.66417786397601397</v>
      </c>
      <c r="I10" s="47">
        <f ca="1">electricity!M10+'electricity-heatpumps'!M10</f>
        <v>0.66449340045013394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0.25946401340529085</v>
      </c>
      <c r="D11" s="46">
        <f ca="1">electricity!H11+'electricity-heatpumps'!H11</f>
        <v>0.26002055534325141</v>
      </c>
      <c r="E11" s="46">
        <f ca="1">electricity!I11+'electricity-heatpumps'!I11</f>
        <v>0.26057709728121198</v>
      </c>
      <c r="F11" s="46">
        <f ca="1">electricity!J11+'electricity-heatpumps'!J11</f>
        <v>0.26113363921917254</v>
      </c>
      <c r="G11" s="46">
        <f ca="1">electricity!K11+'electricity-heatpumps'!K11</f>
        <v>0.26169018115713311</v>
      </c>
      <c r="H11" s="46">
        <f ca="1">electricity!L11+'electricity-heatpumps'!L11</f>
        <v>0.26224672309509361</v>
      </c>
      <c r="I11" s="47">
        <f ca="1">electricity!M11+'electricity-heatpumps'!M11</f>
        <v>0.26280326503305418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7.8823331780310688E-2</v>
      </c>
      <c r="D12" s="46">
        <f ca="1">electricity!H12+'electricity-heatpumps'!H12</f>
        <v>7.9588365878067419E-2</v>
      </c>
      <c r="E12" s="46">
        <f ca="1">electricity!I12+'electricity-heatpumps'!I12</f>
        <v>8.035339997582415E-2</v>
      </c>
      <c r="F12" s="46">
        <f ca="1">electricity!J12+'electricity-heatpumps'!J12</f>
        <v>8.1118434073580895E-2</v>
      </c>
      <c r="G12" s="46">
        <f ca="1">electricity!K12+'electricity-heatpumps'!K12</f>
        <v>8.1883468171337626E-2</v>
      </c>
      <c r="H12" s="46">
        <f ca="1">electricity!L12+'electricity-heatpumps'!L12</f>
        <v>8.2648502269094357E-2</v>
      </c>
      <c r="I12" s="47">
        <f ca="1">electricity!M12+'electricity-heatpumps'!M12</f>
        <v>8.3413536366851088E-2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0.56340481075551241</v>
      </c>
      <c r="D13" s="46">
        <f ca="1">electricity!H13+'electricity-heatpumps'!H13</f>
        <v>0.56376988825696128</v>
      </c>
      <c r="E13" s="46">
        <f ca="1">electricity!I13+'electricity-heatpumps'!I13</f>
        <v>0.56413496575841016</v>
      </c>
      <c r="F13" s="46">
        <f ca="1">electricity!J13+'electricity-heatpumps'!J13</f>
        <v>0.56450004325985903</v>
      </c>
      <c r="G13" s="46">
        <f ca="1">electricity!K13+'electricity-heatpumps'!K13</f>
        <v>0.5648651207613079</v>
      </c>
      <c r="H13" s="46">
        <f ca="1">electricity!L13+'electricity-heatpumps'!L13</f>
        <v>0.56523019826275678</v>
      </c>
      <c r="I13" s="47">
        <f ca="1">electricity!M13+'electricity-heatpumps'!M13</f>
        <v>0.56559527576420576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3.3081075893210229E-2</v>
      </c>
      <c r="D14" s="46">
        <f ca="1">electricity!H14+'electricity-heatpumps'!H14</f>
        <v>3.3634700819227106E-2</v>
      </c>
      <c r="E14" s="46">
        <f ca="1">electricity!I14+'electricity-heatpumps'!I14</f>
        <v>3.4188325745243983E-2</v>
      </c>
      <c r="F14" s="46">
        <f ca="1">electricity!J14+'electricity-heatpumps'!J14</f>
        <v>3.474195067126086E-2</v>
      </c>
      <c r="G14" s="46">
        <f ca="1">electricity!K14+'electricity-heatpumps'!K14</f>
        <v>3.5295575597277744E-2</v>
      </c>
      <c r="H14" s="46">
        <f ca="1">electricity!L14+'electricity-heatpumps'!L14</f>
        <v>3.5849200523294621E-2</v>
      </c>
      <c r="I14" s="47">
        <f ca="1">electricity!M14+'electricity-heatpumps'!M14</f>
        <v>3.6402825449311497E-2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7.6170961613257385E-2</v>
      </c>
      <c r="D15" s="46">
        <f ca="1">electricity!H15+'electricity-heatpumps'!H15</f>
        <v>7.6962046006983656E-2</v>
      </c>
      <c r="E15" s="46">
        <f ca="1">electricity!I15+'electricity-heatpumps'!I15</f>
        <v>7.7753130400709941E-2</v>
      </c>
      <c r="F15" s="46">
        <f ca="1">electricity!J15+'electricity-heatpumps'!J15</f>
        <v>7.8544214794436212E-2</v>
      </c>
      <c r="G15" s="46">
        <f ca="1">electricity!K15+'electricity-heatpumps'!K15</f>
        <v>7.9335299188162484E-2</v>
      </c>
      <c r="H15" s="46">
        <f ca="1">electricity!L15+'electricity-heatpumps'!L15</f>
        <v>8.0126383581888769E-2</v>
      </c>
      <c r="I15" s="47">
        <f ca="1">electricity!M15+'electricity-heatpumps'!M15</f>
        <v>8.091746797561504E-2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0.16930400611513868</v>
      </c>
      <c r="D16" s="46">
        <f ca="1">electricity!H16+'electricity-heatpumps'!H16</f>
        <v>0.16982338089799406</v>
      </c>
      <c r="E16" s="46">
        <f ca="1">electricity!I16+'electricity-heatpumps'!I16</f>
        <v>0.17034275568084942</v>
      </c>
      <c r="F16" s="46">
        <f ca="1">electricity!J16+'electricity-heatpumps'!J16</f>
        <v>0.1708621304637048</v>
      </c>
      <c r="G16" s="46">
        <f ca="1">electricity!K16+'electricity-heatpumps'!K16</f>
        <v>0.17138150524656015</v>
      </c>
      <c r="H16" s="46">
        <f ca="1">electricity!L16+'electricity-heatpumps'!L16</f>
        <v>0.17190088002941553</v>
      </c>
      <c r="I16" s="47">
        <f ca="1">electricity!M16+'electricity-heatpumps'!M16</f>
        <v>0.17242025481227088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0.20712568061864198</v>
      </c>
      <c r="D17" s="46">
        <f ca="1">electricity!H17+'electricity-heatpumps'!H17</f>
        <v>0.20763642338056346</v>
      </c>
      <c r="E17" s="46">
        <f ca="1">electricity!I17+'electricity-heatpumps'!I17</f>
        <v>0.20814716614248491</v>
      </c>
      <c r="F17" s="46">
        <f ca="1">electricity!J17+'electricity-heatpumps'!J17</f>
        <v>0.20865790890440639</v>
      </c>
      <c r="G17" s="46">
        <f ca="1">electricity!K17+'electricity-heatpumps'!K17</f>
        <v>0.20916865166632786</v>
      </c>
      <c r="H17" s="46">
        <f ca="1">electricity!L17+'electricity-heatpumps'!L17</f>
        <v>0.20967939442824934</v>
      </c>
      <c r="I17" s="47">
        <f ca="1">electricity!M17+'electricity-heatpumps'!M17</f>
        <v>0.21019013719017079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0.24704067472382535</v>
      </c>
      <c r="D18" s="46">
        <f ca="1">electricity!H18+'electricity-heatpumps'!H18</f>
        <v>0.24821914122196964</v>
      </c>
      <c r="E18" s="46">
        <f ca="1">electricity!I18+'electricity-heatpumps'!I18</f>
        <v>0.24939760772011393</v>
      </c>
      <c r="F18" s="46">
        <f ca="1">electricity!J18+'electricity-heatpumps'!J18</f>
        <v>0.25057607421825823</v>
      </c>
      <c r="G18" s="46">
        <f ca="1">electricity!K18+'electricity-heatpumps'!K18</f>
        <v>0.25175454071640252</v>
      </c>
      <c r="H18" s="46">
        <f ca="1">electricity!L18+'electricity-heatpumps'!L18</f>
        <v>0.25293300721454681</v>
      </c>
      <c r="I18" s="47">
        <f ca="1">electricity!M18+'electricity-heatpumps'!M18</f>
        <v>0.2541114737126911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0.25309523882600493</v>
      </c>
      <c r="D19" s="46">
        <f ca="1">electricity!H19+'electricity-heatpumps'!H19</f>
        <v>0.25369993834420773</v>
      </c>
      <c r="E19" s="46">
        <f ca="1">electricity!I19+'electricity-heatpumps'!I19</f>
        <v>0.25430463786241059</v>
      </c>
      <c r="F19" s="46">
        <f ca="1">electricity!J19+'electricity-heatpumps'!J19</f>
        <v>0.25490933738061339</v>
      </c>
      <c r="G19" s="46">
        <f ca="1">electricity!K19+'electricity-heatpumps'!K19</f>
        <v>0.25551403689881619</v>
      </c>
      <c r="H19" s="46">
        <f ca="1">electricity!L19+'electricity-heatpumps'!L19</f>
        <v>0.25611873641701899</v>
      </c>
      <c r="I19" s="47">
        <f ca="1">electricity!M19+'electricity-heatpumps'!M19</f>
        <v>0.25672343593522184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0.48741740100147607</v>
      </c>
      <c r="D20" s="46">
        <f ca="1">electricity!H20+'electricity-heatpumps'!H20</f>
        <v>0.48799555599657796</v>
      </c>
      <c r="E20" s="46">
        <f ca="1">electricity!I20+'electricity-heatpumps'!I20</f>
        <v>0.48857371099167979</v>
      </c>
      <c r="F20" s="46">
        <f ca="1">electricity!J20+'electricity-heatpumps'!J20</f>
        <v>0.48915186598678168</v>
      </c>
      <c r="G20" s="46">
        <f ca="1">electricity!K20+'electricity-heatpumps'!K20</f>
        <v>0.48973002098188356</v>
      </c>
      <c r="H20" s="46">
        <f ca="1">electricity!L20+'electricity-heatpumps'!L20</f>
        <v>0.49030817597698539</v>
      </c>
      <c r="I20" s="47">
        <f ca="1">electricity!M20+'electricity-heatpumps'!M20</f>
        <v>0.49088633097208728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0.12418118463893428</v>
      </c>
      <c r="D21" s="46">
        <f ca="1">electricity!H21+'electricity-heatpumps'!H21</f>
        <v>0.12471346094674719</v>
      </c>
      <c r="E21" s="46">
        <f ca="1">electricity!I21+'electricity-heatpumps'!I21</f>
        <v>0.12524573725456012</v>
      </c>
      <c r="F21" s="46">
        <f ca="1">electricity!J21+'electricity-heatpumps'!J21</f>
        <v>0.12577801356237303</v>
      </c>
      <c r="G21" s="46">
        <f ca="1">electricity!K21+'electricity-heatpumps'!K21</f>
        <v>0.12631028987018594</v>
      </c>
      <c r="H21" s="46">
        <f ca="1">electricity!L21+'electricity-heatpumps'!L21</f>
        <v>0.12684256617799886</v>
      </c>
      <c r="I21" s="47">
        <f ca="1">electricity!M21+'electricity-heatpumps'!M21</f>
        <v>0.12737484248581177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0.27106658772853159</v>
      </c>
      <c r="D22" s="46">
        <f ca="1">electricity!H22+'electricity-heatpumps'!H22</f>
        <v>0.27211738345518988</v>
      </c>
      <c r="E22" s="46">
        <f ca="1">electricity!I22+'electricity-heatpumps'!I22</f>
        <v>0.27316817918184816</v>
      </c>
      <c r="F22" s="46">
        <f ca="1">electricity!J22+'electricity-heatpumps'!J22</f>
        <v>0.27421897490850644</v>
      </c>
      <c r="G22" s="46">
        <f ca="1">electricity!K22+'electricity-heatpumps'!K22</f>
        <v>0.27526977063516472</v>
      </c>
      <c r="H22" s="46">
        <f ca="1">electricity!L22+'electricity-heatpumps'!L22</f>
        <v>0.27632056636182301</v>
      </c>
      <c r="I22" s="47">
        <f ca="1">electricity!M22+'electricity-heatpumps'!M22</f>
        <v>0.27737136208848129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0.43883237994013946</v>
      </c>
      <c r="D23" s="46">
        <f ca="1">electricity!H23+'electricity-heatpumps'!H23</f>
        <v>0.43925379661093678</v>
      </c>
      <c r="E23" s="46">
        <f ca="1">electricity!I23+'electricity-heatpumps'!I23</f>
        <v>0.43967521328173409</v>
      </c>
      <c r="F23" s="46">
        <f ca="1">electricity!J23+'electricity-heatpumps'!J23</f>
        <v>0.4400966299525314</v>
      </c>
      <c r="G23" s="46">
        <f ca="1">electricity!K23+'electricity-heatpumps'!K23</f>
        <v>0.44051804662332872</v>
      </c>
      <c r="H23" s="46">
        <f ca="1">electricity!L23+'electricity-heatpumps'!L23</f>
        <v>0.44093946329412603</v>
      </c>
      <c r="I23" s="47">
        <f ca="1">electricity!M23+'electricity-heatpumps'!M23</f>
        <v>0.44136087996492329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7.1878927482125737E-2</v>
      </c>
      <c r="D24" s="46">
        <f ca="1">electricity!H24+'electricity-heatpumps'!H24</f>
        <v>7.2491512155530929E-2</v>
      </c>
      <c r="E24" s="46">
        <f ca="1">electricity!I24+'electricity-heatpumps'!I24</f>
        <v>7.3104096828936108E-2</v>
      </c>
      <c r="F24" s="46">
        <f ca="1">electricity!J24+'electricity-heatpumps'!J24</f>
        <v>7.37166815023413E-2</v>
      </c>
      <c r="G24" s="46">
        <f ca="1">electricity!K24+'electricity-heatpumps'!K24</f>
        <v>7.4329266175746478E-2</v>
      </c>
      <c r="H24" s="46">
        <f ca="1">electricity!L24+'electricity-heatpumps'!L24</f>
        <v>7.494185084915167E-2</v>
      </c>
      <c r="I24" s="47">
        <f ca="1">electricity!M24+'electricity-heatpumps'!M24</f>
        <v>7.5554435522556862E-2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0.17883650733346348</v>
      </c>
      <c r="D25" s="46">
        <f ca="1">electricity!H25+'electricity-heatpumps'!H25</f>
        <v>0.17981292353851192</v>
      </c>
      <c r="E25" s="46">
        <f ca="1">electricity!I25+'electricity-heatpumps'!I25</f>
        <v>0.18078933974356035</v>
      </c>
      <c r="F25" s="46">
        <f ca="1">electricity!J25+'electricity-heatpumps'!J25</f>
        <v>0.18176575594860875</v>
      </c>
      <c r="G25" s="46">
        <f ca="1">electricity!K25+'electricity-heatpumps'!K25</f>
        <v>0.18274217215365718</v>
      </c>
      <c r="H25" s="46">
        <f ca="1">electricity!L25+'electricity-heatpumps'!L25</f>
        <v>0.18371858835870561</v>
      </c>
      <c r="I25" s="47">
        <f ca="1">electricity!M25+'electricity-heatpumps'!M25</f>
        <v>0.18469500456375404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0.37929598445452894</v>
      </c>
      <c r="D26" s="46">
        <f ca="1">electricity!H26+'electricity-heatpumps'!H26</f>
        <v>0.37992547093261564</v>
      </c>
      <c r="E26" s="46">
        <f ca="1">electricity!I26+'electricity-heatpumps'!I26</f>
        <v>0.38055495741070233</v>
      </c>
      <c r="F26" s="46">
        <f ca="1">electricity!J26+'electricity-heatpumps'!J26</f>
        <v>0.38118444388878903</v>
      </c>
      <c r="G26" s="46">
        <f ca="1">electricity!K26+'electricity-heatpumps'!K26</f>
        <v>0.38181393036687572</v>
      </c>
      <c r="H26" s="46">
        <f ca="1">electricity!L26+'electricity-heatpumps'!L26</f>
        <v>0.38244341684496236</v>
      </c>
      <c r="I26" s="47">
        <f ca="1">electricity!M26+'electricity-heatpumps'!M26</f>
        <v>0.38307290332304905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0.23360429562591353</v>
      </c>
      <c r="D27" s="46">
        <f ca="1">electricity!H27+'electricity-heatpumps'!H27</f>
        <v>0.23429663938676659</v>
      </c>
      <c r="E27" s="46">
        <f ca="1">electricity!I27+'electricity-heatpumps'!I27</f>
        <v>0.23498898314761962</v>
      </c>
      <c r="F27" s="46">
        <f ca="1">electricity!J27+'electricity-heatpumps'!J27</f>
        <v>0.23568132690847268</v>
      </c>
      <c r="G27" s="46">
        <f ca="1">electricity!K27+'electricity-heatpumps'!K27</f>
        <v>0.23637367066932574</v>
      </c>
      <c r="H27" s="46">
        <f ca="1">electricity!L27+'electricity-heatpumps'!L27</f>
        <v>0.23706601443017877</v>
      </c>
      <c r="I27" s="47">
        <f ca="1">electricity!M27+'electricity-heatpumps'!M27</f>
        <v>0.23775835819103183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0.5954747579263614</v>
      </c>
      <c r="D28" s="46">
        <f ca="1">electricity!H28+'electricity-heatpumps'!H28</f>
        <v>0.59587572382069287</v>
      </c>
      <c r="E28" s="46">
        <f ca="1">electricity!I28+'electricity-heatpumps'!I28</f>
        <v>0.59627668971502423</v>
      </c>
      <c r="F28" s="46">
        <f ca="1">electricity!J28+'electricity-heatpumps'!J28</f>
        <v>0.59667765560935571</v>
      </c>
      <c r="G28" s="46">
        <f ca="1">electricity!K28+'electricity-heatpumps'!K28</f>
        <v>0.59707862150368707</v>
      </c>
      <c r="H28" s="46">
        <f ca="1">electricity!L28+'electricity-heatpumps'!L28</f>
        <v>0.59747958739801854</v>
      </c>
      <c r="I28" s="47">
        <f ca="1">electricity!M28+'electricity-heatpumps'!M28</f>
        <v>0.59788055329235001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0</v>
      </c>
      <c r="D29" s="46">
        <f ca="1">electricity!H29+'electricity-heatpumps'!H29</f>
        <v>0</v>
      </c>
      <c r="E29" s="46">
        <f ca="1">electricity!I29+'electricity-heatpumps'!I29</f>
        <v>0</v>
      </c>
      <c r="F29" s="46">
        <f ca="1">electricity!J29+'electricity-heatpumps'!J29</f>
        <v>0</v>
      </c>
      <c r="G29" s="46">
        <f ca="1">electricity!K29+'electricity-heatpumps'!K29</f>
        <v>0</v>
      </c>
      <c r="H29" s="46">
        <f ca="1">electricity!L29+'electricity-heatpumps'!L29</f>
        <v>0</v>
      </c>
      <c r="I29" s="47">
        <f ca="1">electricity!M29+'electricity-heatpumps'!M29</f>
        <v>0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0.2427279731182399</v>
      </c>
      <c r="D30" s="46">
        <f ca="1">electricity!H30+'electricity-heatpumps'!H30</f>
        <v>0.24324258777072277</v>
      </c>
      <c r="E30" s="46">
        <f ca="1">electricity!I30+'electricity-heatpumps'!I30</f>
        <v>0.24375720242320564</v>
      </c>
      <c r="F30" s="46">
        <f ca="1">electricity!J30+'electricity-heatpumps'!J30</f>
        <v>0.24427181707568849</v>
      </c>
      <c r="G30" s="46">
        <f ca="1">electricity!K30+'electricity-heatpumps'!K30</f>
        <v>0.24478643172817136</v>
      </c>
      <c r="H30" s="46">
        <f ca="1">electricity!L30+'electricity-heatpumps'!L30</f>
        <v>0.24530104638065423</v>
      </c>
      <c r="I30" s="47">
        <f ca="1">electricity!M30+'electricity-heatpumps'!M30</f>
        <v>0.2458156610331371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0.25676939668823895</v>
      </c>
      <c r="D31" s="46">
        <f ca="1">electricity!H31+'electricity-heatpumps'!H31</f>
        <v>0.26204201092946766</v>
      </c>
      <c r="E31" s="46">
        <f ca="1">electricity!I31+'electricity-heatpumps'!I31</f>
        <v>0.26731462517069643</v>
      </c>
      <c r="F31" s="46">
        <f ca="1">electricity!J31+'electricity-heatpumps'!J31</f>
        <v>0.27258723941192514</v>
      </c>
      <c r="G31" s="46">
        <f ca="1">electricity!K31+'electricity-heatpumps'!K31</f>
        <v>0.27785985365315385</v>
      </c>
      <c r="H31" s="46">
        <f ca="1">electricity!L31+'electricity-heatpumps'!L31</f>
        <v>0.28313246789438262</v>
      </c>
      <c r="I31" s="47">
        <f ca="1">electricity!M31+'electricity-heatpumps'!M31</f>
        <v>0.28840508213561133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0.22257502848637611</v>
      </c>
      <c r="D32" s="46">
        <f ca="1">electricity!H32+'electricity-heatpumps'!H32</f>
        <v>0.2289073122273676</v>
      </c>
      <c r="E32" s="46">
        <f ca="1">electricity!I32+'electricity-heatpumps'!I32</f>
        <v>0.23523959596835908</v>
      </c>
      <c r="F32" s="46">
        <f ca="1">electricity!J32+'electricity-heatpumps'!J32</f>
        <v>0.24157187970935054</v>
      </c>
      <c r="G32" s="46">
        <f ca="1">electricity!K32+'electricity-heatpumps'!K32</f>
        <v>0.24790416345034202</v>
      </c>
      <c r="H32" s="46">
        <f ca="1">electricity!L32+'electricity-heatpumps'!L32</f>
        <v>0.25423644719133348</v>
      </c>
      <c r="I32" s="47">
        <f ca="1">electricity!M32+'electricity-heatpumps'!M32</f>
        <v>0.26056873093232497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0.46679343570515502</v>
      </c>
      <c r="D33" s="46">
        <f ca="1">electricity!H33+'electricity-heatpumps'!H33</f>
        <v>0.4686888726225778</v>
      </c>
      <c r="E33" s="46">
        <f ca="1">electricity!I33+'electricity-heatpumps'!I33</f>
        <v>0.47058430954000052</v>
      </c>
      <c r="F33" s="46">
        <f ca="1">electricity!J33+'electricity-heatpumps'!J33</f>
        <v>0.4724797464574233</v>
      </c>
      <c r="G33" s="46">
        <f ca="1">electricity!K33+'electricity-heatpumps'!K33</f>
        <v>0.47437518337484602</v>
      </c>
      <c r="H33" s="46">
        <f ca="1">electricity!L33+'electricity-heatpumps'!L33</f>
        <v>0.4762706202922688</v>
      </c>
      <c r="I33" s="47">
        <f ca="1">electricity!M33+'electricity-heatpumps'!M33</f>
        <v>0.47816605720969152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0.42569422856847566</v>
      </c>
      <c r="D34" s="46">
        <f ca="1">electricity!H34+'electricity-heatpumps'!H34</f>
        <v>0.43012982369429598</v>
      </c>
      <c r="E34" s="46">
        <f ca="1">electricity!I34+'electricity-heatpumps'!I34</f>
        <v>0.43456541882011629</v>
      </c>
      <c r="F34" s="46">
        <f ca="1">electricity!J34+'electricity-heatpumps'!J34</f>
        <v>0.43900101394593666</v>
      </c>
      <c r="G34" s="46">
        <f ca="1">electricity!K34+'electricity-heatpumps'!K34</f>
        <v>0.44343660907175697</v>
      </c>
      <c r="H34" s="46">
        <f ca="1">electricity!L34+'electricity-heatpumps'!L34</f>
        <v>0.44787220419757728</v>
      </c>
      <c r="I34" s="47">
        <f ca="1">electricity!M34+'electricity-heatpumps'!M34</f>
        <v>0.4523077993233976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0.52721553806663557</v>
      </c>
      <c r="D35" s="46">
        <f ca="1">electricity!H35+'electricity-heatpumps'!H35</f>
        <v>0.53097518527037069</v>
      </c>
      <c r="E35" s="46">
        <f ca="1">electricity!I35+'electricity-heatpumps'!I35</f>
        <v>0.5347348324741058</v>
      </c>
      <c r="F35" s="46">
        <f ca="1">electricity!J35+'electricity-heatpumps'!J35</f>
        <v>0.53849447967784092</v>
      </c>
      <c r="G35" s="46">
        <f ca="1">electricity!K35+'electricity-heatpumps'!K35</f>
        <v>0.54225412688157615</v>
      </c>
      <c r="H35" s="46">
        <f ca="1">electricity!L35+'electricity-heatpumps'!L35</f>
        <v>0.54601377408531127</v>
      </c>
      <c r="I35" s="47">
        <f ca="1">electricity!M35+'electricity-heatpumps'!M35</f>
        <v>0.54977342128904638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0.32571452808709128</v>
      </c>
      <c r="D36" s="46">
        <f ca="1">electricity!H36+'electricity-heatpumps'!H36</f>
        <v>0.33094446133954519</v>
      </c>
      <c r="E36" s="46">
        <f ca="1">electricity!I36+'electricity-heatpumps'!I36</f>
        <v>0.3361743945919991</v>
      </c>
      <c r="F36" s="46">
        <f ca="1">electricity!J36+'electricity-heatpumps'!J36</f>
        <v>0.34140432784445307</v>
      </c>
      <c r="G36" s="46">
        <f ca="1">electricity!K36+'electricity-heatpumps'!K36</f>
        <v>0.34663426109690698</v>
      </c>
      <c r="H36" s="46">
        <f ca="1">electricity!L36+'electricity-heatpumps'!L36</f>
        <v>0.35186419434936089</v>
      </c>
      <c r="I36" s="47">
        <f ca="1">electricity!M36+'electricity-heatpumps'!M36</f>
        <v>0.3570941276018148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0.2669364780558689</v>
      </c>
      <c r="D37" s="46">
        <f ca="1">electricity!H37+'electricity-heatpumps'!H37</f>
        <v>0.2721013131616038</v>
      </c>
      <c r="E37" s="46">
        <f ca="1">electricity!I37+'electricity-heatpumps'!I37</f>
        <v>0.2772661482673387</v>
      </c>
      <c r="F37" s="46">
        <f ca="1">electricity!J37+'electricity-heatpumps'!J37</f>
        <v>0.2824309833730736</v>
      </c>
      <c r="G37" s="46">
        <f ca="1">electricity!K37+'electricity-heatpumps'!K37</f>
        <v>0.2875958184788085</v>
      </c>
      <c r="H37" s="46">
        <f ca="1">electricity!L37+'electricity-heatpumps'!L37</f>
        <v>0.2927606535845434</v>
      </c>
      <c r="I37" s="47">
        <f ca="1">electricity!M37+'electricity-heatpumps'!M37</f>
        <v>0.2979254886902783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0.48835168767782472</v>
      </c>
      <c r="D38" s="46">
        <f ca="1">electricity!H38+'electricity-heatpumps'!H38</f>
        <v>0.49213083982696737</v>
      </c>
      <c r="E38" s="46">
        <f ca="1">electricity!I38+'electricity-heatpumps'!I38</f>
        <v>0.49590999197611008</v>
      </c>
      <c r="F38" s="46">
        <f ca="1">electricity!J38+'electricity-heatpumps'!J38</f>
        <v>0.49968914412525273</v>
      </c>
      <c r="G38" s="46">
        <f ca="1">electricity!K38+'electricity-heatpumps'!K38</f>
        <v>0.50346829627439538</v>
      </c>
      <c r="H38" s="46">
        <f ca="1">electricity!L38+'electricity-heatpumps'!L38</f>
        <v>0.50724744842353808</v>
      </c>
      <c r="I38" s="47">
        <f ca="1">electricity!M38+'electricity-heatpumps'!M38</f>
        <v>0.51102660057268079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0.66260018160541412</v>
      </c>
      <c r="D39" s="46">
        <f ca="1">electricity!H39+'electricity-heatpumps'!H39</f>
        <v>0.66480199722884947</v>
      </c>
      <c r="E39" s="46">
        <f ca="1">electricity!I39+'electricity-heatpumps'!I39</f>
        <v>0.66700381285228483</v>
      </c>
      <c r="F39" s="46">
        <f ca="1">electricity!J39+'electricity-heatpumps'!J39</f>
        <v>0.66920562847572007</v>
      </c>
      <c r="G39" s="46">
        <f ca="1">electricity!K39+'electricity-heatpumps'!K39</f>
        <v>0.67140744409915543</v>
      </c>
      <c r="H39" s="46">
        <f ca="1">electricity!L39+'electricity-heatpumps'!L39</f>
        <v>0.67360925972259078</v>
      </c>
      <c r="I39" s="47">
        <f ca="1">electricity!M39+'electricity-heatpumps'!M39</f>
        <v>0.67581107534602614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0.25946401340529085</v>
      </c>
      <c r="D40" s="46">
        <f ca="1">electricity!H40+'electricity-heatpumps'!H40</f>
        <v>0.26526295019227863</v>
      </c>
      <c r="E40" s="46">
        <f ca="1">electricity!I40+'electricity-heatpumps'!I40</f>
        <v>0.27106188697926642</v>
      </c>
      <c r="F40" s="46">
        <f ca="1">electricity!J40+'electricity-heatpumps'!J40</f>
        <v>0.2768608237662542</v>
      </c>
      <c r="G40" s="46">
        <f ca="1">electricity!K40+'electricity-heatpumps'!K40</f>
        <v>0.28265976055324205</v>
      </c>
      <c r="H40" s="46">
        <f ca="1">electricity!L40+'electricity-heatpumps'!L40</f>
        <v>0.28845869734022983</v>
      </c>
      <c r="I40" s="47">
        <f ca="1">electricity!M40+'electricity-heatpumps'!M40</f>
        <v>0.29425763412721762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7.8823331780310688E-2</v>
      </c>
      <c r="D41" s="46">
        <f ca="1">electricity!H41+'electricity-heatpumps'!H41</f>
        <v>8.5954777093662157E-2</v>
      </c>
      <c r="E41" s="46">
        <f ca="1">electricity!I41+'electricity-heatpumps'!I41</f>
        <v>9.3086222407013641E-2</v>
      </c>
      <c r="F41" s="46">
        <f ca="1">electricity!J41+'electricity-heatpumps'!J41</f>
        <v>0.10021766772036511</v>
      </c>
      <c r="G41" s="46">
        <f ca="1">electricity!K41+'electricity-heatpumps'!K41</f>
        <v>0.10734911303371658</v>
      </c>
      <c r="H41" s="46">
        <f ca="1">electricity!L41+'electricity-heatpumps'!L41</f>
        <v>0.11448055834706805</v>
      </c>
      <c r="I41" s="47">
        <f ca="1">electricity!M41+'electricity-heatpumps'!M41</f>
        <v>0.12161200366041952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0.56340481075551241</v>
      </c>
      <c r="D42" s="46">
        <f ca="1">electricity!H42+'electricity-heatpumps'!H42</f>
        <v>0.56662981808993229</v>
      </c>
      <c r="E42" s="46">
        <f ca="1">electricity!I42+'electricity-heatpumps'!I42</f>
        <v>0.56985482542435217</v>
      </c>
      <c r="F42" s="46">
        <f ca="1">electricity!J42+'electricity-heatpumps'!J42</f>
        <v>0.57307983275877206</v>
      </c>
      <c r="G42" s="46">
        <f ca="1">electricity!K42+'electricity-heatpumps'!K42</f>
        <v>0.57630484009319194</v>
      </c>
      <c r="H42" s="46">
        <f ca="1">electricity!L42+'electricity-heatpumps'!L42</f>
        <v>0.57952984742761182</v>
      </c>
      <c r="I42" s="47">
        <f ca="1">electricity!M42+'electricity-heatpumps'!M42</f>
        <v>0.5827548547620317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3.3081075893210229E-2</v>
      </c>
      <c r="D43" s="46">
        <f ca="1">electricity!H43+'electricity-heatpumps'!H43</f>
        <v>4.0349376269474359E-2</v>
      </c>
      <c r="E43" s="46">
        <f ca="1">electricity!I43+'electricity-heatpumps'!I43</f>
        <v>4.7617676645738481E-2</v>
      </c>
      <c r="F43" s="46">
        <f ca="1">electricity!J43+'electricity-heatpumps'!J43</f>
        <v>5.4885977022002611E-2</v>
      </c>
      <c r="G43" s="46">
        <f ca="1">electricity!K43+'electricity-heatpumps'!K43</f>
        <v>6.2154277398266733E-2</v>
      </c>
      <c r="H43" s="46">
        <f ca="1">electricity!L43+'electricity-heatpumps'!L43</f>
        <v>6.9422577774530869E-2</v>
      </c>
      <c r="I43" s="47">
        <f ca="1">electricity!M43+'electricity-heatpumps'!M43</f>
        <v>7.6690878150794992E-2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7.6170961613257385E-2</v>
      </c>
      <c r="D44" s="46">
        <f ca="1">electricity!H44+'electricity-heatpumps'!H44</f>
        <v>8.346457908366206E-2</v>
      </c>
      <c r="E44" s="46">
        <f ca="1">electricity!I44+'electricity-heatpumps'!I44</f>
        <v>9.0758196554066736E-2</v>
      </c>
      <c r="F44" s="46">
        <f ca="1">electricity!J44+'electricity-heatpumps'!J44</f>
        <v>9.8051814024471412E-2</v>
      </c>
      <c r="G44" s="46">
        <f ca="1">electricity!K44+'electricity-heatpumps'!K44</f>
        <v>0.1053454314948761</v>
      </c>
      <c r="H44" s="46">
        <f ca="1">electricity!L44+'electricity-heatpumps'!L44</f>
        <v>0.11263904896528078</v>
      </c>
      <c r="I44" s="47">
        <f ca="1">electricity!M44+'electricity-heatpumps'!M44</f>
        <v>0.11993266643568545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0.16930400611513868</v>
      </c>
      <c r="D45" s="46">
        <f ca="1">electricity!H45+'electricity-heatpumps'!H45</f>
        <v>0.1760772864106179</v>
      </c>
      <c r="E45" s="46">
        <f ca="1">electricity!I45+'electricity-heatpumps'!I45</f>
        <v>0.18285056670609712</v>
      </c>
      <c r="F45" s="46">
        <f ca="1">electricity!J45+'electricity-heatpumps'!J45</f>
        <v>0.18962384700157636</v>
      </c>
      <c r="G45" s="46">
        <f ca="1">electricity!K45+'electricity-heatpumps'!K45</f>
        <v>0.19639712729705558</v>
      </c>
      <c r="H45" s="46">
        <f ca="1">electricity!L45+'electricity-heatpumps'!L45</f>
        <v>0.2031704075925348</v>
      </c>
      <c r="I45" s="47">
        <f ca="1">electricity!M45+'electricity-heatpumps'!M45</f>
        <v>0.20994368788801401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0.20712568061864198</v>
      </c>
      <c r="D46" s="46">
        <f ca="1">electricity!H46+'electricity-heatpumps'!H46</f>
        <v>0.2111542794538826</v>
      </c>
      <c r="E46" s="46">
        <f ca="1">electricity!I46+'electricity-heatpumps'!I46</f>
        <v>0.21518287828912322</v>
      </c>
      <c r="F46" s="46">
        <f ca="1">electricity!J46+'electricity-heatpumps'!J46</f>
        <v>0.21921147712436384</v>
      </c>
      <c r="G46" s="46">
        <f ca="1">electricity!K46+'electricity-heatpumps'!K46</f>
        <v>0.22324007595960443</v>
      </c>
      <c r="H46" s="46">
        <f ca="1">electricity!L46+'electricity-heatpumps'!L46</f>
        <v>0.22726867479484505</v>
      </c>
      <c r="I46" s="47">
        <f ca="1">electricity!M46+'electricity-heatpumps'!M46</f>
        <v>0.23129727363008568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0.24704067472382535</v>
      </c>
      <c r="D47" s="46">
        <f ca="1">electricity!H47+'electricity-heatpumps'!H47</f>
        <v>0.25305650873202207</v>
      </c>
      <c r="E47" s="46">
        <f ca="1">electricity!I47+'electricity-heatpumps'!I47</f>
        <v>0.25907234274021884</v>
      </c>
      <c r="F47" s="46">
        <f ca="1">electricity!J47+'electricity-heatpumps'!J47</f>
        <v>0.26508817674841556</v>
      </c>
      <c r="G47" s="46">
        <f ca="1">electricity!K47+'electricity-heatpumps'!K47</f>
        <v>0.27110401075661228</v>
      </c>
      <c r="H47" s="46">
        <f ca="1">electricity!L47+'electricity-heatpumps'!L47</f>
        <v>0.27711984476480905</v>
      </c>
      <c r="I47" s="47">
        <f ca="1">electricity!M47+'electricity-heatpumps'!M47</f>
        <v>0.28313567877300577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0.25309523882600493</v>
      </c>
      <c r="D48" s="46">
        <f ca="1">electricity!H48+'electricity-heatpumps'!H48</f>
        <v>0.25927138725283538</v>
      </c>
      <c r="E48" s="46">
        <f ca="1">electricity!I48+'electricity-heatpumps'!I48</f>
        <v>0.26544753567966584</v>
      </c>
      <c r="F48" s="46">
        <f ca="1">electricity!J48+'electricity-heatpumps'!J48</f>
        <v>0.27162368410649623</v>
      </c>
      <c r="G48" s="46">
        <f ca="1">electricity!K48+'electricity-heatpumps'!K48</f>
        <v>0.27779983253332668</v>
      </c>
      <c r="H48" s="46">
        <f ca="1">electricity!L48+'electricity-heatpumps'!L48</f>
        <v>0.28397598096015714</v>
      </c>
      <c r="I48" s="47">
        <f ca="1">electricity!M48+'electricity-heatpumps'!M48</f>
        <v>0.29015212938698759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0.48741740100147607</v>
      </c>
      <c r="D49" s="46">
        <f ca="1">electricity!H49+'electricity-heatpumps'!H49</f>
        <v>0.49156464871743238</v>
      </c>
      <c r="E49" s="46">
        <f ca="1">electricity!I49+'electricity-heatpumps'!I49</f>
        <v>0.49571189643338864</v>
      </c>
      <c r="F49" s="46">
        <f ca="1">electricity!J49+'electricity-heatpumps'!J49</f>
        <v>0.49985914414934496</v>
      </c>
      <c r="G49" s="46">
        <f ca="1">electricity!K49+'electricity-heatpumps'!K49</f>
        <v>0.50400639186530127</v>
      </c>
      <c r="H49" s="46">
        <f ca="1">electricity!L49+'electricity-heatpumps'!L49</f>
        <v>0.50815363958125759</v>
      </c>
      <c r="I49" s="47">
        <f ca="1">electricity!M49+'electricity-heatpumps'!M49</f>
        <v>0.51230088729721379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0.12418118463893428</v>
      </c>
      <c r="D50" s="46">
        <f ca="1">electricity!H50+'electricity-heatpumps'!H50</f>
        <v>0.13107544907011742</v>
      </c>
      <c r="E50" s="46">
        <f ca="1">electricity!I50+'electricity-heatpumps'!I50</f>
        <v>0.13796971350130055</v>
      </c>
      <c r="F50" s="46">
        <f ca="1">electricity!J50+'electricity-heatpumps'!J50</f>
        <v>0.14486397793248368</v>
      </c>
      <c r="G50" s="46">
        <f ca="1">electricity!K50+'electricity-heatpumps'!K50</f>
        <v>0.15175824236366683</v>
      </c>
      <c r="H50" s="46">
        <f ca="1">electricity!L50+'electricity-heatpumps'!L50</f>
        <v>0.15865250679484996</v>
      </c>
      <c r="I50" s="47">
        <f ca="1">electricity!M50+'electricity-heatpumps'!M50</f>
        <v>0.16554677122603312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0.27106658772853159</v>
      </c>
      <c r="D51" s="46">
        <f ca="1">electricity!H51+'electricity-heatpumps'!H51</f>
        <v>0.27757695095900237</v>
      </c>
      <c r="E51" s="46">
        <f ca="1">electricity!I51+'electricity-heatpumps'!I51</f>
        <v>0.28408731418947314</v>
      </c>
      <c r="F51" s="46">
        <f ca="1">electricity!J51+'electricity-heatpumps'!J51</f>
        <v>0.29059767741994391</v>
      </c>
      <c r="G51" s="46">
        <f ca="1">electricity!K51+'electricity-heatpumps'!K51</f>
        <v>0.29710804065041463</v>
      </c>
      <c r="H51" s="46">
        <f ca="1">electricity!L51+'electricity-heatpumps'!L51</f>
        <v>0.3036184038808854</v>
      </c>
      <c r="I51" s="47">
        <f ca="1">electricity!M51+'electricity-heatpumps'!M51</f>
        <v>0.31012876711135617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0.43883237994013946</v>
      </c>
      <c r="D52" s="46">
        <f ca="1">electricity!H52+'electricity-heatpumps'!H52</f>
        <v>0.44320165811582912</v>
      </c>
      <c r="E52" s="46">
        <f ca="1">electricity!I52+'electricity-heatpumps'!I52</f>
        <v>0.44757093629151884</v>
      </c>
      <c r="F52" s="46">
        <f ca="1">electricity!J52+'electricity-heatpumps'!J52</f>
        <v>0.4519402144672085</v>
      </c>
      <c r="G52" s="46">
        <f ca="1">electricity!K52+'electricity-heatpumps'!K52</f>
        <v>0.45630949264289816</v>
      </c>
      <c r="H52" s="46">
        <f ca="1">electricity!L52+'electricity-heatpumps'!L52</f>
        <v>0.46067877081858788</v>
      </c>
      <c r="I52" s="47">
        <f ca="1">electricity!M52+'electricity-heatpumps'!M52</f>
        <v>0.46504804899427754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7.1878927482125737E-2</v>
      </c>
      <c r="D53" s="46">
        <f ca="1">electricity!H53+'electricity-heatpumps'!H53</f>
        <v>7.9463131216424912E-2</v>
      </c>
      <c r="E53" s="46">
        <f ca="1">electricity!I53+'electricity-heatpumps'!I53</f>
        <v>8.7047334950724087E-2</v>
      </c>
      <c r="F53" s="46">
        <f ca="1">electricity!J53+'electricity-heatpumps'!J53</f>
        <v>9.4631538685023275E-2</v>
      </c>
      <c r="G53" s="46">
        <f ca="1">electricity!K53+'electricity-heatpumps'!K53</f>
        <v>0.10221574241932245</v>
      </c>
      <c r="H53" s="46">
        <f ca="1">electricity!L53+'electricity-heatpumps'!L53</f>
        <v>0.10979994615362162</v>
      </c>
      <c r="I53" s="47">
        <f ca="1">electricity!M53+'electricity-heatpumps'!M53</f>
        <v>0.1173841498879208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0.17883650733346348</v>
      </c>
      <c r="D54" s="46">
        <f ca="1">electricity!H54+'electricity-heatpumps'!H54</f>
        <v>0.18633450047106556</v>
      </c>
      <c r="E54" s="46">
        <f ca="1">electricity!I54+'electricity-heatpumps'!I54</f>
        <v>0.19383249360866764</v>
      </c>
      <c r="F54" s="46">
        <f ca="1">electricity!J54+'electricity-heatpumps'!J54</f>
        <v>0.20133048674626972</v>
      </c>
      <c r="G54" s="46">
        <f ca="1">electricity!K54+'electricity-heatpumps'!K54</f>
        <v>0.20882847988387179</v>
      </c>
      <c r="H54" s="46">
        <f ca="1">electricity!L54+'electricity-heatpumps'!L54</f>
        <v>0.21632647302147387</v>
      </c>
      <c r="I54" s="47">
        <f ca="1">electricity!M54+'electricity-heatpumps'!M54</f>
        <v>0.22382446615907595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0.37929598445452894</v>
      </c>
      <c r="D55" s="46">
        <f ca="1">electricity!H55+'electricity-heatpumps'!H55</f>
        <v>0.38390723950166811</v>
      </c>
      <c r="E55" s="46">
        <f ca="1">electricity!I55+'electricity-heatpumps'!I55</f>
        <v>0.38851849454880727</v>
      </c>
      <c r="F55" s="46">
        <f ca="1">electricity!J55+'electricity-heatpumps'!J55</f>
        <v>0.39312974959594643</v>
      </c>
      <c r="G55" s="46">
        <f ca="1">electricity!K55+'electricity-heatpumps'!K55</f>
        <v>0.39774100464308559</v>
      </c>
      <c r="H55" s="46">
        <f ca="1">electricity!L55+'electricity-heatpumps'!L55</f>
        <v>0.40235225969022476</v>
      </c>
      <c r="I55" s="47">
        <f ca="1">electricity!M55+'electricity-heatpumps'!M55</f>
        <v>0.40696351473736392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0.23360429562591353</v>
      </c>
      <c r="D56" s="46">
        <f ca="1">electricity!H56+'electricity-heatpumps'!H56</f>
        <v>0.23976174350987764</v>
      </c>
      <c r="E56" s="46">
        <f ca="1">electricity!I56+'electricity-heatpumps'!I56</f>
        <v>0.24591919139384172</v>
      </c>
      <c r="F56" s="46">
        <f ca="1">electricity!J56+'electricity-heatpumps'!J56</f>
        <v>0.25207663927780583</v>
      </c>
      <c r="G56" s="46">
        <f ca="1">electricity!K56+'electricity-heatpumps'!K56</f>
        <v>0.25823408716176993</v>
      </c>
      <c r="H56" s="46">
        <f ca="1">electricity!L56+'electricity-heatpumps'!L56</f>
        <v>0.26439153504573404</v>
      </c>
      <c r="I56" s="47">
        <f ca="1">electricity!M56+'electricity-heatpumps'!M56</f>
        <v>0.27054898292969815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0.5954747579263614</v>
      </c>
      <c r="D57" s="46">
        <f ca="1">electricity!H57+'electricity-heatpumps'!H57</f>
        <v>0.59858694880130237</v>
      </c>
      <c r="E57" s="46">
        <f ca="1">electricity!I57+'electricity-heatpumps'!I57</f>
        <v>0.60169913967624333</v>
      </c>
      <c r="F57" s="46">
        <f ca="1">electricity!J57+'electricity-heatpumps'!J57</f>
        <v>0.6048113305511843</v>
      </c>
      <c r="G57" s="46">
        <f ca="1">electricity!K57+'electricity-heatpumps'!K57</f>
        <v>0.60792352142612527</v>
      </c>
      <c r="H57" s="46">
        <f ca="1">electricity!L57+'electricity-heatpumps'!L57</f>
        <v>0.61103571230106613</v>
      </c>
      <c r="I57" s="47">
        <f ca="1">electricity!M57+'electricity-heatpumps'!M57</f>
        <v>0.61414790317600709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0</v>
      </c>
      <c r="D58" s="46">
        <f ca="1">electricity!H58+'electricity-heatpumps'!H58</f>
        <v>0</v>
      </c>
      <c r="E58" s="46">
        <f ca="1">electricity!I58+'electricity-heatpumps'!I58</f>
        <v>0</v>
      </c>
      <c r="F58" s="46">
        <f ca="1">electricity!J58+'electricity-heatpumps'!J58</f>
        <v>0</v>
      </c>
      <c r="G58" s="46">
        <f ca="1">electricity!K58+'electricity-heatpumps'!K58</f>
        <v>0</v>
      </c>
      <c r="H58" s="46">
        <f ca="1">electricity!L58+'electricity-heatpumps'!L58</f>
        <v>0</v>
      </c>
      <c r="I58" s="47">
        <f ca="1">electricity!M58+'electricity-heatpumps'!M58</f>
        <v>0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0.2427279731182399</v>
      </c>
      <c r="D59" s="46">
        <f ca="1">electricity!H59+'electricity-heatpumps'!H59</f>
        <v>0.24890357129629126</v>
      </c>
      <c r="E59" s="46">
        <f ca="1">electricity!I59+'electricity-heatpumps'!I59</f>
        <v>0.25507916947434262</v>
      </c>
      <c r="F59" s="46">
        <f ca="1">electricity!J59+'electricity-heatpumps'!J59</f>
        <v>0.26125476765239392</v>
      </c>
      <c r="G59" s="46">
        <f ca="1">electricity!K59+'electricity-heatpumps'!K59</f>
        <v>0.26743036583044527</v>
      </c>
      <c r="H59" s="46">
        <f ca="1">electricity!L59+'electricity-heatpumps'!L59</f>
        <v>0.27360596400849663</v>
      </c>
      <c r="I59" s="47">
        <f ca="1">electricity!M59+'electricity-heatpumps'!M59</f>
        <v>0.27978156218654793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0.25676939668823895</v>
      </c>
      <c r="D60" s="46">
        <f ca="1">electricity!H60+'electricity-heatpumps'!H60</f>
        <v>0.26533581556768565</v>
      </c>
      <c r="E60" s="46">
        <f ca="1">electricity!I60+'electricity-heatpumps'!I60</f>
        <v>0.27390223444713235</v>
      </c>
      <c r="F60" s="46">
        <f ca="1">electricity!J60+'electricity-heatpumps'!J60</f>
        <v>0.28246865332657906</v>
      </c>
      <c r="G60" s="46">
        <f ca="1">electricity!K60+'electricity-heatpumps'!K60</f>
        <v>0.29103507220602576</v>
      </c>
      <c r="H60" s="46">
        <f ca="1">electricity!L60+'electricity-heatpumps'!L60</f>
        <v>0.29960149108547246</v>
      </c>
      <c r="I60" s="47">
        <f ca="1">electricity!M60+'electricity-heatpumps'!M60</f>
        <v>0.30816790996491916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0.22257502848637611</v>
      </c>
      <c r="D61" s="46">
        <f ca="1">electricity!H61+'electricity-heatpumps'!H61</f>
        <v>0.23286498956548726</v>
      </c>
      <c r="E61" s="46">
        <f ca="1">electricity!I61+'electricity-heatpumps'!I61</f>
        <v>0.24315495064459841</v>
      </c>
      <c r="F61" s="46">
        <f ca="1">electricity!J61+'electricity-heatpumps'!J61</f>
        <v>0.25344491172370959</v>
      </c>
      <c r="G61" s="46">
        <f ca="1">electricity!K61+'electricity-heatpumps'!K61</f>
        <v>0.26373487280282071</v>
      </c>
      <c r="H61" s="46">
        <f ca="1">electricity!L61+'electricity-heatpumps'!L61</f>
        <v>0.27402483388193188</v>
      </c>
      <c r="I61" s="47">
        <f ca="1">electricity!M61+'electricity-heatpumps'!M61</f>
        <v>0.284314794961043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0.46679343570515502</v>
      </c>
      <c r="D62" s="46">
        <f ca="1">electricity!H62+'electricity-heatpumps'!H62</f>
        <v>0.46983072089926015</v>
      </c>
      <c r="E62" s="46">
        <f ca="1">electricity!I62+'electricity-heatpumps'!I62</f>
        <v>0.47286800609336521</v>
      </c>
      <c r="F62" s="46">
        <f ca="1">electricity!J62+'electricity-heatpumps'!J62</f>
        <v>0.47590529128747033</v>
      </c>
      <c r="G62" s="46">
        <f ca="1">electricity!K62+'electricity-heatpumps'!K62</f>
        <v>0.4789425764815754</v>
      </c>
      <c r="H62" s="46">
        <f ca="1">electricity!L62+'electricity-heatpumps'!L62</f>
        <v>0.48197986167568052</v>
      </c>
      <c r="I62" s="47">
        <f ca="1">electricity!M62+'electricity-heatpumps'!M62</f>
        <v>0.48501714686978559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0.42569422856847566</v>
      </c>
      <c r="D63" s="46">
        <f ca="1">electricity!H63+'electricity-heatpumps'!H63</f>
        <v>0.43289820854391259</v>
      </c>
      <c r="E63" s="46">
        <f ca="1">electricity!I63+'electricity-heatpumps'!I63</f>
        <v>0.44010218851934957</v>
      </c>
      <c r="F63" s="46">
        <f ca="1">electricity!J63+'electricity-heatpumps'!J63</f>
        <v>0.44730616849478649</v>
      </c>
      <c r="G63" s="46">
        <f ca="1">electricity!K63+'electricity-heatpumps'!K63</f>
        <v>0.45451014847022347</v>
      </c>
      <c r="H63" s="46">
        <f ca="1">electricity!L63+'electricity-heatpumps'!L63</f>
        <v>0.4617141284456604</v>
      </c>
      <c r="I63" s="47">
        <f ca="1">electricity!M63+'electricity-heatpumps'!M63</f>
        <v>0.46891810842109732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0.52721553806663557</v>
      </c>
      <c r="D64" s="46">
        <f ca="1">electricity!H64+'electricity-heatpumps'!H64</f>
        <v>0.53332496477270519</v>
      </c>
      <c r="E64" s="46">
        <f ca="1">electricity!I64+'electricity-heatpumps'!I64</f>
        <v>0.5394343914787747</v>
      </c>
      <c r="F64" s="46">
        <f ca="1">electricity!J64+'electricity-heatpumps'!J64</f>
        <v>0.54554381818484432</v>
      </c>
      <c r="G64" s="46">
        <f ca="1">electricity!K64+'electricity-heatpumps'!K64</f>
        <v>0.55165324489091394</v>
      </c>
      <c r="H64" s="46">
        <f ca="1">electricity!L64+'electricity-heatpumps'!L64</f>
        <v>0.55776267159698356</v>
      </c>
      <c r="I64" s="47">
        <f ca="1">electricity!M64+'electricity-heatpumps'!M64</f>
        <v>0.56387209830305307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0.32571452808709128</v>
      </c>
      <c r="D65" s="46">
        <f ca="1">electricity!H65+'electricity-heatpumps'!H65</f>
        <v>0.33415245261188564</v>
      </c>
      <c r="E65" s="46">
        <f ca="1">electricity!I65+'electricity-heatpumps'!I65</f>
        <v>0.34259037713667995</v>
      </c>
      <c r="F65" s="46">
        <f ca="1">electricity!J65+'electricity-heatpumps'!J65</f>
        <v>0.35102830166147431</v>
      </c>
      <c r="G65" s="46">
        <f ca="1">electricity!K65+'electricity-heatpumps'!K65</f>
        <v>0.35946622618626861</v>
      </c>
      <c r="H65" s="46">
        <f ca="1">electricity!L65+'electricity-heatpumps'!L65</f>
        <v>0.36790415071106297</v>
      </c>
      <c r="I65" s="47">
        <f ca="1">electricity!M65+'electricity-heatpumps'!M65</f>
        <v>0.37634207523585733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0.2669364780558689</v>
      </c>
      <c r="D66" s="46">
        <f ca="1">electricity!H66+'electricity-heatpumps'!H66</f>
        <v>0.27532933510268809</v>
      </c>
      <c r="E66" s="46">
        <f ca="1">electricity!I66+'electricity-heatpumps'!I66</f>
        <v>0.28372219214950734</v>
      </c>
      <c r="F66" s="46">
        <f ca="1">electricity!J66+'electricity-heatpumps'!J66</f>
        <v>0.29211504919632653</v>
      </c>
      <c r="G66" s="46">
        <f ca="1">electricity!K66+'electricity-heatpumps'!K66</f>
        <v>0.30050790624314577</v>
      </c>
      <c r="H66" s="46">
        <f ca="1">electricity!L66+'electricity-heatpumps'!L66</f>
        <v>0.30890076328996496</v>
      </c>
      <c r="I66" s="47">
        <f ca="1">electricity!M66+'electricity-heatpumps'!M66</f>
        <v>0.31729362033678421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0.48835168767782472</v>
      </c>
      <c r="D67" s="46">
        <f ca="1">electricity!H67+'electricity-heatpumps'!H67</f>
        <v>0.4944365265783342</v>
      </c>
      <c r="E67" s="46">
        <f ca="1">electricity!I67+'electricity-heatpumps'!I67</f>
        <v>0.50052136547884374</v>
      </c>
      <c r="F67" s="46">
        <f ca="1">electricity!J67+'electricity-heatpumps'!J67</f>
        <v>0.50660620437935322</v>
      </c>
      <c r="G67" s="46">
        <f ca="1">electricity!K67+'electricity-heatpumps'!K67</f>
        <v>0.5126910432798627</v>
      </c>
      <c r="H67" s="46">
        <f ca="1">electricity!L67+'electricity-heatpumps'!L67</f>
        <v>0.51877588218037229</v>
      </c>
      <c r="I67" s="47">
        <f ca="1">electricity!M67+'electricity-heatpumps'!M67</f>
        <v>0.52486072108088178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0.66260018160541412</v>
      </c>
      <c r="D68" s="46">
        <f ca="1">electricity!H68+'electricity-heatpumps'!H68</f>
        <v>0.6661717185022219</v>
      </c>
      <c r="E68" s="46">
        <f ca="1">electricity!I68+'electricity-heatpumps'!I68</f>
        <v>0.66974325539902979</v>
      </c>
      <c r="F68" s="46">
        <f ca="1">electricity!J68+'electricity-heatpumps'!J68</f>
        <v>0.67331479229583757</v>
      </c>
      <c r="G68" s="46">
        <f ca="1">electricity!K68+'electricity-heatpumps'!K68</f>
        <v>0.67688632919264546</v>
      </c>
      <c r="H68" s="46">
        <f ca="1">electricity!L68+'electricity-heatpumps'!L68</f>
        <v>0.68045786608945324</v>
      </c>
      <c r="I68" s="47">
        <f ca="1">electricity!M68+'electricity-heatpumps'!M68</f>
        <v>0.68402940298626114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0.25946401340529085</v>
      </c>
      <c r="D69" s="46">
        <f ca="1">electricity!H69+'electricity-heatpumps'!H69</f>
        <v>0.26887491641023203</v>
      </c>
      <c r="E69" s="46">
        <f ca="1">electricity!I69+'electricity-heatpumps'!I69</f>
        <v>0.27828581941517327</v>
      </c>
      <c r="F69" s="46">
        <f ca="1">electricity!J69+'electricity-heatpumps'!J69</f>
        <v>0.28769672242011446</v>
      </c>
      <c r="G69" s="46">
        <f ca="1">electricity!K69+'electricity-heatpumps'!K69</f>
        <v>0.29710762542505564</v>
      </c>
      <c r="H69" s="46">
        <f ca="1">electricity!L69+'electricity-heatpumps'!L69</f>
        <v>0.30651852842999688</v>
      </c>
      <c r="I69" s="47">
        <f ca="1">electricity!M69+'electricity-heatpumps'!M69</f>
        <v>0.31592943143493807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7.8823331780310688E-2</v>
      </c>
      <c r="D70" s="46">
        <f ca="1">electricity!H70+'electricity-heatpumps'!H70</f>
        <v>9.0404340589916407E-2</v>
      </c>
      <c r="E70" s="46">
        <f ca="1">electricity!I70+'electricity-heatpumps'!I70</f>
        <v>0.10198534939952213</v>
      </c>
      <c r="F70" s="46">
        <f ca="1">electricity!J70+'electricity-heatpumps'!J70</f>
        <v>0.11356635820912785</v>
      </c>
      <c r="G70" s="46">
        <f ca="1">electricity!K70+'electricity-heatpumps'!K70</f>
        <v>0.12514736701873358</v>
      </c>
      <c r="H70" s="46">
        <f ca="1">electricity!L70+'electricity-heatpumps'!L70</f>
        <v>0.1367283758283393</v>
      </c>
      <c r="I70" s="47">
        <f ca="1">electricity!M70+'electricity-heatpumps'!M70</f>
        <v>0.14830938463794502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0.56340481075551241</v>
      </c>
      <c r="D71" s="46">
        <f ca="1">electricity!H71+'electricity-heatpumps'!H71</f>
        <v>0.56864544767394476</v>
      </c>
      <c r="E71" s="46">
        <f ca="1">electricity!I71+'electricity-heatpumps'!I71</f>
        <v>0.573886084592377</v>
      </c>
      <c r="F71" s="46">
        <f ca="1">electricity!J71+'electricity-heatpumps'!J71</f>
        <v>0.57912672151080935</v>
      </c>
      <c r="G71" s="46">
        <f ca="1">electricity!K71+'electricity-heatpumps'!K71</f>
        <v>0.58436735842924159</v>
      </c>
      <c r="H71" s="46">
        <f ca="1">electricity!L71+'electricity-heatpumps'!L71</f>
        <v>0.58960799534767394</v>
      </c>
      <c r="I71" s="47">
        <f ca="1">electricity!M71+'electricity-heatpumps'!M71</f>
        <v>0.59484863226610618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3.3081075893210229E-2</v>
      </c>
      <c r="D72" s="46">
        <f ca="1">electricity!H72+'electricity-heatpumps'!H72</f>
        <v>4.4886216957550448E-2</v>
      </c>
      <c r="E72" s="46">
        <f ca="1">electricity!I72+'electricity-heatpumps'!I72</f>
        <v>5.6691358021890667E-2</v>
      </c>
      <c r="F72" s="46">
        <f ca="1">electricity!J72+'electricity-heatpumps'!J72</f>
        <v>6.84964990862309E-2</v>
      </c>
      <c r="G72" s="46">
        <f ca="1">electricity!K72+'electricity-heatpumps'!K72</f>
        <v>8.0301640150571119E-2</v>
      </c>
      <c r="H72" s="46">
        <f ca="1">electricity!L72+'electricity-heatpumps'!L72</f>
        <v>9.2106781214911337E-2</v>
      </c>
      <c r="I72" s="47">
        <f ca="1">electricity!M72+'electricity-heatpumps'!M72</f>
        <v>0.10391192227925156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7.6170961613257385E-2</v>
      </c>
      <c r="D73" s="46">
        <f ca="1">electricity!H73+'electricity-heatpumps'!H73</f>
        <v>8.8023090002664992E-2</v>
      </c>
      <c r="E73" s="46">
        <f ca="1">electricity!I73+'electricity-heatpumps'!I73</f>
        <v>9.9875218392072584E-2</v>
      </c>
      <c r="F73" s="46">
        <f ca="1">electricity!J73+'electricity-heatpumps'!J73</f>
        <v>0.11172734678148019</v>
      </c>
      <c r="G73" s="46">
        <f ca="1">electricity!K73+'electricity-heatpumps'!K73</f>
        <v>0.1235794751708878</v>
      </c>
      <c r="H73" s="46">
        <f ca="1">electricity!L73+'electricity-heatpumps'!L73</f>
        <v>0.13543160356029538</v>
      </c>
      <c r="I73" s="47">
        <f ca="1">electricity!M73+'electricity-heatpumps'!M73</f>
        <v>0.14728373194970301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0.16930400611513868</v>
      </c>
      <c r="D74" s="46">
        <f ca="1">electricity!H74+'electricity-heatpumps'!H74</f>
        <v>0.18031058659529242</v>
      </c>
      <c r="E74" s="46">
        <f ca="1">electricity!I74+'electricity-heatpumps'!I74</f>
        <v>0.19131716707544616</v>
      </c>
      <c r="F74" s="46">
        <f ca="1">electricity!J74+'electricity-heatpumps'!J74</f>
        <v>0.2023237475555999</v>
      </c>
      <c r="G74" s="46">
        <f ca="1">electricity!K74+'electricity-heatpumps'!K74</f>
        <v>0.21333032803575364</v>
      </c>
      <c r="H74" s="46">
        <f ca="1">electricity!L74+'electricity-heatpumps'!L74</f>
        <v>0.22433690851590737</v>
      </c>
      <c r="I74" s="47">
        <f ca="1">electricity!M74+'electricity-heatpumps'!M74</f>
        <v>0.23534348899606111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0.20712568061864198</v>
      </c>
      <c r="D75" s="46">
        <f ca="1">electricity!H75+'electricity-heatpumps'!H75</f>
        <v>0.21354862820868345</v>
      </c>
      <c r="E75" s="46">
        <f ca="1">electricity!I75+'electricity-heatpumps'!I75</f>
        <v>0.21997157579872492</v>
      </c>
      <c r="F75" s="46">
        <f ca="1">electricity!J75+'electricity-heatpumps'!J75</f>
        <v>0.22639452338876639</v>
      </c>
      <c r="G75" s="46">
        <f ca="1">electricity!K75+'electricity-heatpumps'!K75</f>
        <v>0.23281747097880784</v>
      </c>
      <c r="H75" s="46">
        <f ca="1">electricity!L75+'electricity-heatpumps'!L75</f>
        <v>0.23924041856884931</v>
      </c>
      <c r="I75" s="47">
        <f ca="1">electricity!M75+'electricity-heatpumps'!M75</f>
        <v>0.24566336615889078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0.24704067472382535</v>
      </c>
      <c r="D76" s="46">
        <f ca="1">electricity!H76+'electricity-heatpumps'!H76</f>
        <v>0.25605491390937268</v>
      </c>
      <c r="E76" s="46">
        <f ca="1">electricity!I76+'electricity-heatpumps'!I76</f>
        <v>0.26506915309491996</v>
      </c>
      <c r="F76" s="46">
        <f ca="1">electricity!J76+'electricity-heatpumps'!J76</f>
        <v>0.2740833922804673</v>
      </c>
      <c r="G76" s="46">
        <f ca="1">electricity!K76+'electricity-heatpumps'!K76</f>
        <v>0.28309763146601463</v>
      </c>
      <c r="H76" s="46">
        <f ca="1">electricity!L76+'electricity-heatpumps'!L76</f>
        <v>0.29211187065156197</v>
      </c>
      <c r="I76" s="47">
        <f ca="1">electricity!M76+'electricity-heatpumps'!M76</f>
        <v>0.3011261098371093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0.25309523882600493</v>
      </c>
      <c r="D77" s="46">
        <f ca="1">electricity!H77+'electricity-heatpumps'!H77</f>
        <v>0.2631314800196044</v>
      </c>
      <c r="E77" s="46">
        <f ca="1">electricity!I77+'electricity-heatpumps'!I77</f>
        <v>0.27316772121320387</v>
      </c>
      <c r="F77" s="46">
        <f ca="1">electricity!J77+'electricity-heatpumps'!J77</f>
        <v>0.28320396240680334</v>
      </c>
      <c r="G77" s="46">
        <f ca="1">electricity!K77+'electricity-heatpumps'!K77</f>
        <v>0.29324020360040282</v>
      </c>
      <c r="H77" s="46">
        <f ca="1">electricity!L77+'electricity-heatpumps'!L77</f>
        <v>0.30327644479400223</v>
      </c>
      <c r="I77" s="47">
        <f ca="1">electricity!M77+'electricity-heatpumps'!M77</f>
        <v>0.3133126859876017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0.48741740100147607</v>
      </c>
      <c r="D78" s="46">
        <f ca="1">electricity!H78+'electricity-heatpumps'!H78</f>
        <v>0.49415667853990503</v>
      </c>
      <c r="E78" s="46">
        <f ca="1">electricity!I78+'electricity-heatpumps'!I78</f>
        <v>0.50089595607833404</v>
      </c>
      <c r="F78" s="46">
        <f ca="1">electricity!J78+'electricity-heatpumps'!J78</f>
        <v>0.50763523361676299</v>
      </c>
      <c r="G78" s="46">
        <f ca="1">electricity!K78+'electricity-heatpumps'!K78</f>
        <v>0.51437451115519195</v>
      </c>
      <c r="H78" s="46">
        <f ca="1">electricity!L78+'electricity-heatpumps'!L78</f>
        <v>0.52111378869362102</v>
      </c>
      <c r="I78" s="47">
        <f ca="1">electricity!M78+'electricity-heatpumps'!M78</f>
        <v>0.52785306623204997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0.12418118463893428</v>
      </c>
      <c r="D79" s="46">
        <f ca="1">electricity!H79+'electricity-heatpumps'!H79</f>
        <v>0.13538248565677974</v>
      </c>
      <c r="E79" s="46">
        <f ca="1">electricity!I79+'electricity-heatpumps'!I79</f>
        <v>0.14658378667462521</v>
      </c>
      <c r="F79" s="46">
        <f ca="1">electricity!J79+'electricity-heatpumps'!J79</f>
        <v>0.15778508769247068</v>
      </c>
      <c r="G79" s="46">
        <f ca="1">electricity!K79+'electricity-heatpumps'!K79</f>
        <v>0.16898638871031613</v>
      </c>
      <c r="H79" s="46">
        <f ca="1">electricity!L79+'electricity-heatpumps'!L79</f>
        <v>0.1801876897281616</v>
      </c>
      <c r="I79" s="47">
        <f ca="1">electricity!M79+'electricity-heatpumps'!M79</f>
        <v>0.19138899074600707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0.27106658772853159</v>
      </c>
      <c r="D80" s="46">
        <f ca="1">electricity!H80+'electricity-heatpumps'!H80</f>
        <v>0.2811041547595326</v>
      </c>
      <c r="E80" s="46">
        <f ca="1">electricity!I80+'electricity-heatpumps'!I80</f>
        <v>0.29114172179053355</v>
      </c>
      <c r="F80" s="46">
        <f ca="1">electricity!J80+'electricity-heatpumps'!J80</f>
        <v>0.30117928882153455</v>
      </c>
      <c r="G80" s="46">
        <f ca="1">electricity!K80+'electricity-heatpumps'!K80</f>
        <v>0.31121685585253556</v>
      </c>
      <c r="H80" s="46">
        <f ca="1">electricity!L80+'electricity-heatpumps'!L80</f>
        <v>0.32125442288353651</v>
      </c>
      <c r="I80" s="47">
        <f ca="1">electricity!M80+'electricity-heatpumps'!M80</f>
        <v>0.33129198991453751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0.43883237994013946</v>
      </c>
      <c r="D81" s="46">
        <f ca="1">electricity!H81+'electricity-heatpumps'!H81</f>
        <v>0.44593245697563522</v>
      </c>
      <c r="E81" s="46">
        <f ca="1">electricity!I81+'electricity-heatpumps'!I81</f>
        <v>0.45303253401113092</v>
      </c>
      <c r="F81" s="46">
        <f ca="1">electricity!J81+'electricity-heatpumps'!J81</f>
        <v>0.46013261104662667</v>
      </c>
      <c r="G81" s="46">
        <f ca="1">electricity!K81+'electricity-heatpumps'!K81</f>
        <v>0.46723268808212237</v>
      </c>
      <c r="H81" s="46">
        <f ca="1">electricity!L81+'electricity-heatpumps'!L81</f>
        <v>0.47433276511761813</v>
      </c>
      <c r="I81" s="47">
        <f ca="1">electricity!M81+'electricity-heatpumps'!M81</f>
        <v>0.48143284215311383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7.1878927482125737E-2</v>
      </c>
      <c r="D82" s="46">
        <f ca="1">electricity!H82+'electricity-heatpumps'!H82</f>
        <v>8.420083007988198E-2</v>
      </c>
      <c r="E82" s="46">
        <f ca="1">electricity!I82+'electricity-heatpumps'!I82</f>
        <v>9.6522732677638223E-2</v>
      </c>
      <c r="F82" s="46">
        <f ca="1">electricity!J82+'electricity-heatpumps'!J82</f>
        <v>0.10884463527539448</v>
      </c>
      <c r="G82" s="46">
        <f ca="1">electricity!K82+'electricity-heatpumps'!K82</f>
        <v>0.12116653787315072</v>
      </c>
      <c r="H82" s="46">
        <f ca="1">electricity!L82+'electricity-heatpumps'!L82</f>
        <v>0.13348844047090697</v>
      </c>
      <c r="I82" s="47">
        <f ca="1">electricity!M82+'electricity-heatpumps'!M82</f>
        <v>0.1458103430686632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0.17883650733346348</v>
      </c>
      <c r="D83" s="46">
        <f ca="1">electricity!H83+'electricity-heatpumps'!H83</f>
        <v>0.19058221831863081</v>
      </c>
      <c r="E83" s="46">
        <f ca="1">electricity!I83+'electricity-heatpumps'!I83</f>
        <v>0.20232792930379817</v>
      </c>
      <c r="F83" s="46">
        <f ca="1">electricity!J83+'electricity-heatpumps'!J83</f>
        <v>0.2140736402889655</v>
      </c>
      <c r="G83" s="46">
        <f ca="1">electricity!K83+'electricity-heatpumps'!K83</f>
        <v>0.22581935127413283</v>
      </c>
      <c r="H83" s="46">
        <f ca="1">electricity!L83+'electricity-heatpumps'!L83</f>
        <v>0.23756506225930016</v>
      </c>
      <c r="I83" s="47">
        <f ca="1">electricity!M83+'electricity-heatpumps'!M83</f>
        <v>0.24931077324446749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0.37929598445452894</v>
      </c>
      <c r="D84" s="46">
        <f ca="1">electricity!H84+'electricity-heatpumps'!H84</f>
        <v>0.3867892739061301</v>
      </c>
      <c r="E84" s="46">
        <f ca="1">electricity!I84+'electricity-heatpumps'!I84</f>
        <v>0.39428256335773121</v>
      </c>
      <c r="F84" s="46">
        <f ca="1">electricity!J84+'electricity-heatpumps'!J84</f>
        <v>0.40177585280933237</v>
      </c>
      <c r="G84" s="46">
        <f ca="1">electricity!K84+'electricity-heatpumps'!K84</f>
        <v>0.40926914226093347</v>
      </c>
      <c r="H84" s="46">
        <f ca="1">electricity!L84+'electricity-heatpumps'!L84</f>
        <v>0.41676243171253463</v>
      </c>
      <c r="I84" s="47">
        <f ca="1">electricity!M84+'electricity-heatpumps'!M84</f>
        <v>0.42425572116413574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0.23360429562591353</v>
      </c>
      <c r="D85" s="46">
        <f ca="1">electricity!H85+'electricity-heatpumps'!H85</f>
        <v>0.24361014843735521</v>
      </c>
      <c r="E85" s="46">
        <f ca="1">electricity!I85+'electricity-heatpumps'!I85</f>
        <v>0.25361600124879685</v>
      </c>
      <c r="F85" s="46">
        <f ca="1">electricity!J85+'electricity-heatpumps'!J85</f>
        <v>0.26362185406023853</v>
      </c>
      <c r="G85" s="46">
        <f ca="1">electricity!K85+'electricity-heatpumps'!K85</f>
        <v>0.2736277068716802</v>
      </c>
      <c r="H85" s="46">
        <f ca="1">electricity!L85+'electricity-heatpumps'!L85</f>
        <v>0.28363355968312187</v>
      </c>
      <c r="I85" s="47">
        <f ca="1">electricity!M85+'electricity-heatpumps'!M85</f>
        <v>0.29363941249456349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0.5954747579263614</v>
      </c>
      <c r="D86" s="46">
        <f ca="1">electricity!H86+'electricity-heatpumps'!H86</f>
        <v>0.60053206809814041</v>
      </c>
      <c r="E86" s="46">
        <f ca="1">electricity!I86+'electricity-heatpumps'!I86</f>
        <v>0.60558937826991954</v>
      </c>
      <c r="F86" s="46">
        <f ca="1">electricity!J86+'electricity-heatpumps'!J86</f>
        <v>0.61064668844169856</v>
      </c>
      <c r="G86" s="46">
        <f ca="1">electricity!K86+'electricity-heatpumps'!K86</f>
        <v>0.61570399861347758</v>
      </c>
      <c r="H86" s="46">
        <f ca="1">electricity!L86+'electricity-heatpumps'!L86</f>
        <v>0.6207613087852567</v>
      </c>
      <c r="I86" s="47">
        <f ca="1">electricity!M86+'electricity-heatpumps'!M86</f>
        <v>0.62581861895703572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0</v>
      </c>
      <c r="D87" s="46">
        <f ca="1">electricity!H87+'electricity-heatpumps'!H87</f>
        <v>0</v>
      </c>
      <c r="E87" s="46">
        <f ca="1">electricity!I87+'electricity-heatpumps'!I87</f>
        <v>0</v>
      </c>
      <c r="F87" s="46">
        <f ca="1">electricity!J87+'electricity-heatpumps'!J87</f>
        <v>0</v>
      </c>
      <c r="G87" s="46">
        <f ca="1">electricity!K87+'electricity-heatpumps'!K87</f>
        <v>0</v>
      </c>
      <c r="H87" s="46">
        <f ca="1">electricity!L87+'electricity-heatpumps'!L87</f>
        <v>0</v>
      </c>
      <c r="I87" s="47">
        <f ca="1">electricity!M87+'electricity-heatpumps'!M87</f>
        <v>0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0.2427279731182399</v>
      </c>
      <c r="D88" s="46">
        <f ca="1">electricity!H88+'electricity-heatpumps'!H88</f>
        <v>0.25275617615049173</v>
      </c>
      <c r="E88" s="46">
        <f ca="1">electricity!I88+'electricity-heatpumps'!I88</f>
        <v>0.26278437918274355</v>
      </c>
      <c r="F88" s="46">
        <f ca="1">electricity!J88+'electricity-heatpumps'!J88</f>
        <v>0.27281258221499538</v>
      </c>
      <c r="G88" s="46">
        <f ca="1">electricity!K88+'electricity-heatpumps'!K88</f>
        <v>0.28284078524724721</v>
      </c>
      <c r="H88" s="46">
        <f ca="1">electricity!L88+'electricity-heatpumps'!L88</f>
        <v>0.29286898827949903</v>
      </c>
      <c r="I88" s="47">
        <f ca="1">electricity!M88+'electricity-heatpumps'!M88</f>
        <v>0.30289719131175086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0.25676939668823895</v>
      </c>
      <c r="D89" s="46">
        <f ca="1">electricity!H89+'electricity-heatpumps'!H89</f>
        <v>0.27178863145013948</v>
      </c>
      <c r="E89" s="46">
        <f ca="1">electricity!I89+'electricity-heatpumps'!I89</f>
        <v>0.28680786621204002</v>
      </c>
      <c r="F89" s="46">
        <f ca="1">electricity!J89+'electricity-heatpumps'!J89</f>
        <v>0.3018271009739405</v>
      </c>
      <c r="G89" s="46">
        <f ca="1">electricity!K89+'electricity-heatpumps'!K89</f>
        <v>0.31684633573584103</v>
      </c>
      <c r="H89" s="46">
        <f ca="1">electricity!L89+'electricity-heatpumps'!L89</f>
        <v>0.33186557049774157</v>
      </c>
      <c r="I89" s="47">
        <f ca="1">electricity!M89+'electricity-heatpumps'!M89</f>
        <v>0.3468848052596421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0.22257502848637611</v>
      </c>
      <c r="D90" s="46">
        <f ca="1">electricity!H90+'electricity-heatpumps'!H90</f>
        <v>0.24062203714820182</v>
      </c>
      <c r="E90" s="46">
        <f ca="1">electricity!I90+'electricity-heatpumps'!I90</f>
        <v>0.25866904581002753</v>
      </c>
      <c r="F90" s="46">
        <f ca="1">electricity!J90+'electricity-heatpumps'!J90</f>
        <v>0.27671605447185321</v>
      </c>
      <c r="G90" s="46">
        <f ca="1">electricity!K90+'electricity-heatpumps'!K90</f>
        <v>0.29476306313367895</v>
      </c>
      <c r="H90" s="46">
        <f ca="1">electricity!L90+'electricity-heatpumps'!L90</f>
        <v>0.31281007179550468</v>
      </c>
      <c r="I90" s="47">
        <f ca="1">electricity!M90+'electricity-heatpumps'!M90</f>
        <v>0.33085708045733037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0.46679343570515502</v>
      </c>
      <c r="D91" s="46">
        <f ca="1">electricity!H91+'electricity-heatpumps'!H91</f>
        <v>0.47198632334161345</v>
      </c>
      <c r="E91" s="46">
        <f ca="1">electricity!I91+'electricity-heatpumps'!I91</f>
        <v>0.47717921097807181</v>
      </c>
      <c r="F91" s="46">
        <f ca="1">electricity!J91+'electricity-heatpumps'!J91</f>
        <v>0.48237209861453023</v>
      </c>
      <c r="G91" s="46">
        <f ca="1">electricity!K91+'electricity-heatpumps'!K91</f>
        <v>0.4875649862509886</v>
      </c>
      <c r="H91" s="46">
        <f ca="1">electricity!L91+'electricity-heatpumps'!L91</f>
        <v>0.49275787388744702</v>
      </c>
      <c r="I91" s="47">
        <f ca="1">electricity!M91+'electricity-heatpumps'!M91</f>
        <v>0.49795076152390538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0.42569422856847566</v>
      </c>
      <c r="D92" s="46">
        <f ca="1">electricity!H92+'electricity-heatpumps'!H92</f>
        <v>0.43831680554027491</v>
      </c>
      <c r="E92" s="46">
        <f ca="1">electricity!I92+'electricity-heatpumps'!I92</f>
        <v>0.45093938251207411</v>
      </c>
      <c r="F92" s="46">
        <f ca="1">electricity!J92+'electricity-heatpumps'!J92</f>
        <v>0.46356195948387335</v>
      </c>
      <c r="G92" s="46">
        <f ca="1">electricity!K92+'electricity-heatpumps'!K92</f>
        <v>0.47618453645567255</v>
      </c>
      <c r="H92" s="46">
        <f ca="1">electricity!L92+'electricity-heatpumps'!L92</f>
        <v>0.4888071134274718</v>
      </c>
      <c r="I92" s="47">
        <f ca="1">electricity!M92+'electricity-heatpumps'!M92</f>
        <v>0.50142969039927099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0.52721553806663557</v>
      </c>
      <c r="D93" s="46">
        <f ca="1">electricity!H93+'electricity-heatpumps'!H93</f>
        <v>0.53793053259728074</v>
      </c>
      <c r="E93" s="46">
        <f ca="1">electricity!I93+'electricity-heatpumps'!I93</f>
        <v>0.5486455271279258</v>
      </c>
      <c r="F93" s="46">
        <f ca="1">electricity!J93+'electricity-heatpumps'!J93</f>
        <v>0.55936052165857097</v>
      </c>
      <c r="G93" s="46">
        <f ca="1">electricity!K93+'electricity-heatpumps'!K93</f>
        <v>0.57007551618921604</v>
      </c>
      <c r="H93" s="46">
        <f ca="1">electricity!L93+'electricity-heatpumps'!L93</f>
        <v>0.58079051071986121</v>
      </c>
      <c r="I93" s="47">
        <f ca="1">electricity!M93+'electricity-heatpumps'!M93</f>
        <v>0.59150550525050627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0.32571452808709128</v>
      </c>
      <c r="D94" s="46">
        <f ca="1">electricity!H94+'electricity-heatpumps'!H94</f>
        <v>0.34032319189127636</v>
      </c>
      <c r="E94" s="46">
        <f ca="1">electricity!I94+'electricity-heatpumps'!I94</f>
        <v>0.35493185569546137</v>
      </c>
      <c r="F94" s="46">
        <f ca="1">electricity!J94+'electricity-heatpumps'!J94</f>
        <v>0.36954051949964645</v>
      </c>
      <c r="G94" s="46">
        <f ca="1">electricity!K94+'electricity-heatpumps'!K94</f>
        <v>0.38414918330383147</v>
      </c>
      <c r="H94" s="46">
        <f ca="1">electricity!L94+'electricity-heatpumps'!L94</f>
        <v>0.39875784710801654</v>
      </c>
      <c r="I94" s="47">
        <f ca="1">electricity!M94+'electricity-heatpumps'!M94</f>
        <v>0.41336651091220156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0.2669364780558689</v>
      </c>
      <c r="D95" s="46">
        <f ca="1">electricity!H95+'electricity-heatpumps'!H95</f>
        <v>0.28165625810721334</v>
      </c>
      <c r="E95" s="46">
        <f ca="1">electricity!I95+'electricity-heatpumps'!I95</f>
        <v>0.29637603815855784</v>
      </c>
      <c r="F95" s="46">
        <f ca="1">electricity!J95+'electricity-heatpumps'!J95</f>
        <v>0.31109581820990229</v>
      </c>
      <c r="G95" s="46">
        <f ca="1">electricity!K95+'electricity-heatpumps'!K95</f>
        <v>0.32581559826124679</v>
      </c>
      <c r="H95" s="46">
        <f ca="1">electricity!L95+'electricity-heatpumps'!L95</f>
        <v>0.34053537831259123</v>
      </c>
      <c r="I95" s="47">
        <f ca="1">electricity!M95+'electricity-heatpumps'!M95</f>
        <v>0.35525515836393573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0.48835168767782472</v>
      </c>
      <c r="D96" s="46">
        <f ca="1">electricity!H96+'electricity-heatpumps'!H96</f>
        <v>0.49884728697557007</v>
      </c>
      <c r="E96" s="46">
        <f ca="1">electricity!I96+'electricity-heatpumps'!I96</f>
        <v>0.50934288627331537</v>
      </c>
      <c r="F96" s="46">
        <f ca="1">electricity!J96+'electricity-heatpumps'!J96</f>
        <v>0.51983848557106072</v>
      </c>
      <c r="G96" s="46">
        <f ca="1">electricity!K96+'electricity-heatpumps'!K96</f>
        <v>0.53033408486880607</v>
      </c>
      <c r="H96" s="46">
        <f ca="1">electricity!L96+'electricity-heatpumps'!L96</f>
        <v>0.54082968416655142</v>
      </c>
      <c r="I96" s="47">
        <f ca="1">electricity!M96+'electricity-heatpumps'!M96</f>
        <v>0.55132528346429677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0.66260018160541412</v>
      </c>
      <c r="D97" s="46">
        <f ca="1">electricity!H97+'electricity-heatpumps'!H97</f>
        <v>0.66884402164626333</v>
      </c>
      <c r="E97" s="46">
        <f ca="1">electricity!I97+'electricity-heatpumps'!I97</f>
        <v>0.67508786168711254</v>
      </c>
      <c r="F97" s="46">
        <f ca="1">electricity!J97+'electricity-heatpumps'!J97</f>
        <v>0.68133170172796165</v>
      </c>
      <c r="G97" s="46">
        <f ca="1">electricity!K97+'electricity-heatpumps'!K97</f>
        <v>0.68757554176881086</v>
      </c>
      <c r="H97" s="46">
        <f ca="1">electricity!L97+'electricity-heatpumps'!L97</f>
        <v>0.69381938180966007</v>
      </c>
      <c r="I97" s="47">
        <f ca="1">electricity!M97+'electricity-heatpumps'!M97</f>
        <v>0.70006322185050918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0.25946401340529085</v>
      </c>
      <c r="D98" s="46">
        <f ca="1">electricity!H98+'electricity-heatpumps'!H98</f>
        <v>0.2759305505099407</v>
      </c>
      <c r="E98" s="46">
        <f ca="1">electricity!I98+'electricity-heatpumps'!I98</f>
        <v>0.2923970876145906</v>
      </c>
      <c r="F98" s="46">
        <f ca="1">electricity!J98+'electricity-heatpumps'!J98</f>
        <v>0.30886362471924045</v>
      </c>
      <c r="G98" s="46">
        <f ca="1">electricity!K98+'electricity-heatpumps'!K98</f>
        <v>0.3253301618238903</v>
      </c>
      <c r="H98" s="46">
        <f ca="1">electricity!L98+'electricity-heatpumps'!L98</f>
        <v>0.3417966989285402</v>
      </c>
      <c r="I98" s="47">
        <f ca="1">electricity!M98+'electricity-heatpumps'!M98</f>
        <v>0.35826323603319005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7.8823331780310688E-2</v>
      </c>
      <c r="D99" s="46">
        <f ca="1">electricity!H99+'electricity-heatpumps'!H99</f>
        <v>9.9110869208934887E-2</v>
      </c>
      <c r="E99" s="46">
        <f ca="1">electricity!I99+'electricity-heatpumps'!I99</f>
        <v>0.11939840663755909</v>
      </c>
      <c r="F99" s="46">
        <f ca="1">electricity!J99+'electricity-heatpumps'!J99</f>
        <v>0.13968594406618329</v>
      </c>
      <c r="G99" s="46">
        <f ca="1">electricity!K99+'electricity-heatpumps'!K99</f>
        <v>0.1599734814948075</v>
      </c>
      <c r="H99" s="46">
        <f ca="1">electricity!L99+'electricity-heatpumps'!L99</f>
        <v>0.18026101892343169</v>
      </c>
      <c r="I99" s="47">
        <f ca="1">electricity!M99+'electricity-heatpumps'!M99</f>
        <v>0.20054855635205587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0.56340481075551241</v>
      </c>
      <c r="D100" s="46">
        <f ca="1">electricity!H100+'electricity-heatpumps'!H100</f>
        <v>0.57259608165860909</v>
      </c>
      <c r="E100" s="46">
        <f ca="1">electricity!I100+'electricity-heatpumps'!I100</f>
        <v>0.58178735256170566</v>
      </c>
      <c r="F100" s="46">
        <f ca="1">electricity!J100+'electricity-heatpumps'!J100</f>
        <v>0.59097862346480234</v>
      </c>
      <c r="G100" s="46">
        <f ca="1">electricity!K100+'electricity-heatpumps'!K100</f>
        <v>0.60016989436789903</v>
      </c>
      <c r="H100" s="46">
        <f ca="1">electricity!L100+'electricity-heatpumps'!L100</f>
        <v>0.6093611652709956</v>
      </c>
      <c r="I100" s="47">
        <f ca="1">electricity!M100+'electricity-heatpumps'!M100</f>
        <v>0.61855243617409228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3.3081075893210229E-2</v>
      </c>
      <c r="D101" s="46">
        <f ca="1">electricity!H101+'electricity-heatpumps'!H101</f>
        <v>5.3767164964071079E-2</v>
      </c>
      <c r="E101" s="46">
        <f ca="1">electricity!I101+'electricity-heatpumps'!I101</f>
        <v>7.4453254034931929E-2</v>
      </c>
      <c r="F101" s="46">
        <f ca="1">electricity!J101+'electricity-heatpumps'!J101</f>
        <v>9.5139343105792779E-2</v>
      </c>
      <c r="G101" s="46">
        <f ca="1">electricity!K101+'electricity-heatpumps'!K101</f>
        <v>0.11582543217665363</v>
      </c>
      <c r="H101" s="46">
        <f ca="1">electricity!L101+'electricity-heatpumps'!L101</f>
        <v>0.13651152124751448</v>
      </c>
      <c r="I101" s="47">
        <f ca="1">electricity!M101+'electricity-heatpumps'!M101</f>
        <v>0.15719761031837534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7.6170961613257385E-2</v>
      </c>
      <c r="D102" s="46">
        <f ca="1">electricity!H102+'electricity-heatpumps'!H102</f>
        <v>9.6957771403910709E-2</v>
      </c>
      <c r="E102" s="46">
        <f ca="1">electricity!I102+'electricity-heatpumps'!I102</f>
        <v>0.11774458119456405</v>
      </c>
      <c r="F102" s="46">
        <f ca="1">electricity!J102+'electricity-heatpumps'!J102</f>
        <v>0.13853139098521738</v>
      </c>
      <c r="G102" s="46">
        <f ca="1">electricity!K102+'electricity-heatpumps'!K102</f>
        <v>0.15931820077587069</v>
      </c>
      <c r="H102" s="46">
        <f ca="1">electricity!L102+'electricity-heatpumps'!L102</f>
        <v>0.180105010566524</v>
      </c>
      <c r="I102" s="47">
        <f ca="1">electricity!M102+'electricity-heatpumps'!M102</f>
        <v>0.20089182035717734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0.16930400611513868</v>
      </c>
      <c r="D103" s="46">
        <f ca="1">electricity!H103+'electricity-heatpumps'!H103</f>
        <v>0.18860785495725446</v>
      </c>
      <c r="E103" s="46">
        <f ca="1">electricity!I103+'electricity-heatpumps'!I103</f>
        <v>0.20791170379937024</v>
      </c>
      <c r="F103" s="46">
        <f ca="1">electricity!J103+'electricity-heatpumps'!J103</f>
        <v>0.22721555264148602</v>
      </c>
      <c r="G103" s="46">
        <f ca="1">electricity!K103+'electricity-heatpumps'!K103</f>
        <v>0.2465194014836018</v>
      </c>
      <c r="H103" s="46">
        <f ca="1">electricity!L103+'electricity-heatpumps'!L103</f>
        <v>0.26582325032571757</v>
      </c>
      <c r="I103" s="47">
        <f ca="1">electricity!M103+'electricity-heatpumps'!M103</f>
        <v>0.28512709916783335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0.20712568061864198</v>
      </c>
      <c r="D104" s="46">
        <f ca="1">electricity!H104+'electricity-heatpumps'!H104</f>
        <v>0.21800367691492359</v>
      </c>
      <c r="E104" s="46">
        <f ca="1">electricity!I104+'electricity-heatpumps'!I104</f>
        <v>0.2288816732112052</v>
      </c>
      <c r="F104" s="46">
        <f ca="1">electricity!J104+'electricity-heatpumps'!J104</f>
        <v>0.23975966950748681</v>
      </c>
      <c r="G104" s="46">
        <f ca="1">electricity!K104+'electricity-heatpumps'!K104</f>
        <v>0.25063766580376845</v>
      </c>
      <c r="H104" s="46">
        <f ca="1">electricity!L104+'electricity-heatpumps'!L104</f>
        <v>0.26151566210005006</v>
      </c>
      <c r="I104" s="47">
        <f ca="1">electricity!M104+'electricity-heatpumps'!M104</f>
        <v>0.27239365839633167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0.24704067472382535</v>
      </c>
      <c r="D105" s="46">
        <f ca="1">electricity!H105+'electricity-heatpumps'!H105</f>
        <v>0.26046537381006957</v>
      </c>
      <c r="E105" s="46">
        <f ca="1">electricity!I105+'electricity-heatpumps'!I105</f>
        <v>0.27389007289631379</v>
      </c>
      <c r="F105" s="46">
        <f ca="1">electricity!J105+'electricity-heatpumps'!J105</f>
        <v>0.28731477198255806</v>
      </c>
      <c r="G105" s="46">
        <f ca="1">electricity!K105+'electricity-heatpumps'!K105</f>
        <v>0.30073947106880228</v>
      </c>
      <c r="H105" s="46">
        <f ca="1">electricity!L105+'electricity-heatpumps'!L105</f>
        <v>0.3141641701550465</v>
      </c>
      <c r="I105" s="47">
        <f ca="1">electricity!M105+'electricity-heatpumps'!M105</f>
        <v>0.32758886924129071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0.25309523882600493</v>
      </c>
      <c r="D106" s="46">
        <f ca="1">electricity!H106+'electricity-heatpumps'!H106</f>
        <v>0.27069726184247167</v>
      </c>
      <c r="E106" s="46">
        <f ca="1">electricity!I106+'electricity-heatpumps'!I106</f>
        <v>0.28829928485893841</v>
      </c>
      <c r="F106" s="46">
        <f ca="1">electricity!J106+'electricity-heatpumps'!J106</f>
        <v>0.30590130787540515</v>
      </c>
      <c r="G106" s="46">
        <f ca="1">electricity!K106+'electricity-heatpumps'!K106</f>
        <v>0.32350333089187189</v>
      </c>
      <c r="H106" s="46">
        <f ca="1">electricity!L106+'electricity-heatpumps'!L106</f>
        <v>0.34110535390833868</v>
      </c>
      <c r="I106" s="47">
        <f ca="1">electricity!M106+'electricity-heatpumps'!M106</f>
        <v>0.35870737692480542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0.48741740100147607</v>
      </c>
      <c r="D107" s="46">
        <f ca="1">electricity!H107+'electricity-heatpumps'!H107</f>
        <v>0.49923705699195153</v>
      </c>
      <c r="E107" s="46">
        <f ca="1">electricity!I107+'electricity-heatpumps'!I107</f>
        <v>0.51105671298242694</v>
      </c>
      <c r="F107" s="46">
        <f ca="1">electricity!J107+'electricity-heatpumps'!J107</f>
        <v>0.52287636897290235</v>
      </c>
      <c r="G107" s="46">
        <f ca="1">electricity!K107+'electricity-heatpumps'!K107</f>
        <v>0.53469602496337787</v>
      </c>
      <c r="H107" s="46">
        <f ca="1">electricity!L107+'electricity-heatpumps'!L107</f>
        <v>0.54651568095385328</v>
      </c>
      <c r="I107" s="47">
        <f ca="1">electricity!M107+'electricity-heatpumps'!M107</f>
        <v>0.55833533694432869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0.12418118463893428</v>
      </c>
      <c r="D108" s="46">
        <f ca="1">electricity!H108+'electricity-heatpumps'!H108</f>
        <v>0.14382065956027937</v>
      </c>
      <c r="E108" s="46">
        <f ca="1">electricity!I108+'electricity-heatpumps'!I108</f>
        <v>0.16346013448162447</v>
      </c>
      <c r="F108" s="46">
        <f ca="1">electricity!J108+'electricity-heatpumps'!J108</f>
        <v>0.18309960940296954</v>
      </c>
      <c r="G108" s="46">
        <f ca="1">electricity!K108+'electricity-heatpumps'!K108</f>
        <v>0.20273908432431464</v>
      </c>
      <c r="H108" s="46">
        <f ca="1">electricity!L108+'electricity-heatpumps'!L108</f>
        <v>0.22237855924565975</v>
      </c>
      <c r="I108" s="47">
        <f ca="1">electricity!M108+'electricity-heatpumps'!M108</f>
        <v>0.24201803416700482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0.27106658772853159</v>
      </c>
      <c r="D109" s="46">
        <f ca="1">electricity!H109+'electricity-heatpumps'!H109</f>
        <v>0.28697417378206197</v>
      </c>
      <c r="E109" s="46">
        <f ca="1">electricity!I109+'electricity-heatpumps'!I109</f>
        <v>0.3028817598355924</v>
      </c>
      <c r="F109" s="46">
        <f ca="1">electricity!J109+'electricity-heatpumps'!J109</f>
        <v>0.31878934588912278</v>
      </c>
      <c r="G109" s="46">
        <f ca="1">electricity!K109+'electricity-heatpumps'!K109</f>
        <v>0.33469693194265321</v>
      </c>
      <c r="H109" s="46">
        <f ca="1">electricity!L109+'electricity-heatpumps'!L109</f>
        <v>0.35060451799618358</v>
      </c>
      <c r="I109" s="47">
        <f ca="1">electricity!M109+'electricity-heatpumps'!M109</f>
        <v>0.36651210404971402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0.43883237994013946</v>
      </c>
      <c r="D110" s="46">
        <f ca="1">electricity!H110+'electricity-heatpumps'!H110</f>
        <v>0.45128482274085502</v>
      </c>
      <c r="E110" s="46">
        <f ca="1">electricity!I110+'electricity-heatpumps'!I110</f>
        <v>0.46373726554157063</v>
      </c>
      <c r="F110" s="46">
        <f ca="1">electricity!J110+'electricity-heatpumps'!J110</f>
        <v>0.47618970834228624</v>
      </c>
      <c r="G110" s="46">
        <f ca="1">electricity!K110+'electricity-heatpumps'!K110</f>
        <v>0.4886421511430018</v>
      </c>
      <c r="H110" s="46">
        <f ca="1">electricity!L110+'electricity-heatpumps'!L110</f>
        <v>0.50109459394371736</v>
      </c>
      <c r="I110" s="47">
        <f ca="1">electricity!M110+'electricity-heatpumps'!M110</f>
        <v>0.51354703674443303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7.1878927482125737E-2</v>
      </c>
      <c r="D111" s="46">
        <f ca="1">electricity!H111+'electricity-heatpumps'!H111</f>
        <v>9.3482043311962221E-2</v>
      </c>
      <c r="E111" s="46">
        <f ca="1">electricity!I111+'electricity-heatpumps'!I111</f>
        <v>0.1150851591417987</v>
      </c>
      <c r="F111" s="46">
        <f ca="1">electricity!J111+'electricity-heatpumps'!J111</f>
        <v>0.13668827497163519</v>
      </c>
      <c r="G111" s="46">
        <f ca="1">electricity!K111+'electricity-heatpumps'!K111</f>
        <v>0.15829139080147167</v>
      </c>
      <c r="H111" s="46">
        <f ca="1">electricity!L111+'electricity-heatpumps'!L111</f>
        <v>0.17989450663130815</v>
      </c>
      <c r="I111" s="47">
        <f ca="1">electricity!M111+'electricity-heatpumps'!M111</f>
        <v>0.20149762246114464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0.17883650733346348</v>
      </c>
      <c r="D112" s="46">
        <f ca="1">electricity!H112+'electricity-heatpumps'!H112</f>
        <v>0.19806326592855619</v>
      </c>
      <c r="E112" s="46">
        <f ca="1">electricity!I112+'electricity-heatpumps'!I112</f>
        <v>0.2172900245236489</v>
      </c>
      <c r="F112" s="46">
        <f ca="1">electricity!J112+'electricity-heatpumps'!J112</f>
        <v>0.23651678311874164</v>
      </c>
      <c r="G112" s="46">
        <f ca="1">electricity!K112+'electricity-heatpumps'!K112</f>
        <v>0.25574354171383434</v>
      </c>
      <c r="H112" s="46">
        <f ca="1">electricity!L112+'electricity-heatpumps'!L112</f>
        <v>0.27497030030892705</v>
      </c>
      <c r="I112" s="47">
        <f ca="1">electricity!M112+'electricity-heatpumps'!M112</f>
        <v>0.29419705890401976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0.37929598445452894</v>
      </c>
      <c r="D113" s="46">
        <f ca="1">electricity!H113+'electricity-heatpumps'!H113</f>
        <v>0.39243806133887554</v>
      </c>
      <c r="E113" s="46">
        <f ca="1">electricity!I113+'electricity-heatpumps'!I113</f>
        <v>0.40558013822322214</v>
      </c>
      <c r="F113" s="46">
        <f ca="1">electricity!J113+'electricity-heatpumps'!J113</f>
        <v>0.41872221510756874</v>
      </c>
      <c r="G113" s="46">
        <f ca="1">electricity!K113+'electricity-heatpumps'!K113</f>
        <v>0.43186429199191534</v>
      </c>
      <c r="H113" s="46">
        <f ca="1">electricity!L113+'electricity-heatpumps'!L113</f>
        <v>0.44500636887626194</v>
      </c>
      <c r="I113" s="47">
        <f ca="1">electricity!M113+'electricity-heatpumps'!M113</f>
        <v>0.45814844576060854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0.23360429562591353</v>
      </c>
      <c r="D114" s="46">
        <f ca="1">electricity!H114+'electricity-heatpumps'!H114</f>
        <v>0.25115302209521123</v>
      </c>
      <c r="E114" s="46">
        <f ca="1">electricity!I114+'electricity-heatpumps'!I114</f>
        <v>0.2687017485645089</v>
      </c>
      <c r="F114" s="46">
        <f ca="1">electricity!J114+'electricity-heatpumps'!J114</f>
        <v>0.28625047503380657</v>
      </c>
      <c r="G114" s="46">
        <f ca="1">electricity!K114+'electricity-heatpumps'!K114</f>
        <v>0.30379920150310424</v>
      </c>
      <c r="H114" s="46">
        <f ca="1">electricity!L114+'electricity-heatpumps'!L114</f>
        <v>0.32134792797240197</v>
      </c>
      <c r="I114" s="47">
        <f ca="1">electricity!M114+'electricity-heatpumps'!M114</f>
        <v>0.33889665444169959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0.5954747579263614</v>
      </c>
      <c r="D115" s="46">
        <f ca="1">electricity!H115+'electricity-heatpumps'!H115</f>
        <v>0.60434450191994316</v>
      </c>
      <c r="E115" s="46">
        <f ca="1">electricity!I115+'electricity-heatpumps'!I115</f>
        <v>0.6132142459135248</v>
      </c>
      <c r="F115" s="46">
        <f ca="1">electricity!J115+'electricity-heatpumps'!J115</f>
        <v>0.62208398990710656</v>
      </c>
      <c r="G115" s="46">
        <f ca="1">electricity!K115+'electricity-heatpumps'!K115</f>
        <v>0.63095373390068832</v>
      </c>
      <c r="H115" s="46">
        <f ca="1">electricity!L115+'electricity-heatpumps'!L115</f>
        <v>0.63982347789426997</v>
      </c>
      <c r="I115" s="47">
        <f ca="1">electricity!M115+'electricity-heatpumps'!M115</f>
        <v>0.64869322188785172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0</v>
      </c>
      <c r="D116" s="46">
        <f ca="1">electricity!H116+'electricity-heatpumps'!H116</f>
        <v>0</v>
      </c>
      <c r="E116" s="46">
        <f ca="1">electricity!I116+'electricity-heatpumps'!I116</f>
        <v>0</v>
      </c>
      <c r="F116" s="46">
        <f ca="1">electricity!J116+'electricity-heatpumps'!J116</f>
        <v>0</v>
      </c>
      <c r="G116" s="46">
        <f ca="1">electricity!K116+'electricity-heatpumps'!K116</f>
        <v>0</v>
      </c>
      <c r="H116" s="46">
        <f ca="1">electricity!L116+'electricity-heatpumps'!L116</f>
        <v>0</v>
      </c>
      <c r="I116" s="47">
        <f ca="1">electricity!M116+'electricity-heatpumps'!M116</f>
        <v>0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0.2427279731182399</v>
      </c>
      <c r="D117" s="46">
        <f ca="1">electricity!H117+'electricity-heatpumps'!H117</f>
        <v>0.26029352434823039</v>
      </c>
      <c r="E117" s="46">
        <f ca="1">electricity!I117+'electricity-heatpumps'!I117</f>
        <v>0.27785907557822093</v>
      </c>
      <c r="F117" s="46">
        <f ca="1">electricity!J117+'electricity-heatpumps'!J117</f>
        <v>0.29542462680821141</v>
      </c>
      <c r="G117" s="46">
        <f ca="1">electricity!K117+'electricity-heatpumps'!K117</f>
        <v>0.31299017803820195</v>
      </c>
      <c r="H117" s="46">
        <f ca="1">electricity!L117+'electricity-heatpumps'!L117</f>
        <v>0.33055572926819243</v>
      </c>
      <c r="I117" s="47">
        <f ca="1">electricity!M117+'electricity-heatpumps'!M117</f>
        <v>0.34812128049818292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12" sqref="M12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0.4456733394114975</v>
      </c>
      <c r="D2" s="46">
        <f ca="1">'gas-ff-natural'!H2</f>
        <v>0.44195939491640168</v>
      </c>
      <c r="E2" s="46">
        <f ca="1">'gas-ff-natural'!I2</f>
        <v>0.43824545042130586</v>
      </c>
      <c r="F2" s="46">
        <f ca="1">'gas-ff-natural'!J2</f>
        <v>0.43453150592621004</v>
      </c>
      <c r="G2" s="46">
        <f ca="1">'gas-ff-natural'!K2</f>
        <v>0.43081756143111422</v>
      </c>
      <c r="H2" s="46">
        <f ca="1">'gas-ff-natural'!L2</f>
        <v>0.42710361693601839</v>
      </c>
      <c r="I2" s="47">
        <f ca="1">'gas-ff-natural'!M2</f>
        <v>0.42338967244092263</v>
      </c>
      <c r="J2" s="1"/>
      <c r="K2">
        <v>1</v>
      </c>
      <c r="L2" t="s">
        <v>62</v>
      </c>
      <c r="M2" s="75">
        <f t="shared" ref="M2:S5" ca="1" si="1">AVERAGEIF($B$2:$B$117,$K2,C$2:C$117)</f>
        <v>0.40082681128767722</v>
      </c>
      <c r="N2" s="75">
        <f t="shared" ca="1" si="1"/>
        <v>0.39748658786028007</v>
      </c>
      <c r="O2" s="75">
        <f t="shared" ca="1" si="1"/>
        <v>0.39414636443288265</v>
      </c>
      <c r="P2" s="75">
        <f t="shared" ca="1" si="1"/>
        <v>0.39080614100548539</v>
      </c>
      <c r="Q2" s="75">
        <f t="shared" ca="1" si="1"/>
        <v>0.38746591757808818</v>
      </c>
      <c r="R2" s="75">
        <f t="shared" ca="1" si="1"/>
        <v>0.38412569415069087</v>
      </c>
      <c r="S2" s="75">
        <f t="shared" ca="1" si="1"/>
        <v>0.3807854707232935</v>
      </c>
    </row>
    <row r="3" spans="1:19" x14ac:dyDescent="0.3">
      <c r="A3" t="s">
        <v>1</v>
      </c>
      <c r="B3">
        <v>1</v>
      </c>
      <c r="C3" s="47">
        <f ca="1">'gas-ff-natural'!G3</f>
        <v>0.50899796194067426</v>
      </c>
      <c r="D3" s="46">
        <f ca="1">'gas-ff-natural'!H3</f>
        <v>0.50475631225783535</v>
      </c>
      <c r="E3" s="46">
        <f ca="1">'gas-ff-natural'!I3</f>
        <v>0.50051466257499633</v>
      </c>
      <c r="F3" s="46">
        <f ca="1">'gas-ff-natural'!J3</f>
        <v>0.49627301289215736</v>
      </c>
      <c r="G3" s="46">
        <f ca="1">'gas-ff-natural'!K3</f>
        <v>0.4920313632093184</v>
      </c>
      <c r="H3" s="46">
        <f ca="1">'gas-ff-natural'!L3</f>
        <v>0.48778971352647948</v>
      </c>
      <c r="I3" s="47">
        <f ca="1">'gas-ff-natural'!M3</f>
        <v>0.48354806384364052</v>
      </c>
      <c r="J3" s="1"/>
      <c r="K3">
        <v>2</v>
      </c>
      <c r="L3" t="s">
        <v>63</v>
      </c>
      <c r="M3" s="75">
        <f t="shared" ca="1" si="1"/>
        <v>0.40082681128767722</v>
      </c>
      <c r="N3" s="75">
        <f t="shared" ca="1" si="1"/>
        <v>0.36742457701370429</v>
      </c>
      <c r="O3" s="75">
        <f t="shared" ca="1" si="1"/>
        <v>0.33402234273973119</v>
      </c>
      <c r="P3" s="75">
        <f t="shared" ca="1" si="1"/>
        <v>0.30062010846575804</v>
      </c>
      <c r="Q3" s="75">
        <f t="shared" ca="1" si="1"/>
        <v>0.26721787419178489</v>
      </c>
      <c r="R3" s="75">
        <f t="shared" ca="1" si="1"/>
        <v>0.23381563991781174</v>
      </c>
      <c r="S3" s="75">
        <f t="shared" ca="1" si="1"/>
        <v>0.20041340564383861</v>
      </c>
    </row>
    <row r="4" spans="1:19" x14ac:dyDescent="0.3">
      <c r="A4" t="s">
        <v>19</v>
      </c>
      <c r="B4">
        <v>1</v>
      </c>
      <c r="C4" s="47">
        <f ca="1">'gas-ff-natural'!G4</f>
        <v>0.16856691076945554</v>
      </c>
      <c r="D4" s="46">
        <f ca="1">'gas-ff-natural'!H4</f>
        <v>0.1671621865130434</v>
      </c>
      <c r="E4" s="46">
        <f ca="1">'gas-ff-natural'!I4</f>
        <v>0.16575746225663127</v>
      </c>
      <c r="F4" s="46">
        <f ca="1">'gas-ff-natural'!J4</f>
        <v>0.16435273800021913</v>
      </c>
      <c r="G4" s="46">
        <f ca="1">'gas-ff-natural'!K4</f>
        <v>0.16294801374380699</v>
      </c>
      <c r="H4" s="46">
        <f ca="1">'gas-ff-natural'!L4</f>
        <v>0.16154328948739488</v>
      </c>
      <c r="I4" s="47">
        <f ca="1">'gas-ff-natural'!M4</f>
        <v>0.16013856523098274</v>
      </c>
      <c r="J4" s="1"/>
      <c r="K4">
        <v>3</v>
      </c>
      <c r="L4" t="s">
        <v>64</v>
      </c>
      <c r="M4" s="75">
        <f t="shared" ca="1" si="1"/>
        <v>0.40082681128767722</v>
      </c>
      <c r="N4" s="75">
        <f t="shared" ca="1" si="1"/>
        <v>0.35740390673151229</v>
      </c>
      <c r="O4" s="75">
        <f t="shared" ca="1" si="1"/>
        <v>0.31398100217534736</v>
      </c>
      <c r="P4" s="75">
        <f t="shared" ca="1" si="1"/>
        <v>0.27055809761918226</v>
      </c>
      <c r="Q4" s="75">
        <f t="shared" ca="1" si="1"/>
        <v>0.2271351930630171</v>
      </c>
      <c r="R4" s="75">
        <f t="shared" ca="1" si="1"/>
        <v>0.18371228850685212</v>
      </c>
      <c r="S4" s="75">
        <f t="shared" ca="1" si="1"/>
        <v>0.14028938395068707</v>
      </c>
    </row>
    <row r="5" spans="1:19" x14ac:dyDescent="0.3">
      <c r="A5" t="s">
        <v>22</v>
      </c>
      <c r="B5">
        <v>1</v>
      </c>
      <c r="C5" s="47">
        <f ca="1">'gas-ff-natural'!G5</f>
        <v>0.38274334884700284</v>
      </c>
      <c r="D5" s="46">
        <f ca="1">'gas-ff-natural'!H5</f>
        <v>0.3795538209399445</v>
      </c>
      <c r="E5" s="46">
        <f ca="1">'gas-ff-natural'!I5</f>
        <v>0.37636429303288615</v>
      </c>
      <c r="F5" s="46">
        <f ca="1">'gas-ff-natural'!J5</f>
        <v>0.37317476512582781</v>
      </c>
      <c r="G5" s="46">
        <f ca="1">'gas-ff-natural'!K5</f>
        <v>0.36998523721876941</v>
      </c>
      <c r="H5" s="46">
        <f ca="1">'gas-ff-natural'!L5</f>
        <v>0.36679570931171102</v>
      </c>
      <c r="I5" s="47">
        <f ca="1">'gas-ff-natural'!M5</f>
        <v>0.36360618140465267</v>
      </c>
      <c r="J5" s="1"/>
      <c r="K5" s="76">
        <v>4</v>
      </c>
      <c r="L5" s="76" t="s">
        <v>65</v>
      </c>
      <c r="M5" s="75">
        <f t="shared" ca="1" si="1"/>
        <v>0.40082681128767722</v>
      </c>
      <c r="N5" s="75">
        <f t="shared" ca="1" si="1"/>
        <v>0.33736256616712851</v>
      </c>
      <c r="O5" s="75">
        <f t="shared" ca="1" si="1"/>
        <v>0.27389832104657957</v>
      </c>
      <c r="P5" s="75">
        <f t="shared" ca="1" si="1"/>
        <v>0.21043407592603064</v>
      </c>
      <c r="Q5" s="75">
        <f t="shared" ca="1" si="1"/>
        <v>0.1469698308054817</v>
      </c>
      <c r="R5" s="75">
        <f t="shared" ca="1" si="1"/>
        <v>8.3505585684932812E-2</v>
      </c>
      <c r="S5" s="75">
        <f t="shared" ca="1" si="1"/>
        <v>2.0041340564383888E-2</v>
      </c>
    </row>
    <row r="6" spans="1:19" x14ac:dyDescent="0.3">
      <c r="A6" t="s">
        <v>28</v>
      </c>
      <c r="B6">
        <v>1</v>
      </c>
      <c r="C6" s="47">
        <f ca="1">'gas-ff-natural'!G6</f>
        <v>0</v>
      </c>
      <c r="D6" s="46">
        <f ca="1">'gas-ff-natural'!H6</f>
        <v>0</v>
      </c>
      <c r="E6" s="46">
        <f ca="1">'gas-ff-natural'!I6</f>
        <v>0</v>
      </c>
      <c r="F6" s="46">
        <f ca="1">'gas-ff-natural'!J6</f>
        <v>0</v>
      </c>
      <c r="G6" s="46">
        <f ca="1">'gas-ff-natural'!K6</f>
        <v>0</v>
      </c>
      <c r="H6" s="46">
        <f ca="1">'gas-ff-natural'!L6</f>
        <v>0</v>
      </c>
      <c r="I6" s="47">
        <f ca="1">'gas-ff-natural'!M6</f>
        <v>0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0.58457385270319873</v>
      </c>
      <c r="D7" s="46">
        <f ca="1">'gas-ff-natural'!H7</f>
        <v>0.57970240393067207</v>
      </c>
      <c r="E7" s="46">
        <f ca="1">'gas-ff-natural'!I7</f>
        <v>0.57483095515814542</v>
      </c>
      <c r="F7" s="46">
        <f ca="1">'gas-ff-natural'!J7</f>
        <v>0.56995950638561876</v>
      </c>
      <c r="G7" s="46">
        <f ca="1">'gas-ff-natural'!K7</f>
        <v>0.56508805761309211</v>
      </c>
      <c r="H7" s="46">
        <f ca="1">'gas-ff-natural'!L7</f>
        <v>0.56021660884056546</v>
      </c>
      <c r="I7" s="47">
        <f ca="1">'gas-ff-natural'!M7</f>
        <v>0.5553451600680388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0.48231610600499225</v>
      </c>
      <c r="D8" s="46">
        <f ca="1">'gas-ff-natural'!H8</f>
        <v>0.47829680512161732</v>
      </c>
      <c r="E8" s="46">
        <f ca="1">'gas-ff-natural'!I8</f>
        <v>0.47427750423824239</v>
      </c>
      <c r="F8" s="46">
        <f ca="1">'gas-ff-natural'!J8</f>
        <v>0.47025820335486745</v>
      </c>
      <c r="G8" s="46">
        <f ca="1">'gas-ff-natural'!K8</f>
        <v>0.46623890247149252</v>
      </c>
      <c r="H8" s="46">
        <f ca="1">'gas-ff-natural'!L8</f>
        <v>0.46221960158811759</v>
      </c>
      <c r="I8" s="47">
        <f ca="1">'gas-ff-natural'!M8</f>
        <v>0.4582003007047426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0.21577983202276754</v>
      </c>
      <c r="D9" s="46">
        <f ca="1">'gas-ff-natural'!H9</f>
        <v>0.21398166675591115</v>
      </c>
      <c r="E9" s="46">
        <f ca="1">'gas-ff-natural'!I9</f>
        <v>0.21218350148905477</v>
      </c>
      <c r="F9" s="46">
        <f ca="1">'gas-ff-natural'!J9</f>
        <v>0.21038533622219835</v>
      </c>
      <c r="G9" s="46">
        <f ca="1">'gas-ff-natural'!K9</f>
        <v>0.20858717095534196</v>
      </c>
      <c r="H9" s="46">
        <f ca="1">'gas-ff-natural'!L9</f>
        <v>0.20678900568848557</v>
      </c>
      <c r="I9" s="47">
        <f ca="1">'gas-ff-natural'!M9</f>
        <v>0.20499084042162916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2.9734342656122868E-2</v>
      </c>
      <c r="D10" s="46">
        <f ca="1">'gas-ff-natural'!H10</f>
        <v>2.9486556467321845E-2</v>
      </c>
      <c r="E10" s="46">
        <f ca="1">'gas-ff-natural'!I10</f>
        <v>2.9238770278520822E-2</v>
      </c>
      <c r="F10" s="46">
        <f ca="1">'gas-ff-natural'!J10</f>
        <v>2.8990984089719798E-2</v>
      </c>
      <c r="G10" s="46">
        <f ca="1">'gas-ff-natural'!K10</f>
        <v>2.8743197900918775E-2</v>
      </c>
      <c r="H10" s="46">
        <f ca="1">'gas-ff-natural'!L10</f>
        <v>2.8495411712117752E-2</v>
      </c>
      <c r="I10" s="47">
        <f ca="1">'gas-ff-natural'!M10</f>
        <v>2.8247625523316725E-2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0.51315223109757846</v>
      </c>
      <c r="D11" s="46">
        <f ca="1">'gas-ff-natural'!H11</f>
        <v>0.50887596250509859</v>
      </c>
      <c r="E11" s="46">
        <f ca="1">'gas-ff-natural'!I11</f>
        <v>0.50459969391261872</v>
      </c>
      <c r="F11" s="46">
        <f ca="1">'gas-ff-natural'!J11</f>
        <v>0.50032342532013896</v>
      </c>
      <c r="G11" s="46">
        <f ca="1">'gas-ff-natural'!K11</f>
        <v>0.49604715672765914</v>
      </c>
      <c r="H11" s="46">
        <f ca="1">'gas-ff-natural'!L11</f>
        <v>0.49177088813517933</v>
      </c>
      <c r="I11" s="47">
        <f ca="1">'gas-ff-natural'!M11</f>
        <v>0.48749461954269951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0.49477855040038549</v>
      </c>
      <c r="D12" s="46">
        <f ca="1">'gas-ff-natural'!H12</f>
        <v>0.49065539581371559</v>
      </c>
      <c r="E12" s="46">
        <f ca="1">'gas-ff-natural'!I12</f>
        <v>0.48653224122704569</v>
      </c>
      <c r="F12" s="46">
        <f ca="1">'gas-ff-natural'!J12</f>
        <v>0.48240908664037585</v>
      </c>
      <c r="G12" s="46">
        <f ca="1">'gas-ff-natural'!K12</f>
        <v>0.47828593205370595</v>
      </c>
      <c r="H12" s="46">
        <f ca="1">'gas-ff-natural'!L12</f>
        <v>0.47416277746703606</v>
      </c>
      <c r="I12" s="47">
        <f ca="1">'gas-ff-natural'!M12</f>
        <v>0.47003962288036621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0.18987775794255449</v>
      </c>
      <c r="D13" s="46">
        <f ca="1">'gas-ff-natural'!H13</f>
        <v>0.18829544329303319</v>
      </c>
      <c r="E13" s="46">
        <f ca="1">'gas-ff-natural'!I13</f>
        <v>0.18671312864351189</v>
      </c>
      <c r="F13" s="46">
        <f ca="1">'gas-ff-natural'!J13</f>
        <v>0.18513081399399062</v>
      </c>
      <c r="G13" s="46">
        <f ca="1">'gas-ff-natural'!K13</f>
        <v>0.18354849934446932</v>
      </c>
      <c r="H13" s="46">
        <f ca="1">'gas-ff-natural'!L13</f>
        <v>0.18196618469494802</v>
      </c>
      <c r="I13" s="47">
        <f ca="1">'gas-ff-natural'!M13</f>
        <v>0.18038387004542675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0.8642053738818134</v>
      </c>
      <c r="D14" s="46">
        <f ca="1">'gas-ff-natural'!H14</f>
        <v>0.85700366243279824</v>
      </c>
      <c r="E14" s="46">
        <f ca="1">'gas-ff-natural'!I14</f>
        <v>0.84980195098378308</v>
      </c>
      <c r="F14" s="46">
        <f ca="1">'gas-ff-natural'!J14</f>
        <v>0.84260023953476804</v>
      </c>
      <c r="G14" s="46">
        <f ca="1">'gas-ff-natural'!K14</f>
        <v>0.83539852808575288</v>
      </c>
      <c r="H14" s="46">
        <f ca="1">'gas-ff-natural'!L14</f>
        <v>0.82819681663673772</v>
      </c>
      <c r="I14" s="47">
        <f ca="1">'gas-ff-natural'!M14</f>
        <v>0.82099510518772267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0.48473316293508117</v>
      </c>
      <c r="D15" s="46">
        <f ca="1">'gas-ff-natural'!H15</f>
        <v>0.48069371991062215</v>
      </c>
      <c r="E15" s="46">
        <f ca="1">'gas-ff-natural'!I15</f>
        <v>0.47665427688616313</v>
      </c>
      <c r="F15" s="46">
        <f ca="1">'gas-ff-natural'!J15</f>
        <v>0.47261483386170411</v>
      </c>
      <c r="G15" s="46">
        <f ca="1">'gas-ff-natural'!K15</f>
        <v>0.46857539083724509</v>
      </c>
      <c r="H15" s="46">
        <f ca="1">'gas-ff-natural'!L15</f>
        <v>0.46453594781278607</v>
      </c>
      <c r="I15" s="47">
        <f ca="1">'gas-ff-natural'!M15</f>
        <v>0.4604965047883271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0.79458761834642577</v>
      </c>
      <c r="D16" s="46">
        <f ca="1">'gas-ff-natural'!H16</f>
        <v>0.78796605486020554</v>
      </c>
      <c r="E16" s="46">
        <f ca="1">'gas-ff-natural'!I16</f>
        <v>0.78134449137398532</v>
      </c>
      <c r="F16" s="46">
        <f ca="1">'gas-ff-natural'!J16</f>
        <v>0.77472292788776509</v>
      </c>
      <c r="G16" s="46">
        <f ca="1">'gas-ff-natural'!K16</f>
        <v>0.76810136440154486</v>
      </c>
      <c r="H16" s="46">
        <f ca="1">'gas-ff-natural'!L16</f>
        <v>0.76147980091532463</v>
      </c>
      <c r="I16" s="47">
        <f ca="1">'gas-ff-natural'!M16</f>
        <v>0.75485823742910441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0.26825979791894594</v>
      </c>
      <c r="D17" s="46">
        <f ca="1">'gas-ff-natural'!H17</f>
        <v>0.26602429960295471</v>
      </c>
      <c r="E17" s="46">
        <f ca="1">'gas-ff-natural'!I17</f>
        <v>0.26378880128696347</v>
      </c>
      <c r="F17" s="46">
        <f ca="1">'gas-ff-natural'!J17</f>
        <v>0.26155330297097223</v>
      </c>
      <c r="G17" s="46">
        <f ca="1">'gas-ff-natural'!K17</f>
        <v>0.25931780465498105</v>
      </c>
      <c r="H17" s="46">
        <f ca="1">'gas-ff-natural'!L17</f>
        <v>0.25708230633898987</v>
      </c>
      <c r="I17" s="47">
        <f ca="1">'gas-ff-natural'!M17</f>
        <v>0.25484680802299864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0.28928519959782389</v>
      </c>
      <c r="D18" s="46">
        <f ca="1">'gas-ff-natural'!H18</f>
        <v>0.28687448960117534</v>
      </c>
      <c r="E18" s="46">
        <f ca="1">'gas-ff-natural'!I18</f>
        <v>0.28446377960452679</v>
      </c>
      <c r="F18" s="46">
        <f ca="1">'gas-ff-natural'!J18</f>
        <v>0.28205306960787824</v>
      </c>
      <c r="G18" s="46">
        <f ca="1">'gas-ff-natural'!K18</f>
        <v>0.27964235961122974</v>
      </c>
      <c r="H18" s="46">
        <f ca="1">'gas-ff-natural'!L18</f>
        <v>0.27723164961458124</v>
      </c>
      <c r="I18" s="47">
        <f ca="1">'gas-ff-natural'!M18</f>
        <v>0.27482093961793269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0.51475639331480061</v>
      </c>
      <c r="D19" s="46">
        <f ca="1">'gas-ff-natural'!H19</f>
        <v>0.51046675670384389</v>
      </c>
      <c r="E19" s="46">
        <f ca="1">'gas-ff-natural'!I19</f>
        <v>0.50617712009288718</v>
      </c>
      <c r="F19" s="46">
        <f ca="1">'gas-ff-natural'!J19</f>
        <v>0.50188748348193046</v>
      </c>
      <c r="G19" s="46">
        <f ca="1">'gas-ff-natural'!K19</f>
        <v>0.4975978468709738</v>
      </c>
      <c r="H19" s="46">
        <f ca="1">'gas-ff-natural'!L19</f>
        <v>0.49330821026001714</v>
      </c>
      <c r="I19" s="47">
        <f ca="1">'gas-ff-natural'!M19</f>
        <v>0.48901857364906054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7.0291459666520312E-2</v>
      </c>
      <c r="D20" s="46">
        <f ca="1">'gas-ff-natural'!H20</f>
        <v>6.9705697502632641E-2</v>
      </c>
      <c r="E20" s="46">
        <f ca="1">'gas-ff-natural'!I20</f>
        <v>6.911993533874497E-2</v>
      </c>
      <c r="F20" s="46">
        <f ca="1">'gas-ff-natural'!J20</f>
        <v>6.8534173174857299E-2</v>
      </c>
      <c r="G20" s="46">
        <f ca="1">'gas-ff-natural'!K20</f>
        <v>6.7948411010969628E-2</v>
      </c>
      <c r="H20" s="46">
        <f ca="1">'gas-ff-natural'!L20</f>
        <v>6.7362648847081957E-2</v>
      </c>
      <c r="I20" s="47">
        <f ca="1">'gas-ff-natural'!M20</f>
        <v>6.6776886683194286E-2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0.80478490649734069</v>
      </c>
      <c r="D21" s="46">
        <f ca="1">'gas-ff-natural'!H21</f>
        <v>0.79807836560986289</v>
      </c>
      <c r="E21" s="46">
        <f ca="1">'gas-ff-natural'!I21</f>
        <v>0.79137182472238499</v>
      </c>
      <c r="F21" s="46">
        <f ca="1">'gas-ff-natural'!J21</f>
        <v>0.78466528383490708</v>
      </c>
      <c r="G21" s="46">
        <f ca="1">'gas-ff-natural'!K21</f>
        <v>0.77795874294742928</v>
      </c>
      <c r="H21" s="46">
        <f ca="1">'gas-ff-natural'!L21</f>
        <v>0.77125220205995149</v>
      </c>
      <c r="I21" s="47">
        <f ca="1">'gas-ff-natural'!M21</f>
        <v>0.76454566117247358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0.40131630243317573</v>
      </c>
      <c r="D22" s="46">
        <f ca="1">'gas-ff-natural'!H22</f>
        <v>0.39797199991289928</v>
      </c>
      <c r="E22" s="46">
        <f ca="1">'gas-ff-natural'!I22</f>
        <v>0.39462769739262282</v>
      </c>
      <c r="F22" s="46">
        <f ca="1">'gas-ff-natural'!J22</f>
        <v>0.39128339487234637</v>
      </c>
      <c r="G22" s="46">
        <f ca="1">'gas-ff-natural'!K22</f>
        <v>0.38793909235206991</v>
      </c>
      <c r="H22" s="46">
        <f ca="1">'gas-ff-natural'!L22</f>
        <v>0.3845947898317934</v>
      </c>
      <c r="I22" s="47">
        <f ca="1">'gas-ff-natural'!M22</f>
        <v>0.38125048731151695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0.37436008888982858</v>
      </c>
      <c r="D23" s="46">
        <f ca="1">'gas-ff-natural'!H23</f>
        <v>0.37124042148241332</v>
      </c>
      <c r="E23" s="46">
        <f ca="1">'gas-ff-natural'!I23</f>
        <v>0.36812075407499806</v>
      </c>
      <c r="F23" s="46">
        <f ca="1">'gas-ff-natural'!J23</f>
        <v>0.3650010866675828</v>
      </c>
      <c r="G23" s="46">
        <f ca="1">'gas-ff-natural'!K23</f>
        <v>0.36188141926016759</v>
      </c>
      <c r="H23" s="46">
        <f ca="1">'gas-ff-natural'!L23</f>
        <v>0.35876175185275239</v>
      </c>
      <c r="I23" s="47">
        <f ca="1">'gas-ff-natural'!M23</f>
        <v>0.35564208444533713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0.84240475044422414</v>
      </c>
      <c r="D24" s="46">
        <f ca="1">'gas-ff-natural'!H24</f>
        <v>0.83538471085718891</v>
      </c>
      <c r="E24" s="46">
        <f ca="1">'gas-ff-natural'!I24</f>
        <v>0.82836467127015367</v>
      </c>
      <c r="F24" s="46">
        <f ca="1">'gas-ff-natural'!J24</f>
        <v>0.82134463168311844</v>
      </c>
      <c r="G24" s="46">
        <f ca="1">'gas-ff-natural'!K24</f>
        <v>0.81432459209608321</v>
      </c>
      <c r="H24" s="46">
        <f ca="1">'gas-ff-natural'!L24</f>
        <v>0.80730455250904809</v>
      </c>
      <c r="I24" s="47">
        <f ca="1">'gas-ff-natural'!M24</f>
        <v>0.80028451292201286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0.65823917384561248</v>
      </c>
      <c r="D25" s="46">
        <f ca="1">'gas-ff-natural'!H25</f>
        <v>0.65275384739689901</v>
      </c>
      <c r="E25" s="46">
        <f ca="1">'gas-ff-natural'!I25</f>
        <v>0.64726852094818554</v>
      </c>
      <c r="F25" s="46">
        <f ca="1">'gas-ff-natural'!J25</f>
        <v>0.64178319449947208</v>
      </c>
      <c r="G25" s="46">
        <f ca="1">'gas-ff-natural'!K25</f>
        <v>0.63629786805075861</v>
      </c>
      <c r="H25" s="46">
        <f ca="1">'gas-ff-natural'!L25</f>
        <v>0.63081254160204514</v>
      </c>
      <c r="I25" s="47">
        <f ca="1">'gas-ff-natural'!M25</f>
        <v>0.62532721515333178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9.9522846374697424E-2</v>
      </c>
      <c r="D26" s="46">
        <f ca="1">'gas-ff-natural'!H26</f>
        <v>9.8693489321574943E-2</v>
      </c>
      <c r="E26" s="46">
        <f ca="1">'gas-ff-natural'!I26</f>
        <v>9.7864132268452461E-2</v>
      </c>
      <c r="F26" s="46">
        <f ca="1">'gas-ff-natural'!J26</f>
        <v>9.703477521532998E-2</v>
      </c>
      <c r="G26" s="46">
        <f ca="1">'gas-ff-natural'!K26</f>
        <v>9.6205418162207498E-2</v>
      </c>
      <c r="H26" s="46">
        <f ca="1">'gas-ff-natural'!L26</f>
        <v>9.5376061109085031E-2</v>
      </c>
      <c r="I26" s="47">
        <f ca="1">'gas-ff-natural'!M26</f>
        <v>9.4546704055962549E-2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0.37003747478650512</v>
      </c>
      <c r="D27" s="46">
        <f ca="1">'gas-ff-natural'!H27</f>
        <v>0.36695382916328423</v>
      </c>
      <c r="E27" s="46">
        <f ca="1">'gas-ff-natural'!I27</f>
        <v>0.36387018354006334</v>
      </c>
      <c r="F27" s="46">
        <f ca="1">'gas-ff-natural'!J27</f>
        <v>0.36078653791684245</v>
      </c>
      <c r="G27" s="46">
        <f ca="1">'gas-ff-natural'!K27</f>
        <v>0.35770289229362157</v>
      </c>
      <c r="H27" s="46">
        <f ca="1">'gas-ff-natural'!L27</f>
        <v>0.35461924667040068</v>
      </c>
      <c r="I27" s="47">
        <f ca="1">'gas-ff-natural'!M27</f>
        <v>0.35153560104717985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0.10538037905554444</v>
      </c>
      <c r="D28" s="46">
        <f ca="1">'gas-ff-natural'!H28</f>
        <v>0.10450220923008156</v>
      </c>
      <c r="E28" s="46">
        <f ca="1">'gas-ff-natural'!I28</f>
        <v>0.10362403940461869</v>
      </c>
      <c r="F28" s="46">
        <f ca="1">'gas-ff-natural'!J28</f>
        <v>0.10274586957915582</v>
      </c>
      <c r="G28" s="46">
        <f ca="1">'gas-ff-natural'!K28</f>
        <v>0.10186769975369295</v>
      </c>
      <c r="H28" s="46">
        <f ca="1">'gas-ff-natural'!L28</f>
        <v>0.10098952992823007</v>
      </c>
      <c r="I28" s="47">
        <f ca="1">'gas-ff-natural'!M28</f>
        <v>0.10011136010276721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</v>
      </c>
      <c r="D29" s="46">
        <f ca="1">'gas-ff-natural'!H29</f>
        <v>0</v>
      </c>
      <c r="E29" s="46">
        <f ca="1">'gas-ff-natural'!I29</f>
        <v>0</v>
      </c>
      <c r="F29" s="46">
        <f ca="1">'gas-ff-natural'!J29</f>
        <v>0</v>
      </c>
      <c r="G29" s="46">
        <f ca="1">'gas-ff-natural'!K29</f>
        <v>0</v>
      </c>
      <c r="H29" s="46">
        <f ca="1">'gas-ff-natural'!L29</f>
        <v>0</v>
      </c>
      <c r="I29" s="47">
        <f ca="1">'gas-ff-natural'!M29</f>
        <v>0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0.66561836555807363</v>
      </c>
      <c r="D30" s="46">
        <f ca="1">'gas-ff-natural'!H30</f>
        <v>0.66007154584508965</v>
      </c>
      <c r="E30" s="46">
        <f ca="1">'gas-ff-natural'!I30</f>
        <v>0.65452472613210566</v>
      </c>
      <c r="F30" s="46">
        <f ca="1">'gas-ff-natural'!J30</f>
        <v>0.64897790641912168</v>
      </c>
      <c r="G30" s="46">
        <f ca="1">'gas-ff-natural'!K30</f>
        <v>0.6434310867061378</v>
      </c>
      <c r="H30" s="46">
        <f ca="1">'gas-ff-natural'!L30</f>
        <v>0.63788426699315393</v>
      </c>
      <c r="I30" s="47">
        <f ca="1">'gas-ff-natural'!M30</f>
        <v>0.63233744728016994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0.4456733394114975</v>
      </c>
      <c r="D31" s="46">
        <f ca="1">'gas-ff-natural'!H31</f>
        <v>0.40853389446053939</v>
      </c>
      <c r="E31" s="46">
        <f ca="1">'gas-ff-natural'!I31</f>
        <v>0.37139444950958128</v>
      </c>
      <c r="F31" s="46">
        <f ca="1">'gas-ff-natural'!J31</f>
        <v>0.33425500455862317</v>
      </c>
      <c r="G31" s="46">
        <f ca="1">'gas-ff-natural'!K31</f>
        <v>0.297115559607665</v>
      </c>
      <c r="H31" s="46">
        <f ca="1">'gas-ff-natural'!L31</f>
        <v>0.25997611465670689</v>
      </c>
      <c r="I31" s="47">
        <f ca="1">'gas-ff-natural'!M31</f>
        <v>0.22283666970574875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0.50899796194067426</v>
      </c>
      <c r="D32" s="46">
        <f ca="1">'gas-ff-natural'!H32</f>
        <v>0.46658146511228471</v>
      </c>
      <c r="E32" s="46">
        <f ca="1">'gas-ff-natural'!I32</f>
        <v>0.42416496828389522</v>
      </c>
      <c r="F32" s="46">
        <f ca="1">'gas-ff-natural'!J32</f>
        <v>0.38174847145550572</v>
      </c>
      <c r="G32" s="46">
        <f ca="1">'gas-ff-natural'!K32</f>
        <v>0.33933197462711617</v>
      </c>
      <c r="H32" s="46">
        <f ca="1">'gas-ff-natural'!L32</f>
        <v>0.29691547779872662</v>
      </c>
      <c r="I32" s="47">
        <f ca="1">'gas-ff-natural'!M32</f>
        <v>0.25449898097033713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0.16856691076945554</v>
      </c>
      <c r="D33" s="46">
        <f ca="1">'gas-ff-natural'!H33</f>
        <v>0.15451966820533425</v>
      </c>
      <c r="E33" s="46">
        <f ca="1">'gas-ff-natural'!I33</f>
        <v>0.14047242564121296</v>
      </c>
      <c r="F33" s="46">
        <f ca="1">'gas-ff-natural'!J33</f>
        <v>0.12642518307709166</v>
      </c>
      <c r="G33" s="46">
        <f ca="1">'gas-ff-natural'!K33</f>
        <v>0.11237794051297037</v>
      </c>
      <c r="H33" s="46">
        <f ca="1">'gas-ff-natural'!L33</f>
        <v>9.8330697948849077E-2</v>
      </c>
      <c r="I33" s="47">
        <f ca="1">'gas-ff-natural'!M33</f>
        <v>8.4283455384727771E-2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0.38274334884700284</v>
      </c>
      <c r="D34" s="46">
        <f ca="1">'gas-ff-natural'!H34</f>
        <v>0.35084806977641925</v>
      </c>
      <c r="E34" s="46">
        <f ca="1">'gas-ff-natural'!I34</f>
        <v>0.31895279070583571</v>
      </c>
      <c r="F34" s="46">
        <f ca="1">'gas-ff-natural'!J34</f>
        <v>0.28705751163525212</v>
      </c>
      <c r="G34" s="46">
        <f ca="1">'gas-ff-natural'!K34</f>
        <v>0.25516223256466852</v>
      </c>
      <c r="H34" s="46">
        <f ca="1">'gas-ff-natural'!L34</f>
        <v>0.22326695349408499</v>
      </c>
      <c r="I34" s="47">
        <f ca="1">'gas-ff-natural'!M34</f>
        <v>0.19137167442350142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</v>
      </c>
      <c r="D35" s="46">
        <f ca="1">'gas-ff-natural'!H35</f>
        <v>0</v>
      </c>
      <c r="E35" s="46">
        <f ca="1">'gas-ff-natural'!I35</f>
        <v>0</v>
      </c>
      <c r="F35" s="46">
        <f ca="1">'gas-ff-natural'!J35</f>
        <v>0</v>
      </c>
      <c r="G35" s="46">
        <f ca="1">'gas-ff-natural'!K35</f>
        <v>0</v>
      </c>
      <c r="H35" s="46">
        <f ca="1">'gas-ff-natural'!L35</f>
        <v>0</v>
      </c>
      <c r="I35" s="47">
        <f ca="1">'gas-ff-natural'!M35</f>
        <v>0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0.58457385270319873</v>
      </c>
      <c r="D36" s="46">
        <f ca="1">'gas-ff-natural'!H36</f>
        <v>0.53585936497793218</v>
      </c>
      <c r="E36" s="46">
        <f ca="1">'gas-ff-natural'!I36</f>
        <v>0.48714487725266564</v>
      </c>
      <c r="F36" s="46">
        <f ca="1">'gas-ff-natural'!J36</f>
        <v>0.4384303895273991</v>
      </c>
      <c r="G36" s="46">
        <f ca="1">'gas-ff-natural'!K36</f>
        <v>0.3897159018021325</v>
      </c>
      <c r="H36" s="46">
        <f ca="1">'gas-ff-natural'!L36</f>
        <v>0.34100141407686591</v>
      </c>
      <c r="I36" s="47">
        <f ca="1">'gas-ff-natural'!M36</f>
        <v>0.29228692635159936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0.48231610600499225</v>
      </c>
      <c r="D37" s="46">
        <f ca="1">'gas-ff-natural'!H37</f>
        <v>0.44212309717124287</v>
      </c>
      <c r="E37" s="46">
        <f ca="1">'gas-ff-natural'!I37</f>
        <v>0.40193008833749355</v>
      </c>
      <c r="F37" s="46">
        <f ca="1">'gas-ff-natural'!J37</f>
        <v>0.36173707950374417</v>
      </c>
      <c r="G37" s="46">
        <f ca="1">'gas-ff-natural'!K37</f>
        <v>0.3215440706699948</v>
      </c>
      <c r="H37" s="46">
        <f ca="1">'gas-ff-natural'!L37</f>
        <v>0.28135106183624548</v>
      </c>
      <c r="I37" s="47">
        <f ca="1">'gas-ff-natural'!M37</f>
        <v>0.24115805300249613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0.21577983202276754</v>
      </c>
      <c r="D38" s="46">
        <f ca="1">'gas-ff-natural'!H38</f>
        <v>0.19779817935420357</v>
      </c>
      <c r="E38" s="46">
        <f ca="1">'gas-ff-natural'!I38</f>
        <v>0.1798165266856396</v>
      </c>
      <c r="F38" s="46">
        <f ca="1">'gas-ff-natural'!J38</f>
        <v>0.16183487401707564</v>
      </c>
      <c r="G38" s="46">
        <f ca="1">'gas-ff-natural'!K38</f>
        <v>0.1438532213485117</v>
      </c>
      <c r="H38" s="46">
        <f ca="1">'gas-ff-natural'!L38</f>
        <v>0.12587156867994773</v>
      </c>
      <c r="I38" s="47">
        <f ca="1">'gas-ff-natural'!M38</f>
        <v>0.10788991601138377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2.9734342656122868E-2</v>
      </c>
      <c r="D39" s="46">
        <f ca="1">'gas-ff-natural'!H39</f>
        <v>2.7256480768112629E-2</v>
      </c>
      <c r="E39" s="46">
        <f ca="1">'gas-ff-natural'!I39</f>
        <v>2.4778618880102389E-2</v>
      </c>
      <c r="F39" s="46">
        <f ca="1">'gas-ff-natural'!J39</f>
        <v>2.2300756992092149E-2</v>
      </c>
      <c r="G39" s="46">
        <f ca="1">'gas-ff-natural'!K39</f>
        <v>1.982289510408191E-2</v>
      </c>
      <c r="H39" s="46">
        <f ca="1">'gas-ff-natural'!L39</f>
        <v>1.734503321607167E-2</v>
      </c>
      <c r="I39" s="47">
        <f ca="1">'gas-ff-natural'!M39</f>
        <v>1.4867171328061434E-2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0.51315223109757846</v>
      </c>
      <c r="D40" s="46">
        <f ca="1">'gas-ff-natural'!H40</f>
        <v>0.47038954517278025</v>
      </c>
      <c r="E40" s="46">
        <f ca="1">'gas-ff-natural'!I40</f>
        <v>0.42762685924798205</v>
      </c>
      <c r="F40" s="46">
        <f ca="1">'gas-ff-natural'!J40</f>
        <v>0.38486417332318384</v>
      </c>
      <c r="G40" s="46">
        <f ca="1">'gas-ff-natural'!K40</f>
        <v>0.34210148739838564</v>
      </c>
      <c r="H40" s="46">
        <f ca="1">'gas-ff-natural'!L40</f>
        <v>0.29933880147358743</v>
      </c>
      <c r="I40" s="47">
        <f ca="1">'gas-ff-natural'!M40</f>
        <v>0.25657611554878923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0.49477855040038549</v>
      </c>
      <c r="D41" s="46">
        <f ca="1">'gas-ff-natural'!H41</f>
        <v>0.45354700453368668</v>
      </c>
      <c r="E41" s="46">
        <f ca="1">'gas-ff-natural'!I41</f>
        <v>0.41231545866698788</v>
      </c>
      <c r="F41" s="46">
        <f ca="1">'gas-ff-natural'!J41</f>
        <v>0.37108391280028907</v>
      </c>
      <c r="G41" s="46">
        <f ca="1">'gas-ff-natural'!K41</f>
        <v>0.32985236693359032</v>
      </c>
      <c r="H41" s="46">
        <f ca="1">'gas-ff-natural'!L41</f>
        <v>0.28862082106689152</v>
      </c>
      <c r="I41" s="47">
        <f ca="1">'gas-ff-natural'!M41</f>
        <v>0.24738927520019274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0.18987775794255449</v>
      </c>
      <c r="D42" s="46">
        <f ca="1">'gas-ff-natural'!H42</f>
        <v>0.17405461144734161</v>
      </c>
      <c r="E42" s="46">
        <f ca="1">'gas-ff-natural'!I42</f>
        <v>0.15823146495212873</v>
      </c>
      <c r="F42" s="46">
        <f ca="1">'gas-ff-natural'!J42</f>
        <v>0.14240831845691584</v>
      </c>
      <c r="G42" s="46">
        <f ca="1">'gas-ff-natural'!K42</f>
        <v>0.12658517196170299</v>
      </c>
      <c r="H42" s="46">
        <f ca="1">'gas-ff-natural'!L42</f>
        <v>0.11076202546649011</v>
      </c>
      <c r="I42" s="47">
        <f ca="1">'gas-ff-natural'!M42</f>
        <v>9.4938878971277244E-2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0.8642053738818134</v>
      </c>
      <c r="D43" s="46">
        <f ca="1">'gas-ff-natural'!H43</f>
        <v>0.79218825939166226</v>
      </c>
      <c r="E43" s="46">
        <f ca="1">'gas-ff-natural'!I43</f>
        <v>0.72017114490151113</v>
      </c>
      <c r="F43" s="46">
        <f ca="1">'gas-ff-natural'!J43</f>
        <v>0.64815403041135999</v>
      </c>
      <c r="G43" s="46">
        <f ca="1">'gas-ff-natural'!K43</f>
        <v>0.57613691592120886</v>
      </c>
      <c r="H43" s="46">
        <f ca="1">'gas-ff-natural'!L43</f>
        <v>0.50411980143105772</v>
      </c>
      <c r="I43" s="47">
        <f ca="1">'gas-ff-natural'!M43</f>
        <v>0.4321026869409067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0.48473316293508117</v>
      </c>
      <c r="D44" s="46">
        <f ca="1">'gas-ff-natural'!H44</f>
        <v>0.44433873269049107</v>
      </c>
      <c r="E44" s="46">
        <f ca="1">'gas-ff-natural'!I44</f>
        <v>0.40394430244590096</v>
      </c>
      <c r="F44" s="46">
        <f ca="1">'gas-ff-natural'!J44</f>
        <v>0.36354987220131085</v>
      </c>
      <c r="G44" s="46">
        <f ca="1">'gas-ff-natural'!K44</f>
        <v>0.32315544195672075</v>
      </c>
      <c r="H44" s="46">
        <f ca="1">'gas-ff-natural'!L44</f>
        <v>0.28276101171213064</v>
      </c>
      <c r="I44" s="47">
        <f ca="1">'gas-ff-natural'!M44</f>
        <v>0.24236658146754059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0.79458761834642577</v>
      </c>
      <c r="D45" s="46">
        <f ca="1">'gas-ff-natural'!H45</f>
        <v>0.72837198348422361</v>
      </c>
      <c r="E45" s="46">
        <f ca="1">'gas-ff-natural'!I45</f>
        <v>0.66215634862202144</v>
      </c>
      <c r="F45" s="46">
        <f ca="1">'gas-ff-natural'!J45</f>
        <v>0.59594071375981927</v>
      </c>
      <c r="G45" s="46">
        <f ca="1">'gas-ff-natural'!K45</f>
        <v>0.52972507889761711</v>
      </c>
      <c r="H45" s="46">
        <f ca="1">'gas-ff-natural'!L45</f>
        <v>0.463509444035415</v>
      </c>
      <c r="I45" s="47">
        <f ca="1">'gas-ff-natural'!M45</f>
        <v>0.39729380917321289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0.26825979791894594</v>
      </c>
      <c r="D46" s="46">
        <f ca="1">'gas-ff-natural'!H46</f>
        <v>0.24590481475903378</v>
      </c>
      <c r="E46" s="46">
        <f ca="1">'gas-ff-natural'!I46</f>
        <v>0.22354983159912162</v>
      </c>
      <c r="F46" s="46">
        <f ca="1">'gas-ff-natural'!J46</f>
        <v>0.20119484843920946</v>
      </c>
      <c r="G46" s="46">
        <f ca="1">'gas-ff-natural'!K46</f>
        <v>0.17883986527929729</v>
      </c>
      <c r="H46" s="46">
        <f ca="1">'gas-ff-natural'!L46</f>
        <v>0.15648488211938513</v>
      </c>
      <c r="I46" s="47">
        <f ca="1">'gas-ff-natural'!M46</f>
        <v>0.13412989895947297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0.28928519959782389</v>
      </c>
      <c r="D47" s="46">
        <f ca="1">'gas-ff-natural'!H47</f>
        <v>0.26517809963133859</v>
      </c>
      <c r="E47" s="46">
        <f ca="1">'gas-ff-natural'!I47</f>
        <v>0.24107099966485326</v>
      </c>
      <c r="F47" s="46">
        <f ca="1">'gas-ff-natural'!J47</f>
        <v>0.21696389969836793</v>
      </c>
      <c r="G47" s="46">
        <f ca="1">'gas-ff-natural'!K47</f>
        <v>0.19285679973188261</v>
      </c>
      <c r="H47" s="46">
        <f ca="1">'gas-ff-natural'!L47</f>
        <v>0.16874969976539728</v>
      </c>
      <c r="I47" s="47">
        <f ca="1">'gas-ff-natural'!M47</f>
        <v>0.14464259979891195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0.51475639331480061</v>
      </c>
      <c r="D48" s="46">
        <f ca="1">'gas-ff-natural'!H48</f>
        <v>0.4718600272052339</v>
      </c>
      <c r="E48" s="46">
        <f ca="1">'gas-ff-natural'!I48</f>
        <v>0.42896366109566719</v>
      </c>
      <c r="F48" s="46">
        <f ca="1">'gas-ff-natural'!J48</f>
        <v>0.38606729498610048</v>
      </c>
      <c r="G48" s="46">
        <f ca="1">'gas-ff-natural'!K48</f>
        <v>0.34317092887653378</v>
      </c>
      <c r="H48" s="46">
        <f ca="1">'gas-ff-natural'!L48</f>
        <v>0.30027456276696707</v>
      </c>
      <c r="I48" s="47">
        <f ca="1">'gas-ff-natural'!M48</f>
        <v>0.2573781966574003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7.0291459666520312E-2</v>
      </c>
      <c r="D49" s="46">
        <f ca="1">'gas-ff-natural'!H49</f>
        <v>6.4433838027643617E-2</v>
      </c>
      <c r="E49" s="46">
        <f ca="1">'gas-ff-natural'!I49</f>
        <v>5.8576216388766922E-2</v>
      </c>
      <c r="F49" s="46">
        <f ca="1">'gas-ff-natural'!J49</f>
        <v>5.2718594749890227E-2</v>
      </c>
      <c r="G49" s="46">
        <f ca="1">'gas-ff-natural'!K49</f>
        <v>4.6860973111013539E-2</v>
      </c>
      <c r="H49" s="46">
        <f ca="1">'gas-ff-natural'!L49</f>
        <v>4.1003351472136851E-2</v>
      </c>
      <c r="I49" s="47">
        <f ca="1">'gas-ff-natural'!M49</f>
        <v>3.5145729833260156E-2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0.80478490649734069</v>
      </c>
      <c r="D50" s="46">
        <f ca="1">'gas-ff-natural'!H50</f>
        <v>0.73771949762256228</v>
      </c>
      <c r="E50" s="46">
        <f ca="1">'gas-ff-natural'!I50</f>
        <v>0.67065408874778387</v>
      </c>
      <c r="F50" s="46">
        <f ca="1">'gas-ff-natural'!J50</f>
        <v>0.60358867987300546</v>
      </c>
      <c r="G50" s="46">
        <f ca="1">'gas-ff-natural'!K50</f>
        <v>0.53652327099822705</v>
      </c>
      <c r="H50" s="46">
        <f ca="1">'gas-ff-natural'!L50</f>
        <v>0.4694578621234487</v>
      </c>
      <c r="I50" s="47">
        <f ca="1">'gas-ff-natural'!M50</f>
        <v>0.40239245324867035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0.40131630243317573</v>
      </c>
      <c r="D51" s="46">
        <f ca="1">'gas-ff-natural'!H51</f>
        <v>0.36787327723041108</v>
      </c>
      <c r="E51" s="46">
        <f ca="1">'gas-ff-natural'!I51</f>
        <v>0.33443025202764642</v>
      </c>
      <c r="F51" s="46">
        <f ca="1">'gas-ff-natural'!J51</f>
        <v>0.30098722682488177</v>
      </c>
      <c r="G51" s="46">
        <f ca="1">'gas-ff-natural'!K51</f>
        <v>0.26754420162211712</v>
      </c>
      <c r="H51" s="46">
        <f ca="1">'gas-ff-natural'!L51</f>
        <v>0.23410117641935249</v>
      </c>
      <c r="I51" s="47">
        <f ca="1">'gas-ff-natural'!M51</f>
        <v>0.20065815121658787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0.37436008888982858</v>
      </c>
      <c r="D52" s="46">
        <f ca="1">'gas-ff-natural'!H52</f>
        <v>0.34316341481567619</v>
      </c>
      <c r="E52" s="46">
        <f ca="1">'gas-ff-natural'!I52</f>
        <v>0.31196674074152381</v>
      </c>
      <c r="F52" s="46">
        <f ca="1">'gas-ff-natural'!J52</f>
        <v>0.28077006666737142</v>
      </c>
      <c r="G52" s="46">
        <f ca="1">'gas-ff-natural'!K52</f>
        <v>0.24957339259321903</v>
      </c>
      <c r="H52" s="46">
        <f ca="1">'gas-ff-natural'!L52</f>
        <v>0.21837671851906665</v>
      </c>
      <c r="I52" s="47">
        <f ca="1">'gas-ff-natural'!M52</f>
        <v>0.18718004444491429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0.84240475044422414</v>
      </c>
      <c r="D53" s="46">
        <f ca="1">'gas-ff-natural'!H53</f>
        <v>0.77220435457387215</v>
      </c>
      <c r="E53" s="46">
        <f ca="1">'gas-ff-natural'!I53</f>
        <v>0.70200395870352017</v>
      </c>
      <c r="F53" s="46">
        <f ca="1">'gas-ff-natural'!J53</f>
        <v>0.63180356283316819</v>
      </c>
      <c r="G53" s="46">
        <f ca="1">'gas-ff-natural'!K53</f>
        <v>0.56160316696281609</v>
      </c>
      <c r="H53" s="46">
        <f ca="1">'gas-ff-natural'!L53</f>
        <v>0.49140277109246411</v>
      </c>
      <c r="I53" s="47">
        <f ca="1">'gas-ff-natural'!M53</f>
        <v>0.42120237522211207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0.65823917384561248</v>
      </c>
      <c r="D54" s="46">
        <f ca="1">'gas-ff-natural'!H54</f>
        <v>0.60338590935847813</v>
      </c>
      <c r="E54" s="46">
        <f ca="1">'gas-ff-natural'!I54</f>
        <v>0.54853264487134379</v>
      </c>
      <c r="F54" s="46">
        <f ca="1">'gas-ff-natural'!J54</f>
        <v>0.49367938038420939</v>
      </c>
      <c r="G54" s="46">
        <f ca="1">'gas-ff-natural'!K54</f>
        <v>0.43882611589707499</v>
      </c>
      <c r="H54" s="46">
        <f ca="1">'gas-ff-natural'!L54</f>
        <v>0.38397285140994064</v>
      </c>
      <c r="I54" s="47">
        <f ca="1">'gas-ff-natural'!M54</f>
        <v>0.32911958692280624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9.9522846374697424E-2</v>
      </c>
      <c r="D55" s="46">
        <f ca="1">'gas-ff-natural'!H55</f>
        <v>9.1229275843472638E-2</v>
      </c>
      <c r="E55" s="46">
        <f ca="1">'gas-ff-natural'!I55</f>
        <v>8.2935705312247851E-2</v>
      </c>
      <c r="F55" s="46">
        <f ca="1">'gas-ff-natural'!J55</f>
        <v>7.4642134781023065E-2</v>
      </c>
      <c r="G55" s="46">
        <f ca="1">'gas-ff-natural'!K55</f>
        <v>6.6348564249798278E-2</v>
      </c>
      <c r="H55" s="46">
        <f ca="1">'gas-ff-natural'!L55</f>
        <v>5.8054993718573492E-2</v>
      </c>
      <c r="I55" s="47">
        <f ca="1">'gas-ff-natural'!M55</f>
        <v>4.9761423187348712E-2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0.37003747478650512</v>
      </c>
      <c r="D56" s="46">
        <f ca="1">'gas-ff-natural'!H56</f>
        <v>0.33920101855429635</v>
      </c>
      <c r="E56" s="46">
        <f ca="1">'gas-ff-natural'!I56</f>
        <v>0.30836456232208759</v>
      </c>
      <c r="F56" s="46">
        <f ca="1">'gas-ff-natural'!J56</f>
        <v>0.27752810608987882</v>
      </c>
      <c r="G56" s="46">
        <f ca="1">'gas-ff-natural'!K56</f>
        <v>0.24669164985767006</v>
      </c>
      <c r="H56" s="46">
        <f ca="1">'gas-ff-natural'!L56</f>
        <v>0.21585519362546129</v>
      </c>
      <c r="I56" s="47">
        <f ca="1">'gas-ff-natural'!M56</f>
        <v>0.18501873739325256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0.10538037905554444</v>
      </c>
      <c r="D57" s="46">
        <f ca="1">'gas-ff-natural'!H57</f>
        <v>9.6598680800915743E-2</v>
      </c>
      <c r="E57" s="46">
        <f ca="1">'gas-ff-natural'!I57</f>
        <v>8.7816982546287031E-2</v>
      </c>
      <c r="F57" s="46">
        <f ca="1">'gas-ff-natural'!J57</f>
        <v>7.9035284291658334E-2</v>
      </c>
      <c r="G57" s="46">
        <f ca="1">'gas-ff-natural'!K57</f>
        <v>7.0253586037029636E-2</v>
      </c>
      <c r="H57" s="46">
        <f ca="1">'gas-ff-natural'!L57</f>
        <v>6.1471887782400925E-2</v>
      </c>
      <c r="I57" s="47">
        <f ca="1">'gas-ff-natural'!M57</f>
        <v>5.269018952777222E-2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</v>
      </c>
      <c r="D58" s="46">
        <f ca="1">'gas-ff-natural'!H58</f>
        <v>0</v>
      </c>
      <c r="E58" s="46">
        <f ca="1">'gas-ff-natural'!I58</f>
        <v>0</v>
      </c>
      <c r="F58" s="46">
        <f ca="1">'gas-ff-natural'!J58</f>
        <v>0</v>
      </c>
      <c r="G58" s="46">
        <f ca="1">'gas-ff-natural'!K58</f>
        <v>0</v>
      </c>
      <c r="H58" s="46">
        <f ca="1">'gas-ff-natural'!L58</f>
        <v>0</v>
      </c>
      <c r="I58" s="47">
        <f ca="1">'gas-ff-natural'!M58</f>
        <v>0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0.66561836555807363</v>
      </c>
      <c r="D59" s="46">
        <f ca="1">'gas-ff-natural'!H59</f>
        <v>0.61015016842823411</v>
      </c>
      <c r="E59" s="46">
        <f ca="1">'gas-ff-natural'!I59</f>
        <v>0.55468197129839469</v>
      </c>
      <c r="F59" s="46">
        <f ca="1">'gas-ff-natural'!J59</f>
        <v>0.49921377416855522</v>
      </c>
      <c r="G59" s="46">
        <f ca="1">'gas-ff-natural'!K59</f>
        <v>0.44374557703871575</v>
      </c>
      <c r="H59" s="46">
        <f ca="1">'gas-ff-natural'!L59</f>
        <v>0.38827737990887629</v>
      </c>
      <c r="I59" s="47">
        <f ca="1">'gas-ff-natural'!M59</f>
        <v>0.33280918277903682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0.4456733394114975</v>
      </c>
      <c r="D60" s="46">
        <f ca="1">'gas-ff-natural'!H60</f>
        <v>0.39739206097525193</v>
      </c>
      <c r="E60" s="46">
        <f ca="1">'gas-ff-natural'!I60</f>
        <v>0.34911078253900635</v>
      </c>
      <c r="F60" s="46">
        <f ca="1">'gas-ff-natural'!J60</f>
        <v>0.30082950410276077</v>
      </c>
      <c r="G60" s="46">
        <f ca="1">'gas-ff-natural'!K60</f>
        <v>0.25254822566651525</v>
      </c>
      <c r="H60" s="46">
        <f ca="1">'gas-ff-natural'!L60</f>
        <v>0.20426694723026967</v>
      </c>
      <c r="I60" s="47">
        <f ca="1">'gas-ff-natural'!M60</f>
        <v>0.15598566879402412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0.50899796194067426</v>
      </c>
      <c r="D61" s="46">
        <f ca="1">'gas-ff-natural'!H61</f>
        <v>0.45385651606376787</v>
      </c>
      <c r="E61" s="46">
        <f ca="1">'gas-ff-natural'!I61</f>
        <v>0.39871507018686148</v>
      </c>
      <c r="F61" s="46">
        <f ca="1">'gas-ff-natural'!J61</f>
        <v>0.34357362430995508</v>
      </c>
      <c r="G61" s="46">
        <f ca="1">'gas-ff-natural'!K61</f>
        <v>0.28843217843304869</v>
      </c>
      <c r="H61" s="46">
        <f ca="1">'gas-ff-natural'!L61</f>
        <v>0.23329073255614236</v>
      </c>
      <c r="I61" s="47">
        <f ca="1">'gas-ff-natural'!M61</f>
        <v>0.17814928667923599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0.16856691076945554</v>
      </c>
      <c r="D62" s="46">
        <f ca="1">'gas-ff-natural'!H62</f>
        <v>0.15030549543609786</v>
      </c>
      <c r="E62" s="46">
        <f ca="1">'gas-ff-natural'!I62</f>
        <v>0.13204408010274019</v>
      </c>
      <c r="F62" s="46">
        <f ca="1">'gas-ff-natural'!J62</f>
        <v>0.11378266476938249</v>
      </c>
      <c r="G62" s="46">
        <f ca="1">'gas-ff-natural'!K62</f>
        <v>9.5521249436024802E-2</v>
      </c>
      <c r="H62" s="46">
        <f ca="1">'gas-ff-natural'!L62</f>
        <v>7.7259834102667124E-2</v>
      </c>
      <c r="I62" s="47">
        <f ca="1">'gas-ff-natural'!M62</f>
        <v>5.8998418769309433E-2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0.38274334884700284</v>
      </c>
      <c r="D63" s="46">
        <f ca="1">'gas-ff-natural'!H63</f>
        <v>0.34127948605524422</v>
      </c>
      <c r="E63" s="46">
        <f ca="1">'gas-ff-natural'!I63</f>
        <v>0.29981562326348554</v>
      </c>
      <c r="F63" s="46">
        <f ca="1">'gas-ff-natural'!J63</f>
        <v>0.25835176047172692</v>
      </c>
      <c r="G63" s="46">
        <f ca="1">'gas-ff-natural'!K63</f>
        <v>0.21688789767996827</v>
      </c>
      <c r="H63" s="46">
        <f ca="1">'gas-ff-natural'!L63</f>
        <v>0.17542403488820962</v>
      </c>
      <c r="I63" s="47">
        <f ca="1">'gas-ff-natural'!M63</f>
        <v>0.13396017209645097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</v>
      </c>
      <c r="D64" s="46">
        <f ca="1">'gas-ff-natural'!H64</f>
        <v>0</v>
      </c>
      <c r="E64" s="46">
        <f ca="1">'gas-ff-natural'!I64</f>
        <v>0</v>
      </c>
      <c r="F64" s="46">
        <f ca="1">'gas-ff-natural'!J64</f>
        <v>0</v>
      </c>
      <c r="G64" s="46">
        <f ca="1">'gas-ff-natural'!K64</f>
        <v>0</v>
      </c>
      <c r="H64" s="46">
        <f ca="1">'gas-ff-natural'!L64</f>
        <v>0</v>
      </c>
      <c r="I64" s="47">
        <f ca="1">'gas-ff-natural'!M64</f>
        <v>0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0.58457385270319873</v>
      </c>
      <c r="D65" s="46">
        <f ca="1">'gas-ff-natural'!H65</f>
        <v>0.52124501866035222</v>
      </c>
      <c r="E65" s="46">
        <f ca="1">'gas-ff-natural'!I65</f>
        <v>0.45791618461750572</v>
      </c>
      <c r="F65" s="46">
        <f ca="1">'gas-ff-natural'!J65</f>
        <v>0.39458735057465916</v>
      </c>
      <c r="G65" s="46">
        <f ca="1">'gas-ff-natural'!K65</f>
        <v>0.3312585165318126</v>
      </c>
      <c r="H65" s="46">
        <f ca="1">'gas-ff-natural'!L65</f>
        <v>0.26792968248896609</v>
      </c>
      <c r="I65" s="47">
        <f ca="1">'gas-ff-natural'!M65</f>
        <v>0.20460084844611953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0.48231610600499225</v>
      </c>
      <c r="D66" s="46">
        <f ca="1">'gas-ff-natural'!H66</f>
        <v>0.43006519452111808</v>
      </c>
      <c r="E66" s="46">
        <f ca="1">'gas-ff-natural'!I66</f>
        <v>0.3778142830372439</v>
      </c>
      <c r="F66" s="46">
        <f ca="1">'gas-ff-natural'!J66</f>
        <v>0.32556337155336973</v>
      </c>
      <c r="G66" s="46">
        <f ca="1">'gas-ff-natural'!K66</f>
        <v>0.27331246006949561</v>
      </c>
      <c r="H66" s="46">
        <f ca="1">'gas-ff-natural'!L66</f>
        <v>0.22106154858562144</v>
      </c>
      <c r="I66" s="47">
        <f ca="1">'gas-ff-natural'!M66</f>
        <v>0.16881063710174729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0.21577983202276754</v>
      </c>
      <c r="D67" s="46">
        <f ca="1">'gas-ff-natural'!H67</f>
        <v>0.19240368355363438</v>
      </c>
      <c r="E67" s="46">
        <f ca="1">'gas-ff-natural'!I67</f>
        <v>0.16902753508450125</v>
      </c>
      <c r="F67" s="46">
        <f ca="1">'gas-ff-natural'!J67</f>
        <v>0.14565138661536808</v>
      </c>
      <c r="G67" s="46">
        <f ca="1">'gas-ff-natural'!K67</f>
        <v>0.12227523814623494</v>
      </c>
      <c r="H67" s="46">
        <f ca="1">'gas-ff-natural'!L67</f>
        <v>9.8899089677101787E-2</v>
      </c>
      <c r="I67" s="47">
        <f ca="1">'gas-ff-natural'!M67</f>
        <v>7.5522941207968639E-2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2.9734342656122868E-2</v>
      </c>
      <c r="D68" s="46">
        <f ca="1">'gas-ff-natural'!H68</f>
        <v>2.6513122201709559E-2</v>
      </c>
      <c r="E68" s="46">
        <f ca="1">'gas-ff-natural'!I68</f>
        <v>2.3291901747296249E-2</v>
      </c>
      <c r="F68" s="46">
        <f ca="1">'gas-ff-natural'!J68</f>
        <v>2.0070681292882937E-2</v>
      </c>
      <c r="G68" s="46">
        <f ca="1">'gas-ff-natural'!K68</f>
        <v>1.6849460838469624E-2</v>
      </c>
      <c r="H68" s="46">
        <f ca="1">'gas-ff-natural'!L68</f>
        <v>1.3628240384056314E-2</v>
      </c>
      <c r="I68" s="47">
        <f ca="1">'gas-ff-natural'!M68</f>
        <v>1.0407019929643003E-2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0.51315223109757846</v>
      </c>
      <c r="D69" s="46">
        <f ca="1">'gas-ff-natural'!H69</f>
        <v>0.45756073939534081</v>
      </c>
      <c r="E69" s="46">
        <f ca="1">'gas-ff-natural'!I69</f>
        <v>0.40196924769310316</v>
      </c>
      <c r="F69" s="46">
        <f ca="1">'gas-ff-natural'!J69</f>
        <v>0.34637775599086551</v>
      </c>
      <c r="G69" s="46">
        <f ca="1">'gas-ff-natural'!K69</f>
        <v>0.2907862642886278</v>
      </c>
      <c r="H69" s="46">
        <f ca="1">'gas-ff-natural'!L69</f>
        <v>0.23519477258639013</v>
      </c>
      <c r="I69" s="47">
        <f ca="1">'gas-ff-natural'!M69</f>
        <v>0.17960328088415245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0.49477855040038549</v>
      </c>
      <c r="D70" s="46">
        <f ca="1">'gas-ff-natural'!H70</f>
        <v>0.44117754077367705</v>
      </c>
      <c r="E70" s="46">
        <f ca="1">'gas-ff-natural'!I70</f>
        <v>0.38757653114696861</v>
      </c>
      <c r="F70" s="46">
        <f ca="1">'gas-ff-natural'!J70</f>
        <v>0.33397552152026017</v>
      </c>
      <c r="G70" s="46">
        <f ca="1">'gas-ff-natural'!K70</f>
        <v>0.28037451189355173</v>
      </c>
      <c r="H70" s="46">
        <f ca="1">'gas-ff-natural'!L70</f>
        <v>0.22677350226684331</v>
      </c>
      <c r="I70" s="47">
        <f ca="1">'gas-ff-natural'!M70</f>
        <v>0.1731724926401349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0.18987775794255449</v>
      </c>
      <c r="D71" s="46">
        <f ca="1">'gas-ff-natural'!H71</f>
        <v>0.16930766749877774</v>
      </c>
      <c r="E71" s="46">
        <f ca="1">'gas-ff-natural'!I71</f>
        <v>0.14873757705500101</v>
      </c>
      <c r="F71" s="46">
        <f ca="1">'gas-ff-natural'!J71</f>
        <v>0.12816748661122429</v>
      </c>
      <c r="G71" s="46">
        <f ca="1">'gas-ff-natural'!K71</f>
        <v>0.10759739616744755</v>
      </c>
      <c r="H71" s="46">
        <f ca="1">'gas-ff-natural'!L71</f>
        <v>8.7027305723670817E-2</v>
      </c>
      <c r="I71" s="47">
        <f ca="1">'gas-ff-natural'!M71</f>
        <v>6.6457215279894066E-2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0.8642053738818134</v>
      </c>
      <c r="D72" s="46">
        <f ca="1">'gas-ff-natural'!H72</f>
        <v>0.7705831250446169</v>
      </c>
      <c r="E72" s="46">
        <f ca="1">'gas-ff-natural'!I72</f>
        <v>0.6769608762074204</v>
      </c>
      <c r="F72" s="46">
        <f ca="1">'gas-ff-natural'!J72</f>
        <v>0.58333862737022402</v>
      </c>
      <c r="G72" s="46">
        <f ca="1">'gas-ff-natural'!K72</f>
        <v>0.48971637853302757</v>
      </c>
      <c r="H72" s="46">
        <f ca="1">'gas-ff-natural'!L72</f>
        <v>0.39609412969583113</v>
      </c>
      <c r="I72" s="47">
        <f ca="1">'gas-ff-natural'!M72</f>
        <v>0.30247188085863469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0.48473316293508117</v>
      </c>
      <c r="D73" s="46">
        <f ca="1">'gas-ff-natural'!H73</f>
        <v>0.43222040361711406</v>
      </c>
      <c r="E73" s="46">
        <f ca="1">'gas-ff-natural'!I73</f>
        <v>0.37970764429914694</v>
      </c>
      <c r="F73" s="46">
        <f ca="1">'gas-ff-natural'!J73</f>
        <v>0.32719488498117982</v>
      </c>
      <c r="G73" s="46">
        <f ca="1">'gas-ff-natural'!K73</f>
        <v>0.27468212566321271</v>
      </c>
      <c r="H73" s="46">
        <f ca="1">'gas-ff-natural'!L73</f>
        <v>0.22216936634524553</v>
      </c>
      <c r="I73" s="47">
        <f ca="1">'gas-ff-natural'!M73</f>
        <v>0.16965660702727839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0.79458761834642577</v>
      </c>
      <c r="D74" s="46">
        <f ca="1">'gas-ff-natural'!H74</f>
        <v>0.70850729302556292</v>
      </c>
      <c r="E74" s="46">
        <f ca="1">'gas-ff-natural'!I74</f>
        <v>0.62242696770470007</v>
      </c>
      <c r="F74" s="46">
        <f ca="1">'gas-ff-natural'!J74</f>
        <v>0.53634664238383734</v>
      </c>
      <c r="G74" s="46">
        <f ca="1">'gas-ff-natural'!K74</f>
        <v>0.45026631706297454</v>
      </c>
      <c r="H74" s="46">
        <f ca="1">'gas-ff-natural'!L74</f>
        <v>0.36418599174211175</v>
      </c>
      <c r="I74" s="47">
        <f ca="1">'gas-ff-natural'!M74</f>
        <v>0.27810566642124901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0.26825979791894594</v>
      </c>
      <c r="D75" s="46">
        <f ca="1">'gas-ff-natural'!H75</f>
        <v>0.23919831981106013</v>
      </c>
      <c r="E75" s="46">
        <f ca="1">'gas-ff-natural'!I75</f>
        <v>0.21013684170317432</v>
      </c>
      <c r="F75" s="46">
        <f ca="1">'gas-ff-natural'!J75</f>
        <v>0.1810753635952885</v>
      </c>
      <c r="G75" s="46">
        <f ca="1">'gas-ff-natural'!K75</f>
        <v>0.15201388548740269</v>
      </c>
      <c r="H75" s="46">
        <f ca="1">'gas-ff-natural'!L75</f>
        <v>0.12295240737951688</v>
      </c>
      <c r="I75" s="47">
        <f ca="1">'gas-ff-natural'!M75</f>
        <v>9.3890929271631077E-2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0.28928519959782389</v>
      </c>
      <c r="D76" s="46">
        <f ca="1">'gas-ff-natural'!H76</f>
        <v>0.25794596964139299</v>
      </c>
      <c r="E76" s="46">
        <f ca="1">'gas-ff-natural'!I76</f>
        <v>0.22660673968496206</v>
      </c>
      <c r="F76" s="46">
        <f ca="1">'gas-ff-natural'!J76</f>
        <v>0.19526750972853113</v>
      </c>
      <c r="G76" s="46">
        <f ca="1">'gas-ff-natural'!K76</f>
        <v>0.1639282797721002</v>
      </c>
      <c r="H76" s="46">
        <f ca="1">'gas-ff-natural'!L76</f>
        <v>0.13258904981566927</v>
      </c>
      <c r="I76" s="47">
        <f ca="1">'gas-ff-natural'!M76</f>
        <v>0.10124981985923835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0.51475639331480061</v>
      </c>
      <c r="D77" s="46">
        <f ca="1">'gas-ff-natural'!H77</f>
        <v>0.45899111737236387</v>
      </c>
      <c r="E77" s="46">
        <f ca="1">'gas-ff-natural'!I77</f>
        <v>0.40322584142992712</v>
      </c>
      <c r="F77" s="46">
        <f ca="1">'gas-ff-natural'!J77</f>
        <v>0.34746056548749038</v>
      </c>
      <c r="G77" s="46">
        <f ca="1">'gas-ff-natural'!K77</f>
        <v>0.29169528954505364</v>
      </c>
      <c r="H77" s="46">
        <f ca="1">'gas-ff-natural'!L77</f>
        <v>0.23593001360261692</v>
      </c>
      <c r="I77" s="47">
        <f ca="1">'gas-ff-natural'!M77</f>
        <v>0.18016473766018021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7.0291459666520312E-2</v>
      </c>
      <c r="D78" s="46">
        <f ca="1">'gas-ff-natural'!H78</f>
        <v>6.2676551535980604E-2</v>
      </c>
      <c r="E78" s="46">
        <f ca="1">'gas-ff-natural'!I78</f>
        <v>5.5061643405440903E-2</v>
      </c>
      <c r="F78" s="46">
        <f ca="1">'gas-ff-natural'!J78</f>
        <v>4.7446735274901203E-2</v>
      </c>
      <c r="G78" s="46">
        <f ca="1">'gas-ff-natural'!K78</f>
        <v>3.9831827144361502E-2</v>
      </c>
      <c r="H78" s="46">
        <f ca="1">'gas-ff-natural'!L78</f>
        <v>3.2216919013821808E-2</v>
      </c>
      <c r="I78" s="47">
        <f ca="1">'gas-ff-natural'!M78</f>
        <v>2.4602010883282108E-2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0.80478490649734069</v>
      </c>
      <c r="D79" s="46">
        <f ca="1">'gas-ff-natural'!H79</f>
        <v>0.71759987496012878</v>
      </c>
      <c r="E79" s="46">
        <f ca="1">'gas-ff-natural'!I79</f>
        <v>0.63041484342291687</v>
      </c>
      <c r="F79" s="46">
        <f ca="1">'gas-ff-natural'!J79</f>
        <v>0.54322981188570496</v>
      </c>
      <c r="G79" s="46">
        <f ca="1">'gas-ff-natural'!K79</f>
        <v>0.45604478034849305</v>
      </c>
      <c r="H79" s="46">
        <f ca="1">'gas-ff-natural'!L79</f>
        <v>0.36885974881128114</v>
      </c>
      <c r="I79" s="47">
        <f ca="1">'gas-ff-natural'!M79</f>
        <v>0.28167471727406923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0.40131630243317573</v>
      </c>
      <c r="D80" s="46">
        <f ca="1">'gas-ff-natural'!H80</f>
        <v>0.35784036966958171</v>
      </c>
      <c r="E80" s="46">
        <f ca="1">'gas-ff-natural'!I80</f>
        <v>0.3143644369059877</v>
      </c>
      <c r="F80" s="46">
        <f ca="1">'gas-ff-natural'!J80</f>
        <v>0.27088850414239363</v>
      </c>
      <c r="G80" s="46">
        <f ca="1">'gas-ff-natural'!K80</f>
        <v>0.22741257137879958</v>
      </c>
      <c r="H80" s="46">
        <f ca="1">'gas-ff-natural'!L80</f>
        <v>0.18393663861520554</v>
      </c>
      <c r="I80" s="47">
        <f ca="1">'gas-ff-natural'!M80</f>
        <v>0.14046070585161149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0.37436008888982858</v>
      </c>
      <c r="D81" s="46">
        <f ca="1">'gas-ff-natural'!H81</f>
        <v>0.33380441259343047</v>
      </c>
      <c r="E81" s="46">
        <f ca="1">'gas-ff-natural'!I81</f>
        <v>0.29324873629703235</v>
      </c>
      <c r="F81" s="46">
        <f ca="1">'gas-ff-natural'!J81</f>
        <v>0.25269306000063424</v>
      </c>
      <c r="G81" s="46">
        <f ca="1">'gas-ff-natural'!K81</f>
        <v>0.21213738370423615</v>
      </c>
      <c r="H81" s="46">
        <f ca="1">'gas-ff-natural'!L81</f>
        <v>0.17158170740783807</v>
      </c>
      <c r="I81" s="47">
        <f ca="1">'gas-ff-natural'!M81</f>
        <v>0.13102603111143998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0.84240475044422414</v>
      </c>
      <c r="D82" s="46">
        <f ca="1">'gas-ff-natural'!H82</f>
        <v>0.75114423581276657</v>
      </c>
      <c r="E82" s="46">
        <f ca="1">'gas-ff-natural'!I82</f>
        <v>0.65988372118130889</v>
      </c>
      <c r="F82" s="46">
        <f ca="1">'gas-ff-natural'!J82</f>
        <v>0.56862320654985132</v>
      </c>
      <c r="G82" s="46">
        <f ca="1">'gas-ff-natural'!K82</f>
        <v>0.4773626919183937</v>
      </c>
      <c r="H82" s="46">
        <f ca="1">'gas-ff-natural'!L82</f>
        <v>0.38610217728693608</v>
      </c>
      <c r="I82" s="47">
        <f ca="1">'gas-ff-natural'!M82</f>
        <v>0.29484166265547845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0.65823917384561248</v>
      </c>
      <c r="D83" s="46">
        <f ca="1">'gas-ff-natural'!H83</f>
        <v>0.58692993001233784</v>
      </c>
      <c r="E83" s="46">
        <f ca="1">'gas-ff-natural'!I83</f>
        <v>0.51562068617906309</v>
      </c>
      <c r="F83" s="46">
        <f ca="1">'gas-ff-natural'!J83</f>
        <v>0.4443114423457884</v>
      </c>
      <c r="G83" s="46">
        <f ca="1">'gas-ff-natural'!K83</f>
        <v>0.37300219851251371</v>
      </c>
      <c r="H83" s="46">
        <f ca="1">'gas-ff-natural'!L83</f>
        <v>0.30169295467923901</v>
      </c>
      <c r="I83" s="47">
        <f ca="1">'gas-ff-natural'!M83</f>
        <v>0.23038371084596435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9.9522846374697424E-2</v>
      </c>
      <c r="D84" s="46">
        <f ca="1">'gas-ff-natural'!H84</f>
        <v>8.8741204684105207E-2</v>
      </c>
      <c r="E84" s="46">
        <f ca="1">'gas-ff-natural'!I84</f>
        <v>7.7959562993512976E-2</v>
      </c>
      <c r="F84" s="46">
        <f ca="1">'gas-ff-natural'!J84</f>
        <v>6.7177921302920759E-2</v>
      </c>
      <c r="G84" s="46">
        <f ca="1">'gas-ff-natural'!K84</f>
        <v>5.6396279612328536E-2</v>
      </c>
      <c r="H84" s="46">
        <f ca="1">'gas-ff-natural'!L84</f>
        <v>4.5614637921736312E-2</v>
      </c>
      <c r="I84" s="47">
        <f ca="1">'gas-ff-natural'!M84</f>
        <v>3.4832996231144095E-2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0.37003747478650512</v>
      </c>
      <c r="D85" s="46">
        <f ca="1">'gas-ff-natural'!H85</f>
        <v>0.32995008168463374</v>
      </c>
      <c r="E85" s="46">
        <f ca="1">'gas-ff-natural'!I85</f>
        <v>0.28986268858276237</v>
      </c>
      <c r="F85" s="46">
        <f ca="1">'gas-ff-natural'!J85</f>
        <v>0.24977529548089097</v>
      </c>
      <c r="G85" s="46">
        <f ca="1">'gas-ff-natural'!K85</f>
        <v>0.20968790237901958</v>
      </c>
      <c r="H85" s="46">
        <f ca="1">'gas-ff-natural'!L85</f>
        <v>0.16960050927714818</v>
      </c>
      <c r="I85" s="47">
        <f ca="1">'gas-ff-natural'!M85</f>
        <v>0.12951311617527678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0.10538037905554444</v>
      </c>
      <c r="D86" s="46">
        <f ca="1">'gas-ff-natural'!H86</f>
        <v>9.3964171324527127E-2</v>
      </c>
      <c r="E86" s="46">
        <f ca="1">'gas-ff-natural'!I86</f>
        <v>8.2547963593509813E-2</v>
      </c>
      <c r="F86" s="46">
        <f ca="1">'gas-ff-natural'!J86</f>
        <v>7.1131755862492499E-2</v>
      </c>
      <c r="G86" s="46">
        <f ca="1">'gas-ff-natural'!K86</f>
        <v>5.9715548131475185E-2</v>
      </c>
      <c r="H86" s="46">
        <f ca="1">'gas-ff-natural'!L86</f>
        <v>4.8299340400457871E-2</v>
      </c>
      <c r="I86" s="47">
        <f ca="1">'gas-ff-natural'!M86</f>
        <v>3.6883132669440551E-2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</v>
      </c>
      <c r="D87" s="46">
        <f ca="1">'gas-ff-natural'!H87</f>
        <v>0</v>
      </c>
      <c r="E87" s="46">
        <f ca="1">'gas-ff-natural'!I87</f>
        <v>0</v>
      </c>
      <c r="F87" s="46">
        <f ca="1">'gas-ff-natural'!J87</f>
        <v>0</v>
      </c>
      <c r="G87" s="46">
        <f ca="1">'gas-ff-natural'!K87</f>
        <v>0</v>
      </c>
      <c r="H87" s="46">
        <f ca="1">'gas-ff-natural'!L87</f>
        <v>0</v>
      </c>
      <c r="I87" s="47">
        <f ca="1">'gas-ff-natural'!M87</f>
        <v>0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0.66561836555807363</v>
      </c>
      <c r="D88" s="46">
        <f ca="1">'gas-ff-natural'!H88</f>
        <v>0.59350970928928226</v>
      </c>
      <c r="E88" s="46">
        <f ca="1">'gas-ff-natural'!I88</f>
        <v>0.521401053020491</v>
      </c>
      <c r="F88" s="46">
        <f ca="1">'gas-ff-natural'!J88</f>
        <v>0.44929239675169969</v>
      </c>
      <c r="G88" s="46">
        <f ca="1">'gas-ff-natural'!K88</f>
        <v>0.37718374048290837</v>
      </c>
      <c r="H88" s="46">
        <f ca="1">'gas-ff-natural'!L88</f>
        <v>0.30507508421411705</v>
      </c>
      <c r="I88" s="47">
        <f ca="1">'gas-ff-natural'!M88</f>
        <v>0.23296642794532577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0.4456733394114975</v>
      </c>
      <c r="D89" s="46">
        <f ca="1">'gas-ff-natural'!H89</f>
        <v>0.37510839400467705</v>
      </c>
      <c r="E89" s="46">
        <f ca="1">'gas-ff-natural'!I89</f>
        <v>0.30454344859785659</v>
      </c>
      <c r="F89" s="46">
        <f ca="1">'gas-ff-natural'!J89</f>
        <v>0.23397850319103616</v>
      </c>
      <c r="G89" s="46">
        <f ca="1">'gas-ff-natural'!K89</f>
        <v>0.16341355778421573</v>
      </c>
      <c r="H89" s="46">
        <f ca="1">'gas-ff-natural'!L89</f>
        <v>9.284861237739532E-2</v>
      </c>
      <c r="I89" s="47">
        <f ca="1">'gas-ff-natural'!M89</f>
        <v>2.2283666970574895E-2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0.50899796194067426</v>
      </c>
      <c r="D90" s="46">
        <f ca="1">'gas-ff-natural'!H90</f>
        <v>0.42840661796673418</v>
      </c>
      <c r="E90" s="46">
        <f ca="1">'gas-ff-natural'!I90</f>
        <v>0.34781527399279411</v>
      </c>
      <c r="F90" s="46">
        <f ca="1">'gas-ff-natural'!J90</f>
        <v>0.26722393001885403</v>
      </c>
      <c r="G90" s="46">
        <f ca="1">'gas-ff-natural'!K90</f>
        <v>0.18663258604491395</v>
      </c>
      <c r="H90" s="46">
        <f ca="1">'gas-ff-natural'!L90</f>
        <v>0.10604124207097385</v>
      </c>
      <c r="I90" s="47">
        <f ca="1">'gas-ff-natural'!M90</f>
        <v>2.5449898097033737E-2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0.16856691076945554</v>
      </c>
      <c r="D91" s="46">
        <f ca="1">'gas-ff-natural'!H91</f>
        <v>0.14187714989762509</v>
      </c>
      <c r="E91" s="46">
        <f ca="1">'gas-ff-natural'!I91</f>
        <v>0.11518738902579463</v>
      </c>
      <c r="F91" s="46">
        <f ca="1">'gas-ff-natural'!J91</f>
        <v>8.849762815396417E-2</v>
      </c>
      <c r="G91" s="46">
        <f ca="1">'gas-ff-natural'!K91</f>
        <v>6.1807867282133708E-2</v>
      </c>
      <c r="H91" s="46">
        <f ca="1">'gas-ff-natural'!L91</f>
        <v>3.5118106410303246E-2</v>
      </c>
      <c r="I91" s="47">
        <f ca="1">'gas-ff-natural'!M91</f>
        <v>8.428345538472784E-3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0.38274334884700284</v>
      </c>
      <c r="D92" s="46">
        <f ca="1">'gas-ff-natural'!H92</f>
        <v>0.32214231861289405</v>
      </c>
      <c r="E92" s="46">
        <f ca="1">'gas-ff-natural'!I92</f>
        <v>0.26154128837878526</v>
      </c>
      <c r="F92" s="46">
        <f ca="1">'gas-ff-natural'!J92</f>
        <v>0.20094025814467648</v>
      </c>
      <c r="G92" s="46">
        <f ca="1">'gas-ff-natural'!K92</f>
        <v>0.14033922791056772</v>
      </c>
      <c r="H92" s="46">
        <f ca="1">'gas-ff-natural'!L92</f>
        <v>7.9738197676458941E-2</v>
      </c>
      <c r="I92" s="47">
        <f ca="1">'gas-ff-natural'!M92</f>
        <v>1.913716744235016E-2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</v>
      </c>
      <c r="D93" s="46">
        <f ca="1">'gas-ff-natural'!H93</f>
        <v>0</v>
      </c>
      <c r="E93" s="46">
        <f ca="1">'gas-ff-natural'!I93</f>
        <v>0</v>
      </c>
      <c r="F93" s="46">
        <f ca="1">'gas-ff-natural'!J93</f>
        <v>0</v>
      </c>
      <c r="G93" s="46">
        <f ca="1">'gas-ff-natural'!K93</f>
        <v>0</v>
      </c>
      <c r="H93" s="46">
        <f ca="1">'gas-ff-natural'!L93</f>
        <v>0</v>
      </c>
      <c r="I93" s="47">
        <f ca="1">'gas-ff-natural'!M93</f>
        <v>0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0.58457385270319873</v>
      </c>
      <c r="D94" s="46">
        <f ca="1">'gas-ff-natural'!H94</f>
        <v>0.49201632602519224</v>
      </c>
      <c r="E94" s="46">
        <f ca="1">'gas-ff-natural'!I94</f>
        <v>0.39945879934718576</v>
      </c>
      <c r="F94" s="46">
        <f ca="1">'gas-ff-natural'!J94</f>
        <v>0.30690127266917933</v>
      </c>
      <c r="G94" s="46">
        <f ca="1">'gas-ff-natural'!K94</f>
        <v>0.21434374599117287</v>
      </c>
      <c r="H94" s="46">
        <f ca="1">'gas-ff-natural'!L94</f>
        <v>0.12178621931316641</v>
      </c>
      <c r="I94" s="47">
        <f ca="1">'gas-ff-natural'!M94</f>
        <v>2.9228692635159963E-2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0.48231610600499225</v>
      </c>
      <c r="D95" s="46">
        <f ca="1">'gas-ff-natural'!H95</f>
        <v>0.40594938922086848</v>
      </c>
      <c r="E95" s="46">
        <f ca="1">'gas-ff-natural'!I95</f>
        <v>0.32958267243674472</v>
      </c>
      <c r="F95" s="46">
        <f ca="1">'gas-ff-natural'!J95</f>
        <v>0.25321595565262095</v>
      </c>
      <c r="G95" s="46">
        <f ca="1">'gas-ff-natural'!K95</f>
        <v>0.17684923886849718</v>
      </c>
      <c r="H95" s="46">
        <f ca="1">'gas-ff-natural'!L95</f>
        <v>0.10048252208437342</v>
      </c>
      <c r="I95" s="47">
        <f ca="1">'gas-ff-natural'!M95</f>
        <v>2.4115805300249635E-2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0.21577983202276754</v>
      </c>
      <c r="D96" s="46">
        <f ca="1">'gas-ff-natural'!H96</f>
        <v>0.18161469195249602</v>
      </c>
      <c r="E96" s="46">
        <f ca="1">'gas-ff-natural'!I96</f>
        <v>0.1474495518822245</v>
      </c>
      <c r="F96" s="46">
        <f ca="1">'gas-ff-natural'!J96</f>
        <v>0.11328441181195298</v>
      </c>
      <c r="G96" s="46">
        <f ca="1">'gas-ff-natural'!K96</f>
        <v>7.9119271741681457E-2</v>
      </c>
      <c r="H96" s="46">
        <f ca="1">'gas-ff-natural'!L96</f>
        <v>4.4954131671409922E-2</v>
      </c>
      <c r="I96" s="47">
        <f ca="1">'gas-ff-natural'!M96</f>
        <v>1.0788991601138387E-2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2.9734342656122868E-2</v>
      </c>
      <c r="D97" s="46">
        <f ca="1">'gas-ff-natural'!H97</f>
        <v>2.5026405068903416E-2</v>
      </c>
      <c r="E97" s="46">
        <f ca="1">'gas-ff-natural'!I97</f>
        <v>2.0318467481683963E-2</v>
      </c>
      <c r="F97" s="46">
        <f ca="1">'gas-ff-natural'!J97</f>
        <v>1.5610529894464509E-2</v>
      </c>
      <c r="G97" s="46">
        <f ca="1">'gas-ff-natural'!K97</f>
        <v>1.0902592307245055E-2</v>
      </c>
      <c r="H97" s="46">
        <f ca="1">'gas-ff-natural'!L97</f>
        <v>6.1946547200255999E-3</v>
      </c>
      <c r="I97" s="47">
        <f ca="1">'gas-ff-natural'!M97</f>
        <v>1.4867171328061448E-3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0.51315223109757846</v>
      </c>
      <c r="D98" s="46">
        <f ca="1">'gas-ff-natural'!H98</f>
        <v>0.43190312784046186</v>
      </c>
      <c r="E98" s="46">
        <f ca="1">'gas-ff-natural'!I98</f>
        <v>0.35065402458334527</v>
      </c>
      <c r="F98" s="46">
        <f ca="1">'gas-ff-natural'!J98</f>
        <v>0.26940492132622867</v>
      </c>
      <c r="G98" s="46">
        <f ca="1">'gas-ff-natural'!K98</f>
        <v>0.18815581806911208</v>
      </c>
      <c r="H98" s="46">
        <f ca="1">'gas-ff-natural'!L98</f>
        <v>0.10690671481199551</v>
      </c>
      <c r="I98" s="47">
        <f ca="1">'gas-ff-natural'!M98</f>
        <v>2.5657611554878945E-2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0.49477855040038549</v>
      </c>
      <c r="D99" s="46">
        <f ca="1">'gas-ff-natural'!H99</f>
        <v>0.41643861325365777</v>
      </c>
      <c r="E99" s="46">
        <f ca="1">'gas-ff-natural'!I99</f>
        <v>0.33809867610693006</v>
      </c>
      <c r="F99" s="46">
        <f ca="1">'gas-ff-natural'!J99</f>
        <v>0.25975873896020235</v>
      </c>
      <c r="G99" s="46">
        <f ca="1">'gas-ff-natural'!K99</f>
        <v>0.18141880181347467</v>
      </c>
      <c r="H99" s="46">
        <f ca="1">'gas-ff-natural'!L99</f>
        <v>0.10307886466674698</v>
      </c>
      <c r="I99" s="47">
        <f ca="1">'gas-ff-natural'!M99</f>
        <v>2.4738927520019296E-2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0.18987775794255449</v>
      </c>
      <c r="D100" s="46">
        <f ca="1">'gas-ff-natural'!H100</f>
        <v>0.15981377960165002</v>
      </c>
      <c r="E100" s="46">
        <f ca="1">'gas-ff-natural'!I100</f>
        <v>0.12974980126074556</v>
      </c>
      <c r="F100" s="46">
        <f ca="1">'gas-ff-natural'!J100</f>
        <v>9.9685822919841099E-2</v>
      </c>
      <c r="G100" s="46">
        <f ca="1">'gas-ff-natural'!K100</f>
        <v>6.9621844578936637E-2</v>
      </c>
      <c r="H100" s="46">
        <f ca="1">'gas-ff-natural'!L100</f>
        <v>3.9557866238032188E-2</v>
      </c>
      <c r="I100" s="47">
        <f ca="1">'gas-ff-natural'!M100</f>
        <v>9.4938878971277327E-3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0.8642053738818134</v>
      </c>
      <c r="D101" s="46">
        <f ca="1">'gas-ff-natural'!H101</f>
        <v>0.72737285635052629</v>
      </c>
      <c r="E101" s="46">
        <f ca="1">'gas-ff-natural'!I101</f>
        <v>0.59054033881923917</v>
      </c>
      <c r="F101" s="46">
        <f ca="1">'gas-ff-natural'!J101</f>
        <v>0.45370782128795206</v>
      </c>
      <c r="G101" s="46">
        <f ca="1">'gas-ff-natural'!K101</f>
        <v>0.31687530375666495</v>
      </c>
      <c r="H101" s="46">
        <f ca="1">'gas-ff-natural'!L101</f>
        <v>0.18004278622537784</v>
      </c>
      <c r="I101" s="47">
        <f ca="1">'gas-ff-natural'!M101</f>
        <v>4.3210268694090712E-2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0.48473316293508117</v>
      </c>
      <c r="D102" s="46">
        <f ca="1">'gas-ff-natural'!H102</f>
        <v>0.40798374547035998</v>
      </c>
      <c r="E102" s="46">
        <f ca="1">'gas-ff-natural'!I102</f>
        <v>0.33123432800563879</v>
      </c>
      <c r="F102" s="46">
        <f ca="1">'gas-ff-natural'!J102</f>
        <v>0.2544849105409176</v>
      </c>
      <c r="G102" s="46">
        <f ca="1">'gas-ff-natural'!K102</f>
        <v>0.1777354930761964</v>
      </c>
      <c r="H102" s="46">
        <f ca="1">'gas-ff-natural'!L102</f>
        <v>0.10098607561147524</v>
      </c>
      <c r="I102" s="47">
        <f ca="1">'gas-ff-natural'!M102</f>
        <v>2.4236658146754079E-2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0.79458761834642577</v>
      </c>
      <c r="D103" s="46">
        <f ca="1">'gas-ff-natural'!H103</f>
        <v>0.66877791210824167</v>
      </c>
      <c r="E103" s="46">
        <f ca="1">'gas-ff-natural'!I103</f>
        <v>0.54296820587005756</v>
      </c>
      <c r="F103" s="46">
        <f ca="1">'gas-ff-natural'!J103</f>
        <v>0.41715849963187351</v>
      </c>
      <c r="G103" s="46">
        <f ca="1">'gas-ff-natural'!K103</f>
        <v>0.29134879339368946</v>
      </c>
      <c r="H103" s="46">
        <f ca="1">'gas-ff-natural'!L103</f>
        <v>0.16553908715550539</v>
      </c>
      <c r="I103" s="47">
        <f ca="1">'gas-ff-natural'!M103</f>
        <v>3.9729380917321325E-2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0.26825979791894594</v>
      </c>
      <c r="D104" s="46">
        <f ca="1">'gas-ff-natural'!H104</f>
        <v>0.22578532991511283</v>
      </c>
      <c r="E104" s="46">
        <f ca="1">'gas-ff-natural'!I104</f>
        <v>0.18331086191127971</v>
      </c>
      <c r="F104" s="46">
        <f ca="1">'gas-ff-natural'!J104</f>
        <v>0.14083639390744662</v>
      </c>
      <c r="G104" s="46">
        <f ca="1">'gas-ff-natural'!K104</f>
        <v>9.8361925903613506E-2</v>
      </c>
      <c r="H104" s="46">
        <f ca="1">'gas-ff-natural'!L104</f>
        <v>5.5887457899780404E-2</v>
      </c>
      <c r="I104" s="47">
        <f ca="1">'gas-ff-natural'!M104</f>
        <v>1.341298989594731E-2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0.28928519959782389</v>
      </c>
      <c r="D105" s="46">
        <f ca="1">'gas-ff-natural'!H105</f>
        <v>0.24348170966150179</v>
      </c>
      <c r="E105" s="46">
        <f ca="1">'gas-ff-natural'!I105</f>
        <v>0.19767821972517968</v>
      </c>
      <c r="F105" s="46">
        <f ca="1">'gas-ff-natural'!J105</f>
        <v>0.15187472978885758</v>
      </c>
      <c r="G105" s="46">
        <f ca="1">'gas-ff-natural'!K105</f>
        <v>0.10607123985253544</v>
      </c>
      <c r="H105" s="46">
        <f ca="1">'gas-ff-natural'!L105</f>
        <v>6.0267749916213323E-2</v>
      </c>
      <c r="I105" s="47">
        <f ca="1">'gas-ff-natural'!M105</f>
        <v>1.4464259979891208E-2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0.51475639331480061</v>
      </c>
      <c r="D106" s="46">
        <f ca="1">'gas-ff-natural'!H106</f>
        <v>0.43325329770662385</v>
      </c>
      <c r="E106" s="46">
        <f ca="1">'gas-ff-natural'!I106</f>
        <v>0.3517502020984471</v>
      </c>
      <c r="F106" s="46">
        <f ca="1">'gas-ff-natural'!J106</f>
        <v>0.27024710649027034</v>
      </c>
      <c r="G106" s="46">
        <f ca="1">'gas-ff-natural'!K106</f>
        <v>0.18874401088209358</v>
      </c>
      <c r="H106" s="46">
        <f ca="1">'gas-ff-natural'!L106</f>
        <v>0.10724091527391681</v>
      </c>
      <c r="I106" s="47">
        <f ca="1">'gas-ff-natural'!M106</f>
        <v>2.5737819665740052E-2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7.0291459666520312E-2</v>
      </c>
      <c r="D107" s="46">
        <f ca="1">'gas-ff-natural'!H107</f>
        <v>5.91619785526546E-2</v>
      </c>
      <c r="E107" s="46">
        <f ca="1">'gas-ff-natural'!I107</f>
        <v>4.8032497438788888E-2</v>
      </c>
      <c r="F107" s="46">
        <f ca="1">'gas-ff-natural'!J107</f>
        <v>3.6903016324923169E-2</v>
      </c>
      <c r="G107" s="46">
        <f ca="1">'gas-ff-natural'!K107</f>
        <v>2.5773535211057449E-2</v>
      </c>
      <c r="H107" s="46">
        <f ca="1">'gas-ff-natural'!L107</f>
        <v>1.4644054097191734E-2</v>
      </c>
      <c r="I107" s="47">
        <f ca="1">'gas-ff-natural'!M107</f>
        <v>3.5145729833260188E-3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0.80478490649734069</v>
      </c>
      <c r="D108" s="46">
        <f ca="1">'gas-ff-natural'!H108</f>
        <v>0.67736062963526178</v>
      </c>
      <c r="E108" s="46">
        <f ca="1">'gas-ff-natural'!I108</f>
        <v>0.54993635277318287</v>
      </c>
      <c r="F108" s="46">
        <f ca="1">'gas-ff-natural'!J108</f>
        <v>0.42251207591110396</v>
      </c>
      <c r="G108" s="46">
        <f ca="1">'gas-ff-natural'!K108</f>
        <v>0.29508779904902499</v>
      </c>
      <c r="H108" s="46">
        <f ca="1">'gas-ff-natural'!L108</f>
        <v>0.16766352218694602</v>
      </c>
      <c r="I108" s="47">
        <f ca="1">'gas-ff-natural'!M108</f>
        <v>4.0239245324867071E-2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0.40131630243317573</v>
      </c>
      <c r="D109" s="46">
        <f ca="1">'gas-ff-natural'!H109</f>
        <v>0.33777455454792293</v>
      </c>
      <c r="E109" s="46">
        <f ca="1">'gas-ff-natural'!I109</f>
        <v>0.27423280666267014</v>
      </c>
      <c r="F109" s="46">
        <f ca="1">'gas-ff-natural'!J109</f>
        <v>0.21069105877741728</v>
      </c>
      <c r="G109" s="46">
        <f ca="1">'gas-ff-natural'!K109</f>
        <v>0.14714931089216446</v>
      </c>
      <c r="H109" s="46">
        <f ca="1">'gas-ff-natural'!L109</f>
        <v>8.3607563006911634E-2</v>
      </c>
      <c r="I109" s="47">
        <f ca="1">'gas-ff-natural'!M109</f>
        <v>2.0065815121658805E-2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0.37436008888982858</v>
      </c>
      <c r="D110" s="46">
        <f ca="1">'gas-ff-natural'!H110</f>
        <v>0.31508640814893907</v>
      </c>
      <c r="E110" s="46">
        <f ca="1">'gas-ff-natural'!I110</f>
        <v>0.25581272740804956</v>
      </c>
      <c r="F110" s="46">
        <f ca="1">'gas-ff-natural'!J110</f>
        <v>0.19653904666716004</v>
      </c>
      <c r="G110" s="46">
        <f ca="1">'gas-ff-natural'!K110</f>
        <v>0.13726536592627051</v>
      </c>
      <c r="H110" s="46">
        <f ca="1">'gas-ff-natural'!L110</f>
        <v>7.7991685185380979E-2</v>
      </c>
      <c r="I110" s="47">
        <f ca="1">'gas-ff-natural'!M110</f>
        <v>1.8718004444491447E-2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0.84240475044422414</v>
      </c>
      <c r="D111" s="46">
        <f ca="1">'gas-ff-natural'!H111</f>
        <v>0.70902399829055529</v>
      </c>
      <c r="E111" s="46">
        <f ca="1">'gas-ff-natural'!I111</f>
        <v>0.57564324613688655</v>
      </c>
      <c r="F111" s="46">
        <f ca="1">'gas-ff-natural'!J111</f>
        <v>0.44226249398321771</v>
      </c>
      <c r="G111" s="46">
        <f ca="1">'gas-ff-natural'!K111</f>
        <v>0.30888174182954886</v>
      </c>
      <c r="H111" s="46">
        <f ca="1">'gas-ff-natural'!L111</f>
        <v>0.17550098967588004</v>
      </c>
      <c r="I111" s="47">
        <f ca="1">'gas-ff-natural'!M111</f>
        <v>4.2120237522211244E-2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0.65823917384561248</v>
      </c>
      <c r="D112" s="46">
        <f ca="1">'gas-ff-natural'!H112</f>
        <v>0.55401797132005715</v>
      </c>
      <c r="E112" s="46">
        <f ca="1">'gas-ff-natural'!I112</f>
        <v>0.44979676879450187</v>
      </c>
      <c r="F112" s="46">
        <f ca="1">'gas-ff-natural'!J112</f>
        <v>0.34557556626894659</v>
      </c>
      <c r="G112" s="46">
        <f ca="1">'gas-ff-natural'!K112</f>
        <v>0.24135436374339125</v>
      </c>
      <c r="H112" s="46">
        <f ca="1">'gas-ff-natural'!L112</f>
        <v>0.13713316121783595</v>
      </c>
      <c r="I112" s="47">
        <f ca="1">'gas-ff-natural'!M112</f>
        <v>3.2911958692280655E-2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9.9522846374697424E-2</v>
      </c>
      <c r="D113" s="46">
        <f ca="1">'gas-ff-natural'!H113</f>
        <v>8.3765062365370332E-2</v>
      </c>
      <c r="E113" s="46">
        <f ca="1">'gas-ff-natural'!I113</f>
        <v>6.8007278356043241E-2</v>
      </c>
      <c r="F113" s="46">
        <f ca="1">'gas-ff-natural'!J113</f>
        <v>5.2249494346716149E-2</v>
      </c>
      <c r="G113" s="46">
        <f ca="1">'gas-ff-natural'!K113</f>
        <v>3.6491710337389058E-2</v>
      </c>
      <c r="H113" s="46">
        <f ca="1">'gas-ff-natural'!L113</f>
        <v>2.0733926328061966E-2</v>
      </c>
      <c r="I113" s="47">
        <f ca="1">'gas-ff-natural'!M113</f>
        <v>4.9761423187348755E-3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0.37003747478650512</v>
      </c>
      <c r="D114" s="46">
        <f ca="1">'gas-ff-natural'!H114</f>
        <v>0.31144820794530848</v>
      </c>
      <c r="E114" s="46">
        <f ca="1">'gas-ff-natural'!I114</f>
        <v>0.25285894110411183</v>
      </c>
      <c r="F114" s="46">
        <f ca="1">'gas-ff-natural'!J114</f>
        <v>0.19426967426291519</v>
      </c>
      <c r="G114" s="46">
        <f ca="1">'gas-ff-natural'!K114</f>
        <v>0.13568040742171855</v>
      </c>
      <c r="H114" s="46">
        <f ca="1">'gas-ff-natural'!L114</f>
        <v>7.7091140580521911E-2</v>
      </c>
      <c r="I114" s="47">
        <f ca="1">'gas-ff-natural'!M114</f>
        <v>1.8501873739325273E-2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0.10538037905554444</v>
      </c>
      <c r="D115" s="46">
        <f ca="1">'gas-ff-natural'!H115</f>
        <v>8.8695152371749908E-2</v>
      </c>
      <c r="E115" s="46">
        <f ca="1">'gas-ff-natural'!I115</f>
        <v>7.2009925687955376E-2</v>
      </c>
      <c r="F115" s="46">
        <f ca="1">'gas-ff-natural'!J115</f>
        <v>5.5324699004160843E-2</v>
      </c>
      <c r="G115" s="46">
        <f ca="1">'gas-ff-natural'!K115</f>
        <v>3.8639472320366304E-2</v>
      </c>
      <c r="H115" s="46">
        <f ca="1">'gas-ff-natural'!L115</f>
        <v>2.1954245636571765E-2</v>
      </c>
      <c r="I115" s="47">
        <f ca="1">'gas-ff-natural'!M115</f>
        <v>5.2690189527772264E-3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</v>
      </c>
      <c r="D116" s="46">
        <f ca="1">'gas-ff-natural'!H116</f>
        <v>0</v>
      </c>
      <c r="E116" s="46">
        <f ca="1">'gas-ff-natural'!I116</f>
        <v>0</v>
      </c>
      <c r="F116" s="46">
        <f ca="1">'gas-ff-natural'!J116</f>
        <v>0</v>
      </c>
      <c r="G116" s="46">
        <f ca="1">'gas-ff-natural'!K116</f>
        <v>0</v>
      </c>
      <c r="H116" s="46">
        <f ca="1">'gas-ff-natural'!L116</f>
        <v>0</v>
      </c>
      <c r="I116" s="47">
        <f ca="1">'gas-ff-natural'!M116</f>
        <v>0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0.66561836555807363</v>
      </c>
      <c r="D117" s="46">
        <f ca="1">'gas-ff-natural'!H117</f>
        <v>0.56022879101137868</v>
      </c>
      <c r="E117" s="46">
        <f ca="1">'gas-ff-natural'!I117</f>
        <v>0.45483921646468367</v>
      </c>
      <c r="F117" s="46">
        <f ca="1">'gas-ff-natural'!J117</f>
        <v>0.34944964191798866</v>
      </c>
      <c r="G117" s="46">
        <f ca="1">'gas-ff-natural'!K117</f>
        <v>0.24406006737129365</v>
      </c>
      <c r="H117" s="46">
        <f ca="1">'gas-ff-natural'!L117</f>
        <v>0.13867049282459867</v>
      </c>
      <c r="I117" s="47">
        <f ca="1">'gas-ff-natural'!M117</f>
        <v>3.3280918277903714E-2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0.25676939668823895</v>
      </c>
      <c r="H2" s="111">
        <f ca="1">G2-5*(G2-$M2)/($M$1-G$1)</f>
        <v>0.25676939668823895</v>
      </c>
      <c r="I2" s="111">
        <f t="shared" ref="I2:L2" ca="1" si="0">H2-5*(H2-$M2)/($M$1-H$1)</f>
        <v>0.25676939668823895</v>
      </c>
      <c r="J2" s="111">
        <f t="shared" ca="1" si="0"/>
        <v>0.25676939668823895</v>
      </c>
      <c r="K2" s="111">
        <f t="shared" ca="1" si="0"/>
        <v>0.25676939668823895</v>
      </c>
      <c r="L2" s="111">
        <f t="shared" ca="1" si="0"/>
        <v>0.25676939668823895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0.25676939668823895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0.22257502848637611</v>
      </c>
      <c r="H3" s="111">
        <f t="shared" ref="H3:L18" ca="1" si="1">G3-5*(G3-$M3)/($M$1-G$1)</f>
        <v>0.22257502848637611</v>
      </c>
      <c r="I3" s="111">
        <f t="shared" ca="1" si="1"/>
        <v>0.22257502848637611</v>
      </c>
      <c r="J3" s="111">
        <f t="shared" ca="1" si="1"/>
        <v>0.22257502848637611</v>
      </c>
      <c r="K3" s="111">
        <f t="shared" ca="1" si="1"/>
        <v>0.22257502848637611</v>
      </c>
      <c r="L3" s="111">
        <f t="shared" ca="1" si="1"/>
        <v>0.22257502848637611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0.22257502848637611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0.46679343570515502</v>
      </c>
      <c r="H4" s="111">
        <f t="shared" ca="1" si="1"/>
        <v>0.46679343570515502</v>
      </c>
      <c r="I4" s="111">
        <f t="shared" ca="1" si="1"/>
        <v>0.46679343570515502</v>
      </c>
      <c r="J4" s="111">
        <f t="shared" ca="1" si="1"/>
        <v>0.46679343570515502</v>
      </c>
      <c r="K4" s="111">
        <f t="shared" ca="1" si="1"/>
        <v>0.46679343570515502</v>
      </c>
      <c r="L4" s="111">
        <f t="shared" ca="1" si="1"/>
        <v>0.46679343570515502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0.46679343570515502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0.42569422856847566</v>
      </c>
      <c r="H5" s="111">
        <f t="shared" ca="1" si="1"/>
        <v>0.42569422856847566</v>
      </c>
      <c r="I5" s="111">
        <f t="shared" ca="1" si="1"/>
        <v>0.42569422856847566</v>
      </c>
      <c r="J5" s="111">
        <f t="shared" ca="1" si="1"/>
        <v>0.42569422856847566</v>
      </c>
      <c r="K5" s="111">
        <f t="shared" ca="1" si="1"/>
        <v>0.42569422856847566</v>
      </c>
      <c r="L5" s="111">
        <f t="shared" ca="1" si="1"/>
        <v>0.42569422856847566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0.42569422856847566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0.52721553806663557</v>
      </c>
      <c r="H6" s="111">
        <f t="shared" ca="1" si="1"/>
        <v>0.52721553806663557</v>
      </c>
      <c r="I6" s="111">
        <f t="shared" ca="1" si="1"/>
        <v>0.52721553806663557</v>
      </c>
      <c r="J6" s="111">
        <f t="shared" ca="1" si="1"/>
        <v>0.52721553806663557</v>
      </c>
      <c r="K6" s="111">
        <f t="shared" ca="1" si="1"/>
        <v>0.52721553806663557</v>
      </c>
      <c r="L6" s="111">
        <f t="shared" ca="1" si="1"/>
        <v>0.52721553806663557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0.52721553806663557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0.32571452808709128</v>
      </c>
      <c r="H7" s="111">
        <f t="shared" ca="1" si="1"/>
        <v>0.32571452808709128</v>
      </c>
      <c r="I7" s="111">
        <f t="shared" ca="1" si="1"/>
        <v>0.32571452808709128</v>
      </c>
      <c r="J7" s="111">
        <f t="shared" ca="1" si="1"/>
        <v>0.32571452808709128</v>
      </c>
      <c r="K7" s="111">
        <f t="shared" ca="1" si="1"/>
        <v>0.32571452808709128</v>
      </c>
      <c r="L7" s="111">
        <f t="shared" ca="1" si="1"/>
        <v>0.32571452808709128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0.32571452808709128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0.2669364780558689</v>
      </c>
      <c r="H8" s="111">
        <f t="shared" ca="1" si="1"/>
        <v>0.2669364780558689</v>
      </c>
      <c r="I8" s="111">
        <f t="shared" ca="1" si="1"/>
        <v>0.2669364780558689</v>
      </c>
      <c r="J8" s="111">
        <f t="shared" ca="1" si="1"/>
        <v>0.2669364780558689</v>
      </c>
      <c r="K8" s="111">
        <f t="shared" ca="1" si="1"/>
        <v>0.2669364780558689</v>
      </c>
      <c r="L8" s="111">
        <f t="shared" ca="1" si="1"/>
        <v>0.2669364780558689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0.2669364780558689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0.48835168767782472</v>
      </c>
      <c r="H9" s="111">
        <f t="shared" ca="1" si="1"/>
        <v>0.48835168767782472</v>
      </c>
      <c r="I9" s="111">
        <f t="shared" ca="1" si="1"/>
        <v>0.48835168767782472</v>
      </c>
      <c r="J9" s="111">
        <f t="shared" ca="1" si="1"/>
        <v>0.48835168767782472</v>
      </c>
      <c r="K9" s="111">
        <f t="shared" ca="1" si="1"/>
        <v>0.48835168767782472</v>
      </c>
      <c r="L9" s="111">
        <f t="shared" ca="1" si="1"/>
        <v>0.48835168767782472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0.48835168767782472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0.66260018160541412</v>
      </c>
      <c r="H10" s="111">
        <f t="shared" ca="1" si="1"/>
        <v>0.66260018160541412</v>
      </c>
      <c r="I10" s="111">
        <f t="shared" ca="1" si="1"/>
        <v>0.66260018160541412</v>
      </c>
      <c r="J10" s="111">
        <f t="shared" ca="1" si="1"/>
        <v>0.66260018160541412</v>
      </c>
      <c r="K10" s="111">
        <f t="shared" ca="1" si="1"/>
        <v>0.66260018160541412</v>
      </c>
      <c r="L10" s="111">
        <f t="shared" ca="1" si="1"/>
        <v>0.66260018160541412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0.66260018160541412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0.25946401340529085</v>
      </c>
      <c r="H11" s="111">
        <f t="shared" ca="1" si="1"/>
        <v>0.25946401340529085</v>
      </c>
      <c r="I11" s="111">
        <f t="shared" ca="1" si="1"/>
        <v>0.25946401340529085</v>
      </c>
      <c r="J11" s="111">
        <f t="shared" ca="1" si="1"/>
        <v>0.25946401340529085</v>
      </c>
      <c r="K11" s="111">
        <f t="shared" ca="1" si="1"/>
        <v>0.25946401340529085</v>
      </c>
      <c r="L11" s="111">
        <f t="shared" ca="1" si="1"/>
        <v>0.25946401340529085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0.25946401340529085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7.8823331780310688E-2</v>
      </c>
      <c r="H12" s="111">
        <f t="shared" ca="1" si="1"/>
        <v>7.8823331780310688E-2</v>
      </c>
      <c r="I12" s="111">
        <f t="shared" ca="1" si="1"/>
        <v>7.8823331780310688E-2</v>
      </c>
      <c r="J12" s="111">
        <f t="shared" ca="1" si="1"/>
        <v>7.8823331780310688E-2</v>
      </c>
      <c r="K12" s="111">
        <f t="shared" ca="1" si="1"/>
        <v>7.8823331780310688E-2</v>
      </c>
      <c r="L12" s="111">
        <f t="shared" ca="1" si="1"/>
        <v>7.8823331780310688E-2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7.8823331780310688E-2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0.56340481075551241</v>
      </c>
      <c r="H13" s="111">
        <f t="shared" ca="1" si="1"/>
        <v>0.56340481075551241</v>
      </c>
      <c r="I13" s="111">
        <f t="shared" ca="1" si="1"/>
        <v>0.56340481075551241</v>
      </c>
      <c r="J13" s="111">
        <f t="shared" ca="1" si="1"/>
        <v>0.56340481075551241</v>
      </c>
      <c r="K13" s="111">
        <f t="shared" ca="1" si="1"/>
        <v>0.56340481075551241</v>
      </c>
      <c r="L13" s="111">
        <f t="shared" ca="1" si="1"/>
        <v>0.56340481075551241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0.56340481075551241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3.3081075893210229E-2</v>
      </c>
      <c r="H14" s="111">
        <f t="shared" ca="1" si="1"/>
        <v>3.3081075893210229E-2</v>
      </c>
      <c r="I14" s="111">
        <f t="shared" ca="1" si="1"/>
        <v>3.3081075893210229E-2</v>
      </c>
      <c r="J14" s="111">
        <f t="shared" ca="1" si="1"/>
        <v>3.3081075893210229E-2</v>
      </c>
      <c r="K14" s="111">
        <f t="shared" ca="1" si="1"/>
        <v>3.3081075893210229E-2</v>
      </c>
      <c r="L14" s="111">
        <f t="shared" ca="1" si="1"/>
        <v>3.3081075893210229E-2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3.3081075893210229E-2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7.6170961613257385E-2</v>
      </c>
      <c r="H15" s="111">
        <f t="shared" ca="1" si="1"/>
        <v>7.6170961613257385E-2</v>
      </c>
      <c r="I15" s="111">
        <f t="shared" ca="1" si="1"/>
        <v>7.6170961613257385E-2</v>
      </c>
      <c r="J15" s="111">
        <f t="shared" ca="1" si="1"/>
        <v>7.6170961613257385E-2</v>
      </c>
      <c r="K15" s="111">
        <f t="shared" ca="1" si="1"/>
        <v>7.6170961613257385E-2</v>
      </c>
      <c r="L15" s="111">
        <f t="shared" ca="1" si="1"/>
        <v>7.6170961613257385E-2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7.6170961613257385E-2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0.16930400611513868</v>
      </c>
      <c r="H16" s="111">
        <f t="shared" ca="1" si="1"/>
        <v>0.16930400611513868</v>
      </c>
      <c r="I16" s="111">
        <f t="shared" ca="1" si="1"/>
        <v>0.16930400611513868</v>
      </c>
      <c r="J16" s="111">
        <f t="shared" ca="1" si="1"/>
        <v>0.16930400611513868</v>
      </c>
      <c r="K16" s="111">
        <f t="shared" ca="1" si="1"/>
        <v>0.16930400611513868</v>
      </c>
      <c r="L16" s="111">
        <f t="shared" ca="1" si="1"/>
        <v>0.16930400611513868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0.16930400611513868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0.20712568061864198</v>
      </c>
      <c r="H17" s="111">
        <f t="shared" ca="1" si="1"/>
        <v>0.20712568061864198</v>
      </c>
      <c r="I17" s="111">
        <f t="shared" ca="1" si="1"/>
        <v>0.20712568061864198</v>
      </c>
      <c r="J17" s="111">
        <f t="shared" ca="1" si="1"/>
        <v>0.20712568061864198</v>
      </c>
      <c r="K17" s="111">
        <f t="shared" ca="1" si="1"/>
        <v>0.20712568061864198</v>
      </c>
      <c r="L17" s="111">
        <f t="shared" ca="1" si="1"/>
        <v>0.20712568061864198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0.20712568061864198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0.24704067472382535</v>
      </c>
      <c r="H18" s="111">
        <f t="shared" ca="1" si="1"/>
        <v>0.24704067472382535</v>
      </c>
      <c r="I18" s="111">
        <f t="shared" ca="1" si="1"/>
        <v>0.24704067472382535</v>
      </c>
      <c r="J18" s="111">
        <f t="shared" ca="1" si="1"/>
        <v>0.24704067472382535</v>
      </c>
      <c r="K18" s="111">
        <f t="shared" ca="1" si="1"/>
        <v>0.24704067472382535</v>
      </c>
      <c r="L18" s="111">
        <f t="shared" ca="1" si="1"/>
        <v>0.24704067472382535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0.24704067472382535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0.25309523882600493</v>
      </c>
      <c r="H19" s="111">
        <f t="shared" ref="H19:L34" ca="1" si="2">G19-5*(G19-$M19)/($M$1-G$1)</f>
        <v>0.25309523882600493</v>
      </c>
      <c r="I19" s="111">
        <f t="shared" ca="1" si="2"/>
        <v>0.25309523882600493</v>
      </c>
      <c r="J19" s="111">
        <f t="shared" ca="1" si="2"/>
        <v>0.25309523882600493</v>
      </c>
      <c r="K19" s="111">
        <f t="shared" ca="1" si="2"/>
        <v>0.25309523882600493</v>
      </c>
      <c r="L19" s="111">
        <f t="shared" ca="1" si="2"/>
        <v>0.25309523882600493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0.25309523882600493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0.48741740100147607</v>
      </c>
      <c r="H20" s="111">
        <f t="shared" ca="1" si="2"/>
        <v>0.48741740100147607</v>
      </c>
      <c r="I20" s="111">
        <f t="shared" ca="1" si="2"/>
        <v>0.48741740100147607</v>
      </c>
      <c r="J20" s="111">
        <f t="shared" ca="1" si="2"/>
        <v>0.48741740100147607</v>
      </c>
      <c r="K20" s="111">
        <f t="shared" ca="1" si="2"/>
        <v>0.48741740100147607</v>
      </c>
      <c r="L20" s="111">
        <f t="shared" ca="1" si="2"/>
        <v>0.48741740100147607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0.48741740100147607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0.12418118463893428</v>
      </c>
      <c r="H21" s="111">
        <f t="shared" ca="1" si="2"/>
        <v>0.12418118463893428</v>
      </c>
      <c r="I21" s="111">
        <f t="shared" ca="1" si="2"/>
        <v>0.12418118463893428</v>
      </c>
      <c r="J21" s="111">
        <f t="shared" ca="1" si="2"/>
        <v>0.12418118463893428</v>
      </c>
      <c r="K21" s="111">
        <f t="shared" ca="1" si="2"/>
        <v>0.12418118463893428</v>
      </c>
      <c r="L21" s="111">
        <f t="shared" ca="1" si="2"/>
        <v>0.12418118463893428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0.12418118463893428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0.27106658772853159</v>
      </c>
      <c r="H22" s="111">
        <f t="shared" ca="1" si="2"/>
        <v>0.27106658772853159</v>
      </c>
      <c r="I22" s="111">
        <f t="shared" ca="1" si="2"/>
        <v>0.27106658772853159</v>
      </c>
      <c r="J22" s="111">
        <f t="shared" ca="1" si="2"/>
        <v>0.27106658772853159</v>
      </c>
      <c r="K22" s="111">
        <f t="shared" ca="1" si="2"/>
        <v>0.27106658772853159</v>
      </c>
      <c r="L22" s="111">
        <f t="shared" ca="1" si="2"/>
        <v>0.27106658772853159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0.27106658772853159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0.43883237994013946</v>
      </c>
      <c r="H23" s="111">
        <f t="shared" ca="1" si="2"/>
        <v>0.43883237994013946</v>
      </c>
      <c r="I23" s="111">
        <f t="shared" ca="1" si="2"/>
        <v>0.43883237994013946</v>
      </c>
      <c r="J23" s="111">
        <f t="shared" ca="1" si="2"/>
        <v>0.43883237994013946</v>
      </c>
      <c r="K23" s="111">
        <f t="shared" ca="1" si="2"/>
        <v>0.43883237994013946</v>
      </c>
      <c r="L23" s="111">
        <f t="shared" ca="1" si="2"/>
        <v>0.43883237994013946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0.43883237994013946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7.1878927482125737E-2</v>
      </c>
      <c r="H24" s="111">
        <f t="shared" ca="1" si="2"/>
        <v>7.1878927482125737E-2</v>
      </c>
      <c r="I24" s="111">
        <f t="shared" ca="1" si="2"/>
        <v>7.1878927482125737E-2</v>
      </c>
      <c r="J24" s="111">
        <f t="shared" ca="1" si="2"/>
        <v>7.1878927482125737E-2</v>
      </c>
      <c r="K24" s="111">
        <f t="shared" ca="1" si="2"/>
        <v>7.1878927482125737E-2</v>
      </c>
      <c r="L24" s="111">
        <f t="shared" ca="1" si="2"/>
        <v>7.1878927482125737E-2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7.1878927482125737E-2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0.17883650733346348</v>
      </c>
      <c r="H25" s="111">
        <f t="shared" ca="1" si="2"/>
        <v>0.17883650733346348</v>
      </c>
      <c r="I25" s="111">
        <f t="shared" ca="1" si="2"/>
        <v>0.17883650733346348</v>
      </c>
      <c r="J25" s="111">
        <f t="shared" ca="1" si="2"/>
        <v>0.17883650733346348</v>
      </c>
      <c r="K25" s="111">
        <f t="shared" ca="1" si="2"/>
        <v>0.17883650733346348</v>
      </c>
      <c r="L25" s="111">
        <f t="shared" ca="1" si="2"/>
        <v>0.17883650733346348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0.17883650733346348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0.37929598445452894</v>
      </c>
      <c r="H26" s="111">
        <f t="shared" ca="1" si="2"/>
        <v>0.37929598445452894</v>
      </c>
      <c r="I26" s="111">
        <f t="shared" ca="1" si="2"/>
        <v>0.37929598445452894</v>
      </c>
      <c r="J26" s="111">
        <f t="shared" ca="1" si="2"/>
        <v>0.37929598445452894</v>
      </c>
      <c r="K26" s="111">
        <f t="shared" ca="1" si="2"/>
        <v>0.37929598445452894</v>
      </c>
      <c r="L26" s="111">
        <f t="shared" ca="1" si="2"/>
        <v>0.37929598445452894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0.37929598445452894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0.23360429562591353</v>
      </c>
      <c r="H27" s="111">
        <f t="shared" ca="1" si="2"/>
        <v>0.23360429562591353</v>
      </c>
      <c r="I27" s="111">
        <f t="shared" ca="1" si="2"/>
        <v>0.23360429562591353</v>
      </c>
      <c r="J27" s="111">
        <f t="shared" ca="1" si="2"/>
        <v>0.23360429562591353</v>
      </c>
      <c r="K27" s="111">
        <f t="shared" ca="1" si="2"/>
        <v>0.23360429562591353</v>
      </c>
      <c r="L27" s="111">
        <f t="shared" ca="1" si="2"/>
        <v>0.23360429562591353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0.23360429562591353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0.5954747579263614</v>
      </c>
      <c r="H28" s="111">
        <f t="shared" ca="1" si="2"/>
        <v>0.5954747579263614</v>
      </c>
      <c r="I28" s="111">
        <f t="shared" ca="1" si="2"/>
        <v>0.5954747579263614</v>
      </c>
      <c r="J28" s="111">
        <f t="shared" ca="1" si="2"/>
        <v>0.5954747579263614</v>
      </c>
      <c r="K28" s="111">
        <f t="shared" ca="1" si="2"/>
        <v>0.5954747579263614</v>
      </c>
      <c r="L28" s="111">
        <f t="shared" ca="1" si="2"/>
        <v>0.5954747579263614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0.5954747579263614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0.2427279731182399</v>
      </c>
      <c r="H30" s="111">
        <f t="shared" ca="1" si="2"/>
        <v>0.2427279731182399</v>
      </c>
      <c r="I30" s="111">
        <f t="shared" ca="1" si="2"/>
        <v>0.2427279731182399</v>
      </c>
      <c r="J30" s="111">
        <f t="shared" ca="1" si="2"/>
        <v>0.2427279731182399</v>
      </c>
      <c r="K30" s="111">
        <f t="shared" ca="1" si="2"/>
        <v>0.2427279731182399</v>
      </c>
      <c r="L30" s="111">
        <f t="shared" ca="1" si="2"/>
        <v>0.2427279731182399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0.2427279731182399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0.25676939668823895</v>
      </c>
      <c r="H31" s="111">
        <f t="shared" ca="1" si="2"/>
        <v>0.25676939668823895</v>
      </c>
      <c r="I31" s="111">
        <f t="shared" ca="1" si="2"/>
        <v>0.25676939668823895</v>
      </c>
      <c r="J31" s="111">
        <f t="shared" ca="1" si="2"/>
        <v>0.25676939668823895</v>
      </c>
      <c r="K31" s="111">
        <f t="shared" ca="1" si="2"/>
        <v>0.25676939668823895</v>
      </c>
      <c r="L31" s="111">
        <f t="shared" ca="1" si="2"/>
        <v>0.25676939668823895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0.25676939668823895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0.22257502848637611</v>
      </c>
      <c r="H32" s="111">
        <f t="shared" ca="1" si="2"/>
        <v>0.22257502848637611</v>
      </c>
      <c r="I32" s="111">
        <f t="shared" ca="1" si="2"/>
        <v>0.22257502848637611</v>
      </c>
      <c r="J32" s="111">
        <f t="shared" ca="1" si="2"/>
        <v>0.22257502848637611</v>
      </c>
      <c r="K32" s="111">
        <f t="shared" ca="1" si="2"/>
        <v>0.22257502848637611</v>
      </c>
      <c r="L32" s="111">
        <f t="shared" ca="1" si="2"/>
        <v>0.22257502848637611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0.22257502848637611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0.46679343570515502</v>
      </c>
      <c r="H33" s="111">
        <f t="shared" ca="1" si="2"/>
        <v>0.46679343570515502</v>
      </c>
      <c r="I33" s="111">
        <f t="shared" ca="1" si="2"/>
        <v>0.46679343570515502</v>
      </c>
      <c r="J33" s="111">
        <f t="shared" ca="1" si="2"/>
        <v>0.46679343570515502</v>
      </c>
      <c r="K33" s="111">
        <f t="shared" ca="1" si="2"/>
        <v>0.46679343570515502</v>
      </c>
      <c r="L33" s="111">
        <f t="shared" ca="1" si="2"/>
        <v>0.46679343570515502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0.46679343570515502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0.42569422856847566</v>
      </c>
      <c r="H34" s="111">
        <f t="shared" ca="1" si="2"/>
        <v>0.42569422856847566</v>
      </c>
      <c r="I34" s="111">
        <f t="shared" ca="1" si="2"/>
        <v>0.42569422856847566</v>
      </c>
      <c r="J34" s="111">
        <f t="shared" ca="1" si="2"/>
        <v>0.42569422856847566</v>
      </c>
      <c r="K34" s="111">
        <f t="shared" ca="1" si="2"/>
        <v>0.42569422856847566</v>
      </c>
      <c r="L34" s="111">
        <f t="shared" ca="1" si="2"/>
        <v>0.42569422856847566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0.42569422856847566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0.52721553806663557</v>
      </c>
      <c r="H35" s="111">
        <f t="shared" ref="H35:L50" ca="1" si="4">G35-5*(G35-$M35)/($M$1-G$1)</f>
        <v>0.52721553806663557</v>
      </c>
      <c r="I35" s="111">
        <f t="shared" ca="1" si="4"/>
        <v>0.52721553806663557</v>
      </c>
      <c r="J35" s="111">
        <f t="shared" ca="1" si="4"/>
        <v>0.52721553806663557</v>
      </c>
      <c r="K35" s="111">
        <f t="shared" ca="1" si="4"/>
        <v>0.52721553806663557</v>
      </c>
      <c r="L35" s="111">
        <f t="shared" ca="1" si="4"/>
        <v>0.52721553806663557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0.52721553806663557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0.32571452808709128</v>
      </c>
      <c r="H36" s="111">
        <f t="shared" ca="1" si="4"/>
        <v>0.32571452808709128</v>
      </c>
      <c r="I36" s="111">
        <f t="shared" ca="1" si="4"/>
        <v>0.32571452808709128</v>
      </c>
      <c r="J36" s="111">
        <f t="shared" ca="1" si="4"/>
        <v>0.32571452808709128</v>
      </c>
      <c r="K36" s="111">
        <f t="shared" ca="1" si="4"/>
        <v>0.32571452808709128</v>
      </c>
      <c r="L36" s="111">
        <f t="shared" ca="1" si="4"/>
        <v>0.32571452808709128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0.32571452808709128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0.2669364780558689</v>
      </c>
      <c r="H37" s="111">
        <f t="shared" ca="1" si="4"/>
        <v>0.2669364780558689</v>
      </c>
      <c r="I37" s="111">
        <f t="shared" ca="1" si="4"/>
        <v>0.2669364780558689</v>
      </c>
      <c r="J37" s="111">
        <f t="shared" ca="1" si="4"/>
        <v>0.2669364780558689</v>
      </c>
      <c r="K37" s="111">
        <f t="shared" ca="1" si="4"/>
        <v>0.2669364780558689</v>
      </c>
      <c r="L37" s="111">
        <f t="shared" ca="1" si="4"/>
        <v>0.2669364780558689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0.2669364780558689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0.48835168767782472</v>
      </c>
      <c r="H38" s="111">
        <f t="shared" ca="1" si="4"/>
        <v>0.48835168767782472</v>
      </c>
      <c r="I38" s="111">
        <f t="shared" ca="1" si="4"/>
        <v>0.48835168767782472</v>
      </c>
      <c r="J38" s="111">
        <f t="shared" ca="1" si="4"/>
        <v>0.48835168767782472</v>
      </c>
      <c r="K38" s="111">
        <f t="shared" ca="1" si="4"/>
        <v>0.48835168767782472</v>
      </c>
      <c r="L38" s="111">
        <f t="shared" ca="1" si="4"/>
        <v>0.48835168767782472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0.48835168767782472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0.66260018160541412</v>
      </c>
      <c r="H39" s="111">
        <f t="shared" ca="1" si="4"/>
        <v>0.66260018160541412</v>
      </c>
      <c r="I39" s="111">
        <f t="shared" ca="1" si="4"/>
        <v>0.66260018160541412</v>
      </c>
      <c r="J39" s="111">
        <f t="shared" ca="1" si="4"/>
        <v>0.66260018160541412</v>
      </c>
      <c r="K39" s="111">
        <f t="shared" ca="1" si="4"/>
        <v>0.66260018160541412</v>
      </c>
      <c r="L39" s="111">
        <f t="shared" ca="1" si="4"/>
        <v>0.66260018160541412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0.66260018160541412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0.25946401340529085</v>
      </c>
      <c r="H40" s="111">
        <f t="shared" ca="1" si="4"/>
        <v>0.25946401340529085</v>
      </c>
      <c r="I40" s="111">
        <f t="shared" ca="1" si="4"/>
        <v>0.25946401340529085</v>
      </c>
      <c r="J40" s="111">
        <f t="shared" ca="1" si="4"/>
        <v>0.25946401340529085</v>
      </c>
      <c r="K40" s="111">
        <f t="shared" ca="1" si="4"/>
        <v>0.25946401340529085</v>
      </c>
      <c r="L40" s="111">
        <f t="shared" ca="1" si="4"/>
        <v>0.25946401340529085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0.25946401340529085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7.8823331780310688E-2</v>
      </c>
      <c r="H41" s="111">
        <f t="shared" ca="1" si="4"/>
        <v>7.8823331780310688E-2</v>
      </c>
      <c r="I41" s="111">
        <f t="shared" ca="1" si="4"/>
        <v>7.8823331780310688E-2</v>
      </c>
      <c r="J41" s="111">
        <f t="shared" ca="1" si="4"/>
        <v>7.8823331780310688E-2</v>
      </c>
      <c r="K41" s="111">
        <f t="shared" ca="1" si="4"/>
        <v>7.8823331780310688E-2</v>
      </c>
      <c r="L41" s="111">
        <f t="shared" ca="1" si="4"/>
        <v>7.8823331780310688E-2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7.8823331780310688E-2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0.56340481075551241</v>
      </c>
      <c r="H42" s="111">
        <f t="shared" ca="1" si="4"/>
        <v>0.56340481075551241</v>
      </c>
      <c r="I42" s="111">
        <f t="shared" ca="1" si="4"/>
        <v>0.56340481075551241</v>
      </c>
      <c r="J42" s="111">
        <f t="shared" ca="1" si="4"/>
        <v>0.56340481075551241</v>
      </c>
      <c r="K42" s="111">
        <f t="shared" ca="1" si="4"/>
        <v>0.56340481075551241</v>
      </c>
      <c r="L42" s="111">
        <f t="shared" ca="1" si="4"/>
        <v>0.56340481075551241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0.56340481075551241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3.3081075893210229E-2</v>
      </c>
      <c r="H43" s="111">
        <f t="shared" ca="1" si="4"/>
        <v>3.3081075893210229E-2</v>
      </c>
      <c r="I43" s="111">
        <f t="shared" ca="1" si="4"/>
        <v>3.3081075893210229E-2</v>
      </c>
      <c r="J43" s="111">
        <f t="shared" ca="1" si="4"/>
        <v>3.3081075893210229E-2</v>
      </c>
      <c r="K43" s="111">
        <f t="shared" ca="1" si="4"/>
        <v>3.3081075893210229E-2</v>
      </c>
      <c r="L43" s="111">
        <f t="shared" ca="1" si="4"/>
        <v>3.3081075893210229E-2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3.3081075893210229E-2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7.6170961613257385E-2</v>
      </c>
      <c r="H44" s="111">
        <f t="shared" ca="1" si="4"/>
        <v>7.6170961613257385E-2</v>
      </c>
      <c r="I44" s="111">
        <f t="shared" ca="1" si="4"/>
        <v>7.6170961613257385E-2</v>
      </c>
      <c r="J44" s="111">
        <f t="shared" ca="1" si="4"/>
        <v>7.6170961613257385E-2</v>
      </c>
      <c r="K44" s="111">
        <f t="shared" ca="1" si="4"/>
        <v>7.6170961613257385E-2</v>
      </c>
      <c r="L44" s="111">
        <f t="shared" ca="1" si="4"/>
        <v>7.6170961613257385E-2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7.6170961613257385E-2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0.16930400611513868</v>
      </c>
      <c r="H45" s="111">
        <f t="shared" ca="1" si="4"/>
        <v>0.16930400611513868</v>
      </c>
      <c r="I45" s="111">
        <f t="shared" ca="1" si="4"/>
        <v>0.16930400611513868</v>
      </c>
      <c r="J45" s="111">
        <f t="shared" ca="1" si="4"/>
        <v>0.16930400611513868</v>
      </c>
      <c r="K45" s="111">
        <f t="shared" ca="1" si="4"/>
        <v>0.16930400611513868</v>
      </c>
      <c r="L45" s="111">
        <f t="shared" ca="1" si="4"/>
        <v>0.16930400611513868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0.16930400611513868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0.20712568061864198</v>
      </c>
      <c r="H46" s="111">
        <f t="shared" ca="1" si="4"/>
        <v>0.20712568061864198</v>
      </c>
      <c r="I46" s="111">
        <f t="shared" ca="1" si="4"/>
        <v>0.20712568061864198</v>
      </c>
      <c r="J46" s="111">
        <f t="shared" ca="1" si="4"/>
        <v>0.20712568061864198</v>
      </c>
      <c r="K46" s="111">
        <f t="shared" ca="1" si="4"/>
        <v>0.20712568061864198</v>
      </c>
      <c r="L46" s="111">
        <f t="shared" ca="1" si="4"/>
        <v>0.20712568061864198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0.20712568061864198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0.24704067472382535</v>
      </c>
      <c r="H47" s="111">
        <f t="shared" ca="1" si="4"/>
        <v>0.24704067472382535</v>
      </c>
      <c r="I47" s="111">
        <f t="shared" ca="1" si="4"/>
        <v>0.24704067472382535</v>
      </c>
      <c r="J47" s="111">
        <f t="shared" ca="1" si="4"/>
        <v>0.24704067472382535</v>
      </c>
      <c r="K47" s="111">
        <f t="shared" ca="1" si="4"/>
        <v>0.24704067472382535</v>
      </c>
      <c r="L47" s="111">
        <f t="shared" ca="1" si="4"/>
        <v>0.24704067472382535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0.24704067472382535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0.25309523882600493</v>
      </c>
      <c r="H48" s="111">
        <f t="shared" ca="1" si="4"/>
        <v>0.25309523882600493</v>
      </c>
      <c r="I48" s="111">
        <f t="shared" ca="1" si="4"/>
        <v>0.25309523882600493</v>
      </c>
      <c r="J48" s="111">
        <f t="shared" ca="1" si="4"/>
        <v>0.25309523882600493</v>
      </c>
      <c r="K48" s="111">
        <f t="shared" ca="1" si="4"/>
        <v>0.25309523882600493</v>
      </c>
      <c r="L48" s="111">
        <f t="shared" ca="1" si="4"/>
        <v>0.25309523882600493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0.25309523882600493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0.48741740100147607</v>
      </c>
      <c r="H49" s="111">
        <f t="shared" ca="1" si="4"/>
        <v>0.48741740100147607</v>
      </c>
      <c r="I49" s="111">
        <f t="shared" ca="1" si="4"/>
        <v>0.48741740100147607</v>
      </c>
      <c r="J49" s="111">
        <f t="shared" ca="1" si="4"/>
        <v>0.48741740100147607</v>
      </c>
      <c r="K49" s="111">
        <f t="shared" ca="1" si="4"/>
        <v>0.48741740100147607</v>
      </c>
      <c r="L49" s="111">
        <f t="shared" ca="1" si="4"/>
        <v>0.48741740100147607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0.48741740100147607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0.12418118463893428</v>
      </c>
      <c r="H50" s="111">
        <f t="shared" ca="1" si="4"/>
        <v>0.12418118463893428</v>
      </c>
      <c r="I50" s="111">
        <f t="shared" ca="1" si="4"/>
        <v>0.12418118463893428</v>
      </c>
      <c r="J50" s="111">
        <f t="shared" ca="1" si="4"/>
        <v>0.12418118463893428</v>
      </c>
      <c r="K50" s="111">
        <f t="shared" ca="1" si="4"/>
        <v>0.12418118463893428</v>
      </c>
      <c r="L50" s="111">
        <f t="shared" ca="1" si="4"/>
        <v>0.12418118463893428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0.12418118463893428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0.27106658772853159</v>
      </c>
      <c r="H51" s="111">
        <f t="shared" ref="H51:L66" ca="1" si="5">G51-5*(G51-$M51)/($M$1-G$1)</f>
        <v>0.27106658772853159</v>
      </c>
      <c r="I51" s="111">
        <f t="shared" ca="1" si="5"/>
        <v>0.27106658772853159</v>
      </c>
      <c r="J51" s="111">
        <f t="shared" ca="1" si="5"/>
        <v>0.27106658772853159</v>
      </c>
      <c r="K51" s="111">
        <f t="shared" ca="1" si="5"/>
        <v>0.27106658772853159</v>
      </c>
      <c r="L51" s="111">
        <f t="shared" ca="1" si="5"/>
        <v>0.27106658772853159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0.27106658772853159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0.43883237994013946</v>
      </c>
      <c r="H52" s="111">
        <f t="shared" ca="1" si="5"/>
        <v>0.43883237994013946</v>
      </c>
      <c r="I52" s="111">
        <f t="shared" ca="1" si="5"/>
        <v>0.43883237994013946</v>
      </c>
      <c r="J52" s="111">
        <f t="shared" ca="1" si="5"/>
        <v>0.43883237994013946</v>
      </c>
      <c r="K52" s="111">
        <f t="shared" ca="1" si="5"/>
        <v>0.43883237994013946</v>
      </c>
      <c r="L52" s="111">
        <f t="shared" ca="1" si="5"/>
        <v>0.43883237994013946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0.43883237994013946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7.1878927482125737E-2</v>
      </c>
      <c r="H53" s="111">
        <f t="shared" ca="1" si="5"/>
        <v>7.1878927482125737E-2</v>
      </c>
      <c r="I53" s="111">
        <f t="shared" ca="1" si="5"/>
        <v>7.1878927482125737E-2</v>
      </c>
      <c r="J53" s="111">
        <f t="shared" ca="1" si="5"/>
        <v>7.1878927482125737E-2</v>
      </c>
      <c r="K53" s="111">
        <f t="shared" ca="1" si="5"/>
        <v>7.1878927482125737E-2</v>
      </c>
      <c r="L53" s="111">
        <f t="shared" ca="1" si="5"/>
        <v>7.1878927482125737E-2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7.1878927482125737E-2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0.17883650733346348</v>
      </c>
      <c r="H54" s="111">
        <f t="shared" ca="1" si="5"/>
        <v>0.17883650733346348</v>
      </c>
      <c r="I54" s="111">
        <f t="shared" ca="1" si="5"/>
        <v>0.17883650733346348</v>
      </c>
      <c r="J54" s="111">
        <f t="shared" ca="1" si="5"/>
        <v>0.17883650733346348</v>
      </c>
      <c r="K54" s="111">
        <f t="shared" ca="1" si="5"/>
        <v>0.17883650733346348</v>
      </c>
      <c r="L54" s="111">
        <f t="shared" ca="1" si="5"/>
        <v>0.17883650733346348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0.17883650733346348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0.37929598445452894</v>
      </c>
      <c r="H55" s="111">
        <f t="shared" ca="1" si="5"/>
        <v>0.37929598445452894</v>
      </c>
      <c r="I55" s="111">
        <f t="shared" ca="1" si="5"/>
        <v>0.37929598445452894</v>
      </c>
      <c r="J55" s="111">
        <f t="shared" ca="1" si="5"/>
        <v>0.37929598445452894</v>
      </c>
      <c r="K55" s="111">
        <f t="shared" ca="1" si="5"/>
        <v>0.37929598445452894</v>
      </c>
      <c r="L55" s="111">
        <f t="shared" ca="1" si="5"/>
        <v>0.37929598445452894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0.37929598445452894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0.23360429562591353</v>
      </c>
      <c r="H56" s="111">
        <f t="shared" ca="1" si="5"/>
        <v>0.23360429562591353</v>
      </c>
      <c r="I56" s="111">
        <f t="shared" ca="1" si="5"/>
        <v>0.23360429562591353</v>
      </c>
      <c r="J56" s="111">
        <f t="shared" ca="1" si="5"/>
        <v>0.23360429562591353</v>
      </c>
      <c r="K56" s="111">
        <f t="shared" ca="1" si="5"/>
        <v>0.23360429562591353</v>
      </c>
      <c r="L56" s="111">
        <f t="shared" ca="1" si="5"/>
        <v>0.23360429562591353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0.23360429562591353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0.5954747579263614</v>
      </c>
      <c r="H57" s="111">
        <f t="shared" ca="1" si="5"/>
        <v>0.5954747579263614</v>
      </c>
      <c r="I57" s="111">
        <f t="shared" ca="1" si="5"/>
        <v>0.5954747579263614</v>
      </c>
      <c r="J57" s="111">
        <f t="shared" ca="1" si="5"/>
        <v>0.5954747579263614</v>
      </c>
      <c r="K57" s="111">
        <f t="shared" ca="1" si="5"/>
        <v>0.5954747579263614</v>
      </c>
      <c r="L57" s="111">
        <f t="shared" ca="1" si="5"/>
        <v>0.5954747579263614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0.5954747579263614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0.2427279731182399</v>
      </c>
      <c r="H59" s="111">
        <f t="shared" ca="1" si="5"/>
        <v>0.2427279731182399</v>
      </c>
      <c r="I59" s="111">
        <f t="shared" ca="1" si="5"/>
        <v>0.2427279731182399</v>
      </c>
      <c r="J59" s="111">
        <f t="shared" ca="1" si="5"/>
        <v>0.2427279731182399</v>
      </c>
      <c r="K59" s="111">
        <f t="shared" ca="1" si="5"/>
        <v>0.2427279731182399</v>
      </c>
      <c r="L59" s="111">
        <f t="shared" ca="1" si="5"/>
        <v>0.2427279731182399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0.2427279731182399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0.25676939668823895</v>
      </c>
      <c r="H60" s="111">
        <f t="shared" ca="1" si="5"/>
        <v>0.25676939668823895</v>
      </c>
      <c r="I60" s="111">
        <f t="shared" ca="1" si="5"/>
        <v>0.25676939668823895</v>
      </c>
      <c r="J60" s="111">
        <f t="shared" ca="1" si="5"/>
        <v>0.25676939668823895</v>
      </c>
      <c r="K60" s="111">
        <f t="shared" ca="1" si="5"/>
        <v>0.25676939668823895</v>
      </c>
      <c r="L60" s="111">
        <f t="shared" ca="1" si="5"/>
        <v>0.25676939668823895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0.25676939668823895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0.22257502848637611</v>
      </c>
      <c r="H61" s="111">
        <f t="shared" ca="1" si="5"/>
        <v>0.22257502848637611</v>
      </c>
      <c r="I61" s="111">
        <f t="shared" ca="1" si="5"/>
        <v>0.22257502848637611</v>
      </c>
      <c r="J61" s="111">
        <f t="shared" ca="1" si="5"/>
        <v>0.22257502848637611</v>
      </c>
      <c r="K61" s="111">
        <f t="shared" ca="1" si="5"/>
        <v>0.22257502848637611</v>
      </c>
      <c r="L61" s="111">
        <f t="shared" ca="1" si="5"/>
        <v>0.22257502848637611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0.22257502848637611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0.46679343570515502</v>
      </c>
      <c r="H62" s="111">
        <f t="shared" ca="1" si="5"/>
        <v>0.46679343570515502</v>
      </c>
      <c r="I62" s="111">
        <f t="shared" ca="1" si="5"/>
        <v>0.46679343570515502</v>
      </c>
      <c r="J62" s="111">
        <f t="shared" ca="1" si="5"/>
        <v>0.46679343570515502</v>
      </c>
      <c r="K62" s="111">
        <f t="shared" ca="1" si="5"/>
        <v>0.46679343570515502</v>
      </c>
      <c r="L62" s="111">
        <f t="shared" ca="1" si="5"/>
        <v>0.46679343570515502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0.46679343570515502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0.42569422856847566</v>
      </c>
      <c r="H63" s="111">
        <f t="shared" ca="1" si="5"/>
        <v>0.42569422856847566</v>
      </c>
      <c r="I63" s="111">
        <f t="shared" ca="1" si="5"/>
        <v>0.42569422856847566</v>
      </c>
      <c r="J63" s="111">
        <f t="shared" ca="1" si="5"/>
        <v>0.42569422856847566</v>
      </c>
      <c r="K63" s="111">
        <f t="shared" ca="1" si="5"/>
        <v>0.42569422856847566</v>
      </c>
      <c r="L63" s="111">
        <f t="shared" ca="1" si="5"/>
        <v>0.42569422856847566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0.42569422856847566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0.52721553806663557</v>
      </c>
      <c r="H64" s="111">
        <f t="shared" ca="1" si="5"/>
        <v>0.52721553806663557</v>
      </c>
      <c r="I64" s="111">
        <f t="shared" ca="1" si="5"/>
        <v>0.52721553806663557</v>
      </c>
      <c r="J64" s="111">
        <f t="shared" ca="1" si="5"/>
        <v>0.52721553806663557</v>
      </c>
      <c r="K64" s="111">
        <f t="shared" ca="1" si="5"/>
        <v>0.52721553806663557</v>
      </c>
      <c r="L64" s="111">
        <f t="shared" ca="1" si="5"/>
        <v>0.52721553806663557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0.52721553806663557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0.32571452808709128</v>
      </c>
      <c r="H65" s="111">
        <f t="shared" ca="1" si="5"/>
        <v>0.32571452808709128</v>
      </c>
      <c r="I65" s="111">
        <f t="shared" ca="1" si="5"/>
        <v>0.32571452808709128</v>
      </c>
      <c r="J65" s="111">
        <f t="shared" ca="1" si="5"/>
        <v>0.32571452808709128</v>
      </c>
      <c r="K65" s="111">
        <f t="shared" ca="1" si="5"/>
        <v>0.32571452808709128</v>
      </c>
      <c r="L65" s="111">
        <f t="shared" ca="1" si="5"/>
        <v>0.32571452808709128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0.32571452808709128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0.2669364780558689</v>
      </c>
      <c r="H66" s="111">
        <f t="shared" ca="1" si="5"/>
        <v>0.2669364780558689</v>
      </c>
      <c r="I66" s="111">
        <f t="shared" ca="1" si="5"/>
        <v>0.2669364780558689</v>
      </c>
      <c r="J66" s="111">
        <f t="shared" ca="1" si="5"/>
        <v>0.2669364780558689</v>
      </c>
      <c r="K66" s="111">
        <f t="shared" ca="1" si="5"/>
        <v>0.2669364780558689</v>
      </c>
      <c r="L66" s="111">
        <f t="shared" ca="1" si="5"/>
        <v>0.2669364780558689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0.2669364780558689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0.48835168767782472</v>
      </c>
      <c r="H67" s="111">
        <f t="shared" ref="H67:L82" ca="1" si="7">G67-5*(G67-$M67)/($M$1-G$1)</f>
        <v>0.48835168767782472</v>
      </c>
      <c r="I67" s="111">
        <f t="shared" ca="1" si="7"/>
        <v>0.48835168767782472</v>
      </c>
      <c r="J67" s="111">
        <f t="shared" ca="1" si="7"/>
        <v>0.48835168767782472</v>
      </c>
      <c r="K67" s="111">
        <f t="shared" ca="1" si="7"/>
        <v>0.48835168767782472</v>
      </c>
      <c r="L67" s="111">
        <f t="shared" ca="1" si="7"/>
        <v>0.48835168767782472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0.48835168767782472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0.66260018160541412</v>
      </c>
      <c r="H68" s="111">
        <f t="shared" ca="1" si="7"/>
        <v>0.66260018160541412</v>
      </c>
      <c r="I68" s="111">
        <f t="shared" ca="1" si="7"/>
        <v>0.66260018160541412</v>
      </c>
      <c r="J68" s="111">
        <f t="shared" ca="1" si="7"/>
        <v>0.66260018160541412</v>
      </c>
      <c r="K68" s="111">
        <f t="shared" ca="1" si="7"/>
        <v>0.66260018160541412</v>
      </c>
      <c r="L68" s="111">
        <f t="shared" ca="1" si="7"/>
        <v>0.66260018160541412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0.66260018160541412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0.25946401340529085</v>
      </c>
      <c r="H69" s="111">
        <f t="shared" ca="1" si="7"/>
        <v>0.25946401340529085</v>
      </c>
      <c r="I69" s="111">
        <f t="shared" ca="1" si="7"/>
        <v>0.25946401340529085</v>
      </c>
      <c r="J69" s="111">
        <f t="shared" ca="1" si="7"/>
        <v>0.25946401340529085</v>
      </c>
      <c r="K69" s="111">
        <f t="shared" ca="1" si="7"/>
        <v>0.25946401340529085</v>
      </c>
      <c r="L69" s="111">
        <f t="shared" ca="1" si="7"/>
        <v>0.25946401340529085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0.25946401340529085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7.8823331780310688E-2</v>
      </c>
      <c r="H70" s="111">
        <f t="shared" ca="1" si="7"/>
        <v>7.8823331780310688E-2</v>
      </c>
      <c r="I70" s="111">
        <f t="shared" ca="1" si="7"/>
        <v>7.8823331780310688E-2</v>
      </c>
      <c r="J70" s="111">
        <f t="shared" ca="1" si="7"/>
        <v>7.8823331780310688E-2</v>
      </c>
      <c r="K70" s="111">
        <f t="shared" ca="1" si="7"/>
        <v>7.8823331780310688E-2</v>
      </c>
      <c r="L70" s="111">
        <f t="shared" ca="1" si="7"/>
        <v>7.8823331780310688E-2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7.8823331780310688E-2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0.56340481075551241</v>
      </c>
      <c r="H71" s="111">
        <f t="shared" ca="1" si="7"/>
        <v>0.56340481075551241</v>
      </c>
      <c r="I71" s="111">
        <f t="shared" ca="1" si="7"/>
        <v>0.56340481075551241</v>
      </c>
      <c r="J71" s="111">
        <f t="shared" ca="1" si="7"/>
        <v>0.56340481075551241</v>
      </c>
      <c r="K71" s="111">
        <f t="shared" ca="1" si="7"/>
        <v>0.56340481075551241</v>
      </c>
      <c r="L71" s="111">
        <f t="shared" ca="1" si="7"/>
        <v>0.56340481075551241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0.56340481075551241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3.3081075893210229E-2</v>
      </c>
      <c r="H72" s="111">
        <f t="shared" ca="1" si="7"/>
        <v>3.3081075893210229E-2</v>
      </c>
      <c r="I72" s="111">
        <f t="shared" ca="1" si="7"/>
        <v>3.3081075893210229E-2</v>
      </c>
      <c r="J72" s="111">
        <f t="shared" ca="1" si="7"/>
        <v>3.3081075893210229E-2</v>
      </c>
      <c r="K72" s="111">
        <f t="shared" ca="1" si="7"/>
        <v>3.3081075893210229E-2</v>
      </c>
      <c r="L72" s="111">
        <f t="shared" ca="1" si="7"/>
        <v>3.3081075893210229E-2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3.3081075893210229E-2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7.6170961613257385E-2</v>
      </c>
      <c r="H73" s="111">
        <f t="shared" ca="1" si="7"/>
        <v>7.6170961613257385E-2</v>
      </c>
      <c r="I73" s="111">
        <f t="shared" ca="1" si="7"/>
        <v>7.6170961613257385E-2</v>
      </c>
      <c r="J73" s="111">
        <f t="shared" ca="1" si="7"/>
        <v>7.6170961613257385E-2</v>
      </c>
      <c r="K73" s="111">
        <f t="shared" ca="1" si="7"/>
        <v>7.6170961613257385E-2</v>
      </c>
      <c r="L73" s="111">
        <f t="shared" ca="1" si="7"/>
        <v>7.6170961613257385E-2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7.6170961613257385E-2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0.16930400611513868</v>
      </c>
      <c r="H74" s="111">
        <f t="shared" ca="1" si="7"/>
        <v>0.16930400611513868</v>
      </c>
      <c r="I74" s="111">
        <f t="shared" ca="1" si="7"/>
        <v>0.16930400611513868</v>
      </c>
      <c r="J74" s="111">
        <f t="shared" ca="1" si="7"/>
        <v>0.16930400611513868</v>
      </c>
      <c r="K74" s="111">
        <f t="shared" ca="1" si="7"/>
        <v>0.16930400611513868</v>
      </c>
      <c r="L74" s="111">
        <f t="shared" ca="1" si="7"/>
        <v>0.16930400611513868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0.16930400611513868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0.20712568061864198</v>
      </c>
      <c r="H75" s="111">
        <f t="shared" ca="1" si="7"/>
        <v>0.20712568061864198</v>
      </c>
      <c r="I75" s="111">
        <f t="shared" ca="1" si="7"/>
        <v>0.20712568061864198</v>
      </c>
      <c r="J75" s="111">
        <f t="shared" ca="1" si="7"/>
        <v>0.20712568061864198</v>
      </c>
      <c r="K75" s="111">
        <f t="shared" ca="1" si="7"/>
        <v>0.20712568061864198</v>
      </c>
      <c r="L75" s="111">
        <f t="shared" ca="1" si="7"/>
        <v>0.20712568061864198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0.20712568061864198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0.24704067472382535</v>
      </c>
      <c r="H76" s="111">
        <f t="shared" ca="1" si="7"/>
        <v>0.24704067472382535</v>
      </c>
      <c r="I76" s="111">
        <f t="shared" ca="1" si="7"/>
        <v>0.24704067472382535</v>
      </c>
      <c r="J76" s="111">
        <f t="shared" ca="1" si="7"/>
        <v>0.24704067472382535</v>
      </c>
      <c r="K76" s="111">
        <f t="shared" ca="1" si="7"/>
        <v>0.24704067472382535</v>
      </c>
      <c r="L76" s="111">
        <f t="shared" ca="1" si="7"/>
        <v>0.24704067472382535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0.24704067472382535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0.25309523882600493</v>
      </c>
      <c r="H77" s="111">
        <f t="shared" ca="1" si="7"/>
        <v>0.25309523882600493</v>
      </c>
      <c r="I77" s="111">
        <f t="shared" ca="1" si="7"/>
        <v>0.25309523882600493</v>
      </c>
      <c r="J77" s="111">
        <f t="shared" ca="1" si="7"/>
        <v>0.25309523882600493</v>
      </c>
      <c r="K77" s="111">
        <f t="shared" ca="1" si="7"/>
        <v>0.25309523882600493</v>
      </c>
      <c r="L77" s="111">
        <f t="shared" ca="1" si="7"/>
        <v>0.25309523882600493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0.25309523882600493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0.48741740100147607</v>
      </c>
      <c r="H78" s="111">
        <f t="shared" ca="1" si="7"/>
        <v>0.48741740100147607</v>
      </c>
      <c r="I78" s="111">
        <f t="shared" ca="1" si="7"/>
        <v>0.48741740100147607</v>
      </c>
      <c r="J78" s="111">
        <f t="shared" ca="1" si="7"/>
        <v>0.48741740100147607</v>
      </c>
      <c r="K78" s="111">
        <f t="shared" ca="1" si="7"/>
        <v>0.48741740100147607</v>
      </c>
      <c r="L78" s="111">
        <f t="shared" ca="1" si="7"/>
        <v>0.48741740100147607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0.48741740100147607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0.12418118463893428</v>
      </c>
      <c r="H79" s="111">
        <f t="shared" ca="1" si="7"/>
        <v>0.12418118463893428</v>
      </c>
      <c r="I79" s="111">
        <f t="shared" ca="1" si="7"/>
        <v>0.12418118463893428</v>
      </c>
      <c r="J79" s="111">
        <f t="shared" ca="1" si="7"/>
        <v>0.12418118463893428</v>
      </c>
      <c r="K79" s="111">
        <f t="shared" ca="1" si="7"/>
        <v>0.12418118463893428</v>
      </c>
      <c r="L79" s="111">
        <f t="shared" ca="1" si="7"/>
        <v>0.12418118463893428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0.12418118463893428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0.27106658772853159</v>
      </c>
      <c r="H80" s="111">
        <f t="shared" ca="1" si="7"/>
        <v>0.27106658772853159</v>
      </c>
      <c r="I80" s="111">
        <f t="shared" ca="1" si="7"/>
        <v>0.27106658772853159</v>
      </c>
      <c r="J80" s="111">
        <f t="shared" ca="1" si="7"/>
        <v>0.27106658772853159</v>
      </c>
      <c r="K80" s="111">
        <f t="shared" ca="1" si="7"/>
        <v>0.27106658772853159</v>
      </c>
      <c r="L80" s="111">
        <f t="shared" ca="1" si="7"/>
        <v>0.27106658772853159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0.27106658772853159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0.43883237994013946</v>
      </c>
      <c r="H81" s="111">
        <f t="shared" ca="1" si="7"/>
        <v>0.43883237994013946</v>
      </c>
      <c r="I81" s="111">
        <f t="shared" ca="1" si="7"/>
        <v>0.43883237994013946</v>
      </c>
      <c r="J81" s="111">
        <f t="shared" ca="1" si="7"/>
        <v>0.43883237994013946</v>
      </c>
      <c r="K81" s="111">
        <f t="shared" ca="1" si="7"/>
        <v>0.43883237994013946</v>
      </c>
      <c r="L81" s="111">
        <f t="shared" ca="1" si="7"/>
        <v>0.43883237994013946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0.43883237994013946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7.1878927482125737E-2</v>
      </c>
      <c r="H82" s="111">
        <f t="shared" ca="1" si="7"/>
        <v>7.1878927482125737E-2</v>
      </c>
      <c r="I82" s="111">
        <f t="shared" ca="1" si="7"/>
        <v>7.1878927482125737E-2</v>
      </c>
      <c r="J82" s="111">
        <f t="shared" ca="1" si="7"/>
        <v>7.1878927482125737E-2</v>
      </c>
      <c r="K82" s="111">
        <f t="shared" ca="1" si="7"/>
        <v>7.1878927482125737E-2</v>
      </c>
      <c r="L82" s="111">
        <f t="shared" ca="1" si="7"/>
        <v>7.1878927482125737E-2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7.1878927482125737E-2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0.17883650733346348</v>
      </c>
      <c r="H83" s="111">
        <f t="shared" ref="H83:L98" ca="1" si="8">G83-5*(G83-$M83)/($M$1-G$1)</f>
        <v>0.17883650733346348</v>
      </c>
      <c r="I83" s="111">
        <f t="shared" ca="1" si="8"/>
        <v>0.17883650733346348</v>
      </c>
      <c r="J83" s="111">
        <f t="shared" ca="1" si="8"/>
        <v>0.17883650733346348</v>
      </c>
      <c r="K83" s="111">
        <f t="shared" ca="1" si="8"/>
        <v>0.17883650733346348</v>
      </c>
      <c r="L83" s="111">
        <f t="shared" ca="1" si="8"/>
        <v>0.17883650733346348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0.17883650733346348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0.37929598445452894</v>
      </c>
      <c r="H84" s="111">
        <f t="shared" ca="1" si="8"/>
        <v>0.37929598445452894</v>
      </c>
      <c r="I84" s="111">
        <f t="shared" ca="1" si="8"/>
        <v>0.37929598445452894</v>
      </c>
      <c r="J84" s="111">
        <f t="shared" ca="1" si="8"/>
        <v>0.37929598445452894</v>
      </c>
      <c r="K84" s="111">
        <f t="shared" ca="1" si="8"/>
        <v>0.37929598445452894</v>
      </c>
      <c r="L84" s="111">
        <f t="shared" ca="1" si="8"/>
        <v>0.37929598445452894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0.37929598445452894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0.23360429562591353</v>
      </c>
      <c r="H85" s="111">
        <f t="shared" ca="1" si="8"/>
        <v>0.23360429562591353</v>
      </c>
      <c r="I85" s="111">
        <f t="shared" ca="1" si="8"/>
        <v>0.23360429562591353</v>
      </c>
      <c r="J85" s="111">
        <f t="shared" ca="1" si="8"/>
        <v>0.23360429562591353</v>
      </c>
      <c r="K85" s="111">
        <f t="shared" ca="1" si="8"/>
        <v>0.23360429562591353</v>
      </c>
      <c r="L85" s="111">
        <f t="shared" ca="1" si="8"/>
        <v>0.23360429562591353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0.23360429562591353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0.5954747579263614</v>
      </c>
      <c r="H86" s="111">
        <f t="shared" ca="1" si="8"/>
        <v>0.5954747579263614</v>
      </c>
      <c r="I86" s="111">
        <f t="shared" ca="1" si="8"/>
        <v>0.5954747579263614</v>
      </c>
      <c r="J86" s="111">
        <f t="shared" ca="1" si="8"/>
        <v>0.5954747579263614</v>
      </c>
      <c r="K86" s="111">
        <f t="shared" ca="1" si="8"/>
        <v>0.5954747579263614</v>
      </c>
      <c r="L86" s="111">
        <f t="shared" ca="1" si="8"/>
        <v>0.5954747579263614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0.5954747579263614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0.2427279731182399</v>
      </c>
      <c r="H88" s="111">
        <f t="shared" ca="1" si="8"/>
        <v>0.2427279731182399</v>
      </c>
      <c r="I88" s="111">
        <f t="shared" ca="1" si="8"/>
        <v>0.2427279731182399</v>
      </c>
      <c r="J88" s="111">
        <f t="shared" ca="1" si="8"/>
        <v>0.2427279731182399</v>
      </c>
      <c r="K88" s="111">
        <f t="shared" ca="1" si="8"/>
        <v>0.2427279731182399</v>
      </c>
      <c r="L88" s="111">
        <f t="shared" ca="1" si="8"/>
        <v>0.2427279731182399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0.2427279731182399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0.25676939668823895</v>
      </c>
      <c r="H89" s="111">
        <f t="shared" ca="1" si="8"/>
        <v>0.25676939668823895</v>
      </c>
      <c r="I89" s="111">
        <f t="shared" ca="1" si="8"/>
        <v>0.25676939668823895</v>
      </c>
      <c r="J89" s="111">
        <f t="shared" ca="1" si="8"/>
        <v>0.25676939668823895</v>
      </c>
      <c r="K89" s="111">
        <f t="shared" ca="1" si="8"/>
        <v>0.25676939668823895</v>
      </c>
      <c r="L89" s="111">
        <f t="shared" ca="1" si="8"/>
        <v>0.25676939668823895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0.25676939668823895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0.22257502848637611</v>
      </c>
      <c r="H90" s="111">
        <f t="shared" ca="1" si="8"/>
        <v>0.22257502848637611</v>
      </c>
      <c r="I90" s="111">
        <f t="shared" ca="1" si="8"/>
        <v>0.22257502848637611</v>
      </c>
      <c r="J90" s="111">
        <f t="shared" ca="1" si="8"/>
        <v>0.22257502848637611</v>
      </c>
      <c r="K90" s="111">
        <f t="shared" ca="1" si="8"/>
        <v>0.22257502848637611</v>
      </c>
      <c r="L90" s="111">
        <f t="shared" ca="1" si="8"/>
        <v>0.22257502848637611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0.22257502848637611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0.46679343570515502</v>
      </c>
      <c r="H91" s="111">
        <f t="shared" ca="1" si="8"/>
        <v>0.46679343570515502</v>
      </c>
      <c r="I91" s="111">
        <f t="shared" ca="1" si="8"/>
        <v>0.46679343570515502</v>
      </c>
      <c r="J91" s="111">
        <f t="shared" ca="1" si="8"/>
        <v>0.46679343570515502</v>
      </c>
      <c r="K91" s="111">
        <f t="shared" ca="1" si="8"/>
        <v>0.46679343570515502</v>
      </c>
      <c r="L91" s="111">
        <f t="shared" ca="1" si="8"/>
        <v>0.46679343570515502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0.46679343570515502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0.42569422856847566</v>
      </c>
      <c r="H92" s="111">
        <f t="shared" ca="1" si="8"/>
        <v>0.42569422856847566</v>
      </c>
      <c r="I92" s="111">
        <f t="shared" ca="1" si="8"/>
        <v>0.42569422856847566</v>
      </c>
      <c r="J92" s="111">
        <f t="shared" ca="1" si="8"/>
        <v>0.42569422856847566</v>
      </c>
      <c r="K92" s="111">
        <f t="shared" ca="1" si="8"/>
        <v>0.42569422856847566</v>
      </c>
      <c r="L92" s="111">
        <f t="shared" ca="1" si="8"/>
        <v>0.42569422856847566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0.42569422856847566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0.52721553806663557</v>
      </c>
      <c r="H93" s="111">
        <f t="shared" ca="1" si="8"/>
        <v>0.52721553806663557</v>
      </c>
      <c r="I93" s="111">
        <f t="shared" ca="1" si="8"/>
        <v>0.52721553806663557</v>
      </c>
      <c r="J93" s="111">
        <f t="shared" ca="1" si="8"/>
        <v>0.52721553806663557</v>
      </c>
      <c r="K93" s="111">
        <f t="shared" ca="1" si="8"/>
        <v>0.52721553806663557</v>
      </c>
      <c r="L93" s="111">
        <f t="shared" ca="1" si="8"/>
        <v>0.52721553806663557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0.52721553806663557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0.32571452808709128</v>
      </c>
      <c r="H94" s="111">
        <f t="shared" ca="1" si="8"/>
        <v>0.32571452808709128</v>
      </c>
      <c r="I94" s="111">
        <f t="shared" ca="1" si="8"/>
        <v>0.32571452808709128</v>
      </c>
      <c r="J94" s="111">
        <f t="shared" ca="1" si="8"/>
        <v>0.32571452808709128</v>
      </c>
      <c r="K94" s="111">
        <f t="shared" ca="1" si="8"/>
        <v>0.32571452808709128</v>
      </c>
      <c r="L94" s="111">
        <f t="shared" ca="1" si="8"/>
        <v>0.32571452808709128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0.32571452808709128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0.2669364780558689</v>
      </c>
      <c r="H95" s="111">
        <f t="shared" ca="1" si="8"/>
        <v>0.2669364780558689</v>
      </c>
      <c r="I95" s="111">
        <f t="shared" ca="1" si="8"/>
        <v>0.2669364780558689</v>
      </c>
      <c r="J95" s="111">
        <f t="shared" ca="1" si="8"/>
        <v>0.2669364780558689</v>
      </c>
      <c r="K95" s="111">
        <f t="shared" ca="1" si="8"/>
        <v>0.2669364780558689</v>
      </c>
      <c r="L95" s="111">
        <f t="shared" ca="1" si="8"/>
        <v>0.2669364780558689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0.2669364780558689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0.48835168767782472</v>
      </c>
      <c r="H96" s="111">
        <f t="shared" ca="1" si="8"/>
        <v>0.48835168767782472</v>
      </c>
      <c r="I96" s="111">
        <f t="shared" ca="1" si="8"/>
        <v>0.48835168767782472</v>
      </c>
      <c r="J96" s="111">
        <f t="shared" ca="1" si="8"/>
        <v>0.48835168767782472</v>
      </c>
      <c r="K96" s="111">
        <f t="shared" ca="1" si="8"/>
        <v>0.48835168767782472</v>
      </c>
      <c r="L96" s="111">
        <f t="shared" ca="1" si="8"/>
        <v>0.48835168767782472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0.48835168767782472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0.66260018160541412</v>
      </c>
      <c r="H97" s="111">
        <f t="shared" ca="1" si="8"/>
        <v>0.66260018160541412</v>
      </c>
      <c r="I97" s="111">
        <f t="shared" ca="1" si="8"/>
        <v>0.66260018160541412</v>
      </c>
      <c r="J97" s="111">
        <f t="shared" ca="1" si="8"/>
        <v>0.66260018160541412</v>
      </c>
      <c r="K97" s="111">
        <f t="shared" ca="1" si="8"/>
        <v>0.66260018160541412</v>
      </c>
      <c r="L97" s="111">
        <f t="shared" ca="1" si="8"/>
        <v>0.66260018160541412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0.66260018160541412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0.25946401340529085</v>
      </c>
      <c r="H98" s="111">
        <f t="shared" ca="1" si="8"/>
        <v>0.25946401340529085</v>
      </c>
      <c r="I98" s="111">
        <f t="shared" ca="1" si="8"/>
        <v>0.25946401340529085</v>
      </c>
      <c r="J98" s="111">
        <f t="shared" ca="1" si="8"/>
        <v>0.25946401340529085</v>
      </c>
      <c r="K98" s="111">
        <f t="shared" ca="1" si="8"/>
        <v>0.25946401340529085</v>
      </c>
      <c r="L98" s="111">
        <f t="shared" ca="1" si="8"/>
        <v>0.25946401340529085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0.25946401340529085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7.8823331780310688E-2</v>
      </c>
      <c r="H99" s="111">
        <f t="shared" ref="H99:L114" ca="1" si="10">G99-5*(G99-$M99)/($M$1-G$1)</f>
        <v>7.8823331780310688E-2</v>
      </c>
      <c r="I99" s="111">
        <f t="shared" ca="1" si="10"/>
        <v>7.8823331780310688E-2</v>
      </c>
      <c r="J99" s="111">
        <f t="shared" ca="1" si="10"/>
        <v>7.8823331780310688E-2</v>
      </c>
      <c r="K99" s="111">
        <f t="shared" ca="1" si="10"/>
        <v>7.8823331780310688E-2</v>
      </c>
      <c r="L99" s="111">
        <f t="shared" ca="1" si="10"/>
        <v>7.8823331780310688E-2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7.8823331780310688E-2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0.56340481075551241</v>
      </c>
      <c r="H100" s="111">
        <f t="shared" ca="1" si="10"/>
        <v>0.56340481075551241</v>
      </c>
      <c r="I100" s="111">
        <f t="shared" ca="1" si="10"/>
        <v>0.56340481075551241</v>
      </c>
      <c r="J100" s="111">
        <f t="shared" ca="1" si="10"/>
        <v>0.56340481075551241</v>
      </c>
      <c r="K100" s="111">
        <f t="shared" ca="1" si="10"/>
        <v>0.56340481075551241</v>
      </c>
      <c r="L100" s="111">
        <f t="shared" ca="1" si="10"/>
        <v>0.56340481075551241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0.56340481075551241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3.3081075893210229E-2</v>
      </c>
      <c r="H101" s="111">
        <f t="shared" ca="1" si="10"/>
        <v>3.3081075893210229E-2</v>
      </c>
      <c r="I101" s="111">
        <f t="shared" ca="1" si="10"/>
        <v>3.3081075893210229E-2</v>
      </c>
      <c r="J101" s="111">
        <f t="shared" ca="1" si="10"/>
        <v>3.3081075893210229E-2</v>
      </c>
      <c r="K101" s="111">
        <f t="shared" ca="1" si="10"/>
        <v>3.3081075893210229E-2</v>
      </c>
      <c r="L101" s="111">
        <f t="shared" ca="1" si="10"/>
        <v>3.3081075893210229E-2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3.3081075893210229E-2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7.6170961613257385E-2</v>
      </c>
      <c r="H102" s="111">
        <f t="shared" ca="1" si="10"/>
        <v>7.6170961613257385E-2</v>
      </c>
      <c r="I102" s="111">
        <f t="shared" ca="1" si="10"/>
        <v>7.6170961613257385E-2</v>
      </c>
      <c r="J102" s="111">
        <f t="shared" ca="1" si="10"/>
        <v>7.6170961613257385E-2</v>
      </c>
      <c r="K102" s="111">
        <f t="shared" ca="1" si="10"/>
        <v>7.6170961613257385E-2</v>
      </c>
      <c r="L102" s="111">
        <f t="shared" ca="1" si="10"/>
        <v>7.6170961613257385E-2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7.6170961613257385E-2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0.16930400611513868</v>
      </c>
      <c r="H103" s="111">
        <f t="shared" ca="1" si="10"/>
        <v>0.16930400611513868</v>
      </c>
      <c r="I103" s="111">
        <f t="shared" ca="1" si="10"/>
        <v>0.16930400611513868</v>
      </c>
      <c r="J103" s="111">
        <f t="shared" ca="1" si="10"/>
        <v>0.16930400611513868</v>
      </c>
      <c r="K103" s="111">
        <f t="shared" ca="1" si="10"/>
        <v>0.16930400611513868</v>
      </c>
      <c r="L103" s="111">
        <f t="shared" ca="1" si="10"/>
        <v>0.16930400611513868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0.16930400611513868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0.20712568061864198</v>
      </c>
      <c r="H104" s="111">
        <f t="shared" ca="1" si="10"/>
        <v>0.20712568061864198</v>
      </c>
      <c r="I104" s="111">
        <f t="shared" ca="1" si="10"/>
        <v>0.20712568061864198</v>
      </c>
      <c r="J104" s="111">
        <f t="shared" ca="1" si="10"/>
        <v>0.20712568061864198</v>
      </c>
      <c r="K104" s="111">
        <f t="shared" ca="1" si="10"/>
        <v>0.20712568061864198</v>
      </c>
      <c r="L104" s="111">
        <f t="shared" ca="1" si="10"/>
        <v>0.20712568061864198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0.20712568061864198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0.24704067472382535</v>
      </c>
      <c r="H105" s="111">
        <f t="shared" ca="1" si="10"/>
        <v>0.24704067472382535</v>
      </c>
      <c r="I105" s="111">
        <f t="shared" ca="1" si="10"/>
        <v>0.24704067472382535</v>
      </c>
      <c r="J105" s="111">
        <f t="shared" ca="1" si="10"/>
        <v>0.24704067472382535</v>
      </c>
      <c r="K105" s="111">
        <f t="shared" ca="1" si="10"/>
        <v>0.24704067472382535</v>
      </c>
      <c r="L105" s="111">
        <f t="shared" ca="1" si="10"/>
        <v>0.24704067472382535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0.24704067472382535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0.25309523882600493</v>
      </c>
      <c r="H106" s="111">
        <f t="shared" ca="1" si="10"/>
        <v>0.25309523882600493</v>
      </c>
      <c r="I106" s="111">
        <f t="shared" ca="1" si="10"/>
        <v>0.25309523882600493</v>
      </c>
      <c r="J106" s="111">
        <f t="shared" ca="1" si="10"/>
        <v>0.25309523882600493</v>
      </c>
      <c r="K106" s="111">
        <f t="shared" ca="1" si="10"/>
        <v>0.25309523882600493</v>
      </c>
      <c r="L106" s="111">
        <f t="shared" ca="1" si="10"/>
        <v>0.25309523882600493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0.25309523882600493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0.48741740100147607</v>
      </c>
      <c r="H107" s="111">
        <f t="shared" ca="1" si="10"/>
        <v>0.48741740100147607</v>
      </c>
      <c r="I107" s="111">
        <f t="shared" ca="1" si="10"/>
        <v>0.48741740100147607</v>
      </c>
      <c r="J107" s="111">
        <f t="shared" ca="1" si="10"/>
        <v>0.48741740100147607</v>
      </c>
      <c r="K107" s="111">
        <f t="shared" ca="1" si="10"/>
        <v>0.48741740100147607</v>
      </c>
      <c r="L107" s="111">
        <f t="shared" ca="1" si="10"/>
        <v>0.48741740100147607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0.48741740100147607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0.12418118463893428</v>
      </c>
      <c r="H108" s="111">
        <f t="shared" ca="1" si="10"/>
        <v>0.12418118463893428</v>
      </c>
      <c r="I108" s="111">
        <f t="shared" ca="1" si="10"/>
        <v>0.12418118463893428</v>
      </c>
      <c r="J108" s="111">
        <f t="shared" ca="1" si="10"/>
        <v>0.12418118463893428</v>
      </c>
      <c r="K108" s="111">
        <f t="shared" ca="1" si="10"/>
        <v>0.12418118463893428</v>
      </c>
      <c r="L108" s="111">
        <f t="shared" ca="1" si="10"/>
        <v>0.12418118463893428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0.12418118463893428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0.27106658772853159</v>
      </c>
      <c r="H109" s="111">
        <f t="shared" ca="1" si="10"/>
        <v>0.27106658772853159</v>
      </c>
      <c r="I109" s="111">
        <f t="shared" ca="1" si="10"/>
        <v>0.27106658772853159</v>
      </c>
      <c r="J109" s="111">
        <f t="shared" ca="1" si="10"/>
        <v>0.27106658772853159</v>
      </c>
      <c r="K109" s="111">
        <f t="shared" ca="1" si="10"/>
        <v>0.27106658772853159</v>
      </c>
      <c r="L109" s="111">
        <f t="shared" ca="1" si="10"/>
        <v>0.27106658772853159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0.27106658772853159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0.43883237994013946</v>
      </c>
      <c r="H110" s="111">
        <f t="shared" ca="1" si="10"/>
        <v>0.43883237994013946</v>
      </c>
      <c r="I110" s="111">
        <f t="shared" ca="1" si="10"/>
        <v>0.43883237994013946</v>
      </c>
      <c r="J110" s="111">
        <f t="shared" ca="1" si="10"/>
        <v>0.43883237994013946</v>
      </c>
      <c r="K110" s="111">
        <f t="shared" ca="1" si="10"/>
        <v>0.43883237994013946</v>
      </c>
      <c r="L110" s="111">
        <f t="shared" ca="1" si="10"/>
        <v>0.43883237994013946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0.43883237994013946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7.1878927482125737E-2</v>
      </c>
      <c r="H111" s="111">
        <f t="shared" ca="1" si="10"/>
        <v>7.1878927482125737E-2</v>
      </c>
      <c r="I111" s="111">
        <f t="shared" ca="1" si="10"/>
        <v>7.1878927482125737E-2</v>
      </c>
      <c r="J111" s="111">
        <f t="shared" ca="1" si="10"/>
        <v>7.1878927482125737E-2</v>
      </c>
      <c r="K111" s="111">
        <f t="shared" ca="1" si="10"/>
        <v>7.1878927482125737E-2</v>
      </c>
      <c r="L111" s="111">
        <f t="shared" ca="1" si="10"/>
        <v>7.1878927482125737E-2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7.1878927482125737E-2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0.17883650733346348</v>
      </c>
      <c r="H112" s="111">
        <f t="shared" ca="1" si="10"/>
        <v>0.17883650733346348</v>
      </c>
      <c r="I112" s="111">
        <f t="shared" ca="1" si="10"/>
        <v>0.17883650733346348</v>
      </c>
      <c r="J112" s="111">
        <f t="shared" ca="1" si="10"/>
        <v>0.17883650733346348</v>
      </c>
      <c r="K112" s="111">
        <f t="shared" ca="1" si="10"/>
        <v>0.17883650733346348</v>
      </c>
      <c r="L112" s="111">
        <f t="shared" ca="1" si="10"/>
        <v>0.17883650733346348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0.17883650733346348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0.37929598445452894</v>
      </c>
      <c r="H113" s="111">
        <f t="shared" ca="1" si="10"/>
        <v>0.37929598445452894</v>
      </c>
      <c r="I113" s="111">
        <f t="shared" ca="1" si="10"/>
        <v>0.37929598445452894</v>
      </c>
      <c r="J113" s="111">
        <f t="shared" ca="1" si="10"/>
        <v>0.37929598445452894</v>
      </c>
      <c r="K113" s="111">
        <f t="shared" ca="1" si="10"/>
        <v>0.37929598445452894</v>
      </c>
      <c r="L113" s="111">
        <f t="shared" ca="1" si="10"/>
        <v>0.37929598445452894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0.37929598445452894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0.23360429562591353</v>
      </c>
      <c r="H114" s="111">
        <f t="shared" ca="1" si="10"/>
        <v>0.23360429562591353</v>
      </c>
      <c r="I114" s="111">
        <f t="shared" ca="1" si="10"/>
        <v>0.23360429562591353</v>
      </c>
      <c r="J114" s="111">
        <f t="shared" ca="1" si="10"/>
        <v>0.23360429562591353</v>
      </c>
      <c r="K114" s="111">
        <f t="shared" ca="1" si="10"/>
        <v>0.23360429562591353</v>
      </c>
      <c r="L114" s="111">
        <f t="shared" ca="1" si="10"/>
        <v>0.23360429562591353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0.23360429562591353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0.5954747579263614</v>
      </c>
      <c r="H115" s="111">
        <f t="shared" ref="H115:L117" ca="1" si="11">G115-5*(G115-$M115)/($M$1-G$1)</f>
        <v>0.5954747579263614</v>
      </c>
      <c r="I115" s="111">
        <f t="shared" ca="1" si="11"/>
        <v>0.5954747579263614</v>
      </c>
      <c r="J115" s="111">
        <f t="shared" ca="1" si="11"/>
        <v>0.5954747579263614</v>
      </c>
      <c r="K115" s="111">
        <f t="shared" ca="1" si="11"/>
        <v>0.5954747579263614</v>
      </c>
      <c r="L115" s="111">
        <f t="shared" ca="1" si="11"/>
        <v>0.5954747579263614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0.5954747579263614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0.2427279731182399</v>
      </c>
      <c r="H117" s="111">
        <f t="shared" ca="1" si="11"/>
        <v>0.2427279731182399</v>
      </c>
      <c r="I117" s="111">
        <f t="shared" ca="1" si="11"/>
        <v>0.2427279731182399</v>
      </c>
      <c r="J117" s="111">
        <f t="shared" ca="1" si="11"/>
        <v>0.2427279731182399</v>
      </c>
      <c r="K117" s="111">
        <f t="shared" ca="1" si="11"/>
        <v>0.2427279731182399</v>
      </c>
      <c r="L117" s="111">
        <f t="shared" ca="1" si="11"/>
        <v>0.2427279731182399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0.2427279731182399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M35" sqref="M34:M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5.1329385658211454E-4</v>
      </c>
      <c r="I2" s="111">
        <f t="shared" ref="I2:L2" ca="1" si="0">H2-5*(H2-$M2)/($M$1-H$1)</f>
        <v>1.0265877131642293E-3</v>
      </c>
      <c r="J2" s="111">
        <f t="shared" ca="1" si="0"/>
        <v>1.5398815697463437E-3</v>
      </c>
      <c r="K2" s="111">
        <f t="shared" ca="1" si="0"/>
        <v>2.0531754263284582E-3</v>
      </c>
      <c r="L2" s="111">
        <f t="shared" ca="1" si="0"/>
        <v>2.5664692829105726E-3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3.0797631394926875E-3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6.3171883493580027E-4</v>
      </c>
      <c r="I3" s="111">
        <f t="shared" ca="1" si="1"/>
        <v>1.2634376698716005E-3</v>
      </c>
      <c r="J3" s="111">
        <f t="shared" ca="1" si="1"/>
        <v>1.8951565048074006E-3</v>
      </c>
      <c r="K3" s="111">
        <f t="shared" ca="1" si="1"/>
        <v>2.5268753397432011E-3</v>
      </c>
      <c r="L3" s="111">
        <f t="shared" ca="1" si="1"/>
        <v>3.1585941746790011E-3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3.7903130096148012E-3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2.0464109640662724E-4</v>
      </c>
      <c r="I4" s="111">
        <f t="shared" ca="1" si="1"/>
        <v>4.0928219281325447E-4</v>
      </c>
      <c r="J4" s="111">
        <f t="shared" ca="1" si="1"/>
        <v>6.1392328921988171E-4</v>
      </c>
      <c r="K4" s="111">
        <f t="shared" ca="1" si="1"/>
        <v>8.1856438562650895E-4</v>
      </c>
      <c r="L4" s="111">
        <f t="shared" ca="1" si="1"/>
        <v>1.0232054820331362E-3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1.2278465784397634E-3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4.2844193825631856E-4</v>
      </c>
      <c r="I5" s="111">
        <f t="shared" ca="1" si="1"/>
        <v>8.5688387651263712E-4</v>
      </c>
      <c r="J5" s="111">
        <f t="shared" ca="1" si="1"/>
        <v>1.2853258147689558E-3</v>
      </c>
      <c r="K5" s="111">
        <f t="shared" ca="1" si="1"/>
        <v>1.7137677530252742E-3</v>
      </c>
      <c r="L5" s="111">
        <f t="shared" ca="1" si="1"/>
        <v>2.1422096912815927E-3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2.5706516295379111E-3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5.6394708056026958E-4</v>
      </c>
      <c r="I6" s="111">
        <f t="shared" ca="1" si="1"/>
        <v>1.1278941611205392E-3</v>
      </c>
      <c r="J6" s="111">
        <f t="shared" ca="1" si="1"/>
        <v>1.691841241680809E-3</v>
      </c>
      <c r="K6" s="111">
        <f t="shared" ca="1" si="1"/>
        <v>2.2557883222410783E-3</v>
      </c>
      <c r="L6" s="111">
        <f t="shared" ca="1" si="1"/>
        <v>2.8197354028013481E-3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3.3836824833616179E-3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4.5556153619456173E-4</v>
      </c>
      <c r="I7" s="111">
        <f t="shared" ca="1" si="1"/>
        <v>9.1112307238912357E-4</v>
      </c>
      <c r="J7" s="111">
        <f t="shared" ca="1" si="1"/>
        <v>1.3666846085836851E-3</v>
      </c>
      <c r="K7" s="111">
        <f t="shared" ca="1" si="1"/>
        <v>1.8222461447782469E-3</v>
      </c>
      <c r="L7" s="111">
        <f t="shared" ca="1" si="1"/>
        <v>2.2778076809728087E-3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2.7333692171673703E-3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4.7327769960711516E-4</v>
      </c>
      <c r="I8" s="111">
        <f t="shared" ca="1" si="1"/>
        <v>9.4655539921423022E-4</v>
      </c>
      <c r="J8" s="111">
        <f t="shared" ca="1" si="1"/>
        <v>1.4198330988213453E-3</v>
      </c>
      <c r="K8" s="111">
        <f t="shared" ca="1" si="1"/>
        <v>1.8931107984284604E-3</v>
      </c>
      <c r="L8" s="111">
        <f t="shared" ca="1" si="1"/>
        <v>2.3663884980355755E-3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2.8396661976426906E-3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4.6578043246557366E-4</v>
      </c>
      <c r="I9" s="111">
        <f t="shared" ca="1" si="1"/>
        <v>9.3156086493114743E-4</v>
      </c>
      <c r="J9" s="111">
        <f t="shared" ca="1" si="1"/>
        <v>1.3973412973967213E-3</v>
      </c>
      <c r="K9" s="111">
        <f t="shared" ca="1" si="1"/>
        <v>1.8631217298622949E-3</v>
      </c>
      <c r="L9" s="111">
        <f t="shared" ca="1" si="1"/>
        <v>2.3289021623278685E-3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2.7946825947934421E-3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3.1553647411996838E-4</v>
      </c>
      <c r="I10" s="111">
        <f t="shared" ca="1" si="1"/>
        <v>6.3107294823993676E-4</v>
      </c>
      <c r="J10" s="111">
        <f t="shared" ca="1" si="1"/>
        <v>9.4660942235990525E-4</v>
      </c>
      <c r="K10" s="111">
        <f t="shared" ca="1" si="1"/>
        <v>1.2621458964798735E-3</v>
      </c>
      <c r="L10" s="111">
        <f t="shared" ca="1" si="1"/>
        <v>1.577682370599842E-3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1.8932188447198105E-3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5.5654193796055745E-4</v>
      </c>
      <c r="I11" s="111">
        <f t="shared" ca="1" si="1"/>
        <v>1.1130838759211149E-3</v>
      </c>
      <c r="J11" s="111">
        <f t="shared" ca="1" si="1"/>
        <v>1.6696258138816724E-3</v>
      </c>
      <c r="K11" s="111">
        <f t="shared" ca="1" si="1"/>
        <v>2.2261677518422298E-3</v>
      </c>
      <c r="L11" s="111">
        <f t="shared" ca="1" si="1"/>
        <v>2.7827096898027873E-3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3.3392516277633449E-3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7.6503409775673353E-4</v>
      </c>
      <c r="I12" s="111">
        <f t="shared" ca="1" si="1"/>
        <v>1.5300681955134673E-3</v>
      </c>
      <c r="J12" s="111">
        <f t="shared" ca="1" si="1"/>
        <v>2.2951022932702009E-3</v>
      </c>
      <c r="K12" s="111">
        <f t="shared" ca="1" si="1"/>
        <v>3.0601363910269345E-3</v>
      </c>
      <c r="L12" s="111">
        <f t="shared" ca="1" si="1"/>
        <v>3.8251704887836682E-3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4.5902045865404018E-3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3.6507750144888486E-4</v>
      </c>
      <c r="I13" s="111">
        <f t="shared" ca="1" si="1"/>
        <v>7.3015500289776961E-4</v>
      </c>
      <c r="J13" s="111">
        <f t="shared" ca="1" si="1"/>
        <v>1.0952325043466545E-3</v>
      </c>
      <c r="K13" s="111">
        <f t="shared" ca="1" si="1"/>
        <v>1.4603100057955394E-3</v>
      </c>
      <c r="L13" s="111">
        <f t="shared" ca="1" si="1"/>
        <v>1.8253875072444243E-3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2.190465008693309E-3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5.5362492601687804E-4</v>
      </c>
      <c r="I14" s="111">
        <f t="shared" ca="1" si="1"/>
        <v>1.1072498520337559E-3</v>
      </c>
      <c r="J14" s="111">
        <f t="shared" ca="1" si="1"/>
        <v>1.660874778050634E-3</v>
      </c>
      <c r="K14" s="111">
        <f t="shared" ca="1" si="1"/>
        <v>2.2144997040675122E-3</v>
      </c>
      <c r="L14" s="111">
        <f t="shared" ca="1" si="1"/>
        <v>2.7681246300843903E-3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3.321749556101268E-3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7.9108439372627582E-4</v>
      </c>
      <c r="I15" s="111">
        <f t="shared" ca="1" si="1"/>
        <v>1.5821687874525516E-3</v>
      </c>
      <c r="J15" s="111">
        <f t="shared" ca="1" si="1"/>
        <v>2.3732531811788277E-3</v>
      </c>
      <c r="K15" s="111">
        <f t="shared" ca="1" si="1"/>
        <v>3.1643375749051033E-3</v>
      </c>
      <c r="L15" s="111">
        <f t="shared" ca="1" si="1"/>
        <v>3.9554219686313789E-3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4.7465063623576545E-3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5.1937478285536708E-4</v>
      </c>
      <c r="I16" s="111">
        <f t="shared" ca="1" si="1"/>
        <v>1.0387495657107342E-3</v>
      </c>
      <c r="J16" s="111">
        <f t="shared" ca="1" si="1"/>
        <v>1.5581243485661013E-3</v>
      </c>
      <c r="K16" s="111">
        <f t="shared" ca="1" si="1"/>
        <v>2.0774991314214683E-3</v>
      </c>
      <c r="L16" s="111">
        <f t="shared" ca="1" si="1"/>
        <v>2.5968739142768352E-3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3.1162486971322025E-3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5.107427619214707E-4</v>
      </c>
      <c r="I17" s="111">
        <f t="shared" ca="1" si="1"/>
        <v>1.0214855238429412E-3</v>
      </c>
      <c r="J17" s="111">
        <f t="shared" ca="1" si="1"/>
        <v>1.5322282857644118E-3</v>
      </c>
      <c r="K17" s="111">
        <f t="shared" ca="1" si="1"/>
        <v>2.0429710476858823E-3</v>
      </c>
      <c r="L17" s="111">
        <f t="shared" ca="1" si="1"/>
        <v>2.5537138096073534E-3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3.064456571528824E-3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1.1784664981442968E-3</v>
      </c>
      <c r="I18" s="111">
        <f t="shared" ca="1" si="1"/>
        <v>2.3569329962885937E-3</v>
      </c>
      <c r="J18" s="111">
        <f t="shared" ca="1" si="1"/>
        <v>3.5353994944328903E-3</v>
      </c>
      <c r="K18" s="111">
        <f t="shared" ca="1" si="1"/>
        <v>4.7138659925771874E-3</v>
      </c>
      <c r="L18" s="111">
        <f t="shared" ca="1" si="1"/>
        <v>5.8923324907214844E-3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7.0707989888657806E-3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6.046995182028155E-4</v>
      </c>
      <c r="I19" s="111">
        <f t="shared" ca="1" si="2"/>
        <v>1.209399036405631E-3</v>
      </c>
      <c r="J19" s="111">
        <f t="shared" ca="1" si="2"/>
        <v>1.8140985546084465E-3</v>
      </c>
      <c r="K19" s="111">
        <f t="shared" ca="1" si="2"/>
        <v>2.418798072811262E-3</v>
      </c>
      <c r="L19" s="111">
        <f t="shared" ca="1" si="2"/>
        <v>3.0234975910140775E-3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3.628197109216893E-3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5.7815499510186906E-4</v>
      </c>
      <c r="I20" s="111">
        <f t="shared" ca="1" si="2"/>
        <v>1.1563099902037381E-3</v>
      </c>
      <c r="J20" s="111">
        <f t="shared" ca="1" si="2"/>
        <v>1.7344649853056071E-3</v>
      </c>
      <c r="K20" s="111">
        <f t="shared" ca="1" si="2"/>
        <v>2.3126199804074763E-3</v>
      </c>
      <c r="L20" s="111">
        <f t="shared" ca="1" si="2"/>
        <v>2.8907749755093452E-3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3.4689299706112142E-3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5.3227630781291235E-4</v>
      </c>
      <c r="I21" s="111">
        <f t="shared" ca="1" si="2"/>
        <v>1.0645526156258247E-3</v>
      </c>
      <c r="J21" s="111">
        <f t="shared" ca="1" si="2"/>
        <v>1.5968289234387372E-3</v>
      </c>
      <c r="K21" s="111">
        <f t="shared" ca="1" si="2"/>
        <v>2.1291052312516494E-3</v>
      </c>
      <c r="L21" s="111">
        <f t="shared" ca="1" si="2"/>
        <v>2.6613815390645621E-3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3.1936578468774743E-3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1.0507957266582811E-3</v>
      </c>
      <c r="I22" s="111">
        <f t="shared" ca="1" si="2"/>
        <v>2.1015914533165621E-3</v>
      </c>
      <c r="J22" s="111">
        <f t="shared" ca="1" si="2"/>
        <v>3.1523871799748427E-3</v>
      </c>
      <c r="K22" s="111">
        <f t="shared" ca="1" si="2"/>
        <v>4.2031829066331242E-3</v>
      </c>
      <c r="L22" s="111">
        <f t="shared" ca="1" si="2"/>
        <v>5.2539786332914049E-3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6.3047743599496855E-3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4.2141667079730912E-4</v>
      </c>
      <c r="I23" s="111">
        <f t="shared" ca="1" si="2"/>
        <v>8.4283334159461823E-4</v>
      </c>
      <c r="J23" s="111">
        <f t="shared" ca="1" si="2"/>
        <v>1.2642500123919273E-3</v>
      </c>
      <c r="K23" s="111">
        <f t="shared" ca="1" si="2"/>
        <v>1.6856666831892365E-3</v>
      </c>
      <c r="L23" s="111">
        <f t="shared" ca="1" si="2"/>
        <v>2.1070833539865454E-3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2.5285000247838546E-3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6.1258467340518665E-4</v>
      </c>
      <c r="I24" s="111">
        <f t="shared" ca="1" si="2"/>
        <v>1.2251693468103733E-3</v>
      </c>
      <c r="J24" s="111">
        <f t="shared" ca="1" si="2"/>
        <v>1.8377540202155599E-3</v>
      </c>
      <c r="K24" s="111">
        <f t="shared" ca="1" si="2"/>
        <v>2.4503386936207466E-3</v>
      </c>
      <c r="L24" s="111">
        <f t="shared" ca="1" si="2"/>
        <v>3.0629233670259335E-3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3.6755080404311199E-3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9.7641620504842444E-4</v>
      </c>
      <c r="I25" s="111">
        <f t="shared" ca="1" si="2"/>
        <v>1.9528324100968487E-3</v>
      </c>
      <c r="J25" s="111">
        <f t="shared" ca="1" si="2"/>
        <v>2.929248615145273E-3</v>
      </c>
      <c r="K25" s="111">
        <f t="shared" ca="1" si="2"/>
        <v>3.9056648201936973E-3</v>
      </c>
      <c r="L25" s="111">
        <f t="shared" ca="1" si="2"/>
        <v>4.8820810252421217E-3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5.858497230290546E-3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6.2948647808668814E-4</v>
      </c>
      <c r="I26" s="111">
        <f t="shared" ca="1" si="2"/>
        <v>1.2589729561733763E-3</v>
      </c>
      <c r="J26" s="111">
        <f t="shared" ca="1" si="2"/>
        <v>1.8884594342600644E-3</v>
      </c>
      <c r="K26" s="111">
        <f t="shared" ca="1" si="2"/>
        <v>2.5179459123467526E-3</v>
      </c>
      <c r="L26" s="111">
        <f t="shared" ca="1" si="2"/>
        <v>3.1474323904334403E-3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3.7769188685201284E-3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6.9234376085304896E-4</v>
      </c>
      <c r="I27" s="111">
        <f t="shared" ca="1" si="2"/>
        <v>1.3846875217060981E-3</v>
      </c>
      <c r="J27" s="111">
        <f t="shared" ca="1" si="2"/>
        <v>2.0770312825591471E-3</v>
      </c>
      <c r="K27" s="111">
        <f t="shared" ca="1" si="2"/>
        <v>2.7693750434121958E-3</v>
      </c>
      <c r="L27" s="111">
        <f t="shared" ca="1" si="2"/>
        <v>3.461718804265245E-3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4.1540625651182942E-3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4.009658943314279E-4</v>
      </c>
      <c r="I28" s="111">
        <f t="shared" ca="1" si="2"/>
        <v>8.0193178866285581E-4</v>
      </c>
      <c r="J28" s="111">
        <f t="shared" ca="1" si="2"/>
        <v>1.2028976829942836E-3</v>
      </c>
      <c r="K28" s="111">
        <f t="shared" ca="1" si="2"/>
        <v>1.6038635773257116E-3</v>
      </c>
      <c r="L28" s="111">
        <f t="shared" ca="1" si="2"/>
        <v>2.0048294716571396E-3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2.4057953659885672E-3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5.1461465248286433E-4</v>
      </c>
      <c r="I30" s="111">
        <f t="shared" ca="1" si="2"/>
        <v>1.0292293049657287E-3</v>
      </c>
      <c r="J30" s="111">
        <f t="shared" ca="1" si="2"/>
        <v>1.5438439574485929E-3</v>
      </c>
      <c r="K30" s="111">
        <f t="shared" ca="1" si="2"/>
        <v>2.0584586099314573E-3</v>
      </c>
      <c r="L30" s="111">
        <f t="shared" ca="1" si="2"/>
        <v>2.5730732624143215E-3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3.0876879148971858E-3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5.2726142412287307E-3</v>
      </c>
      <c r="I31" s="111">
        <f t="shared" ca="1" si="2"/>
        <v>1.0545228482457463E-2</v>
      </c>
      <c r="J31" s="111">
        <f t="shared" ca="1" si="2"/>
        <v>1.5817842723686193E-2</v>
      </c>
      <c r="K31" s="111">
        <f t="shared" ca="1" si="2"/>
        <v>2.1090456964914923E-2</v>
      </c>
      <c r="L31" s="111">
        <f t="shared" ca="1" si="2"/>
        <v>2.6363071206143653E-2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3.1635685447372386E-2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6.3322837409914767E-3</v>
      </c>
      <c r="I32" s="111">
        <f t="shared" ca="1" si="2"/>
        <v>1.2664567481982955E-2</v>
      </c>
      <c r="J32" s="111">
        <f t="shared" ca="1" si="2"/>
        <v>1.8996851222974433E-2</v>
      </c>
      <c r="K32" s="111">
        <f t="shared" ca="1" si="2"/>
        <v>2.532913496396591E-2</v>
      </c>
      <c r="L32" s="111">
        <f t="shared" ca="1" si="2"/>
        <v>3.1661418704957388E-2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3.7993702445948865E-2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1.8954369174227505E-3</v>
      </c>
      <c r="I33" s="111">
        <f t="shared" ca="1" si="2"/>
        <v>3.790873834845501E-3</v>
      </c>
      <c r="J33" s="111">
        <f t="shared" ca="1" si="2"/>
        <v>5.6863107522682511E-3</v>
      </c>
      <c r="K33" s="111">
        <f t="shared" ca="1" si="2"/>
        <v>7.5817476696910021E-3</v>
      </c>
      <c r="L33" s="111">
        <f t="shared" ca="1" si="2"/>
        <v>9.4771845871137531E-3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1.1372621504536504E-2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4.4355951258203234E-3</v>
      </c>
      <c r="I34" s="111">
        <f t="shared" ca="1" si="2"/>
        <v>8.8711902516406468E-3</v>
      </c>
      <c r="J34" s="111">
        <f t="shared" ca="1" si="2"/>
        <v>1.330678537746097E-2</v>
      </c>
      <c r="K34" s="111">
        <f t="shared" ca="1" si="2"/>
        <v>1.7742380503281294E-2</v>
      </c>
      <c r="L34" s="111">
        <f t="shared" ca="1" si="2"/>
        <v>2.2177975629101617E-2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2.6613570754921941E-2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3.7596472037351313E-3</v>
      </c>
      <c r="I35" s="111">
        <f t="shared" ca="1" si="4"/>
        <v>7.5192944074702625E-3</v>
      </c>
      <c r="J35" s="111">
        <f t="shared" ca="1" si="4"/>
        <v>1.1278941611205394E-2</v>
      </c>
      <c r="K35" s="111">
        <f t="shared" ca="1" si="4"/>
        <v>1.5038588814940525E-2</v>
      </c>
      <c r="L35" s="111">
        <f t="shared" ca="1" si="4"/>
        <v>1.8798236018675658E-2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2.2557883222410788E-2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5.2299332524539241E-3</v>
      </c>
      <c r="I36" s="111">
        <f t="shared" ca="1" si="4"/>
        <v>1.0459866504907846E-2</v>
      </c>
      <c r="J36" s="111">
        <f t="shared" ca="1" si="4"/>
        <v>1.5689799757361771E-2</v>
      </c>
      <c r="K36" s="111">
        <f t="shared" ca="1" si="4"/>
        <v>2.0919733009815696E-2</v>
      </c>
      <c r="L36" s="111">
        <f t="shared" ca="1" si="4"/>
        <v>2.6149666262269618E-2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3.1379599514723543E-2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5.1648351057349022E-3</v>
      </c>
      <c r="I37" s="111">
        <f t="shared" ca="1" si="4"/>
        <v>1.0329670211469804E-2</v>
      </c>
      <c r="J37" s="111">
        <f t="shared" ca="1" si="4"/>
        <v>1.5494505317204707E-2</v>
      </c>
      <c r="K37" s="111">
        <f t="shared" ca="1" si="4"/>
        <v>2.0659340422939609E-2</v>
      </c>
      <c r="L37" s="111">
        <f t="shared" ca="1" si="4"/>
        <v>2.5824175528674512E-2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3.0989010634409415E-2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3.7791521491426713E-3</v>
      </c>
      <c r="I38" s="111">
        <f t="shared" ca="1" si="4"/>
        <v>7.5583042982853427E-3</v>
      </c>
      <c r="J38" s="111">
        <f t="shared" ca="1" si="4"/>
        <v>1.1337456447428014E-2</v>
      </c>
      <c r="K38" s="111">
        <f t="shared" ca="1" si="4"/>
        <v>1.5116608596570685E-2</v>
      </c>
      <c r="L38" s="111">
        <f t="shared" ca="1" si="4"/>
        <v>1.8895760745713357E-2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2.2674912894856028E-2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2.2018156234353296E-3</v>
      </c>
      <c r="I39" s="111">
        <f t="shared" ca="1" si="4"/>
        <v>4.4036312468706592E-3</v>
      </c>
      <c r="J39" s="111">
        <f t="shared" ca="1" si="4"/>
        <v>6.6054468703059888E-3</v>
      </c>
      <c r="K39" s="111">
        <f t="shared" ca="1" si="4"/>
        <v>8.8072624937413184E-3</v>
      </c>
      <c r="L39" s="111">
        <f t="shared" ca="1" si="4"/>
        <v>1.1009078117176649E-2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1.3210893740611978E-2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5.7989367869877937E-3</v>
      </c>
      <c r="I40" s="111">
        <f t="shared" ca="1" si="4"/>
        <v>1.1597873573975587E-2</v>
      </c>
      <c r="J40" s="111">
        <f t="shared" ca="1" si="4"/>
        <v>1.7396810360963379E-2</v>
      </c>
      <c r="K40" s="111">
        <f t="shared" ca="1" si="4"/>
        <v>2.3195747147951175E-2</v>
      </c>
      <c r="L40" s="111">
        <f t="shared" ca="1" si="4"/>
        <v>2.8994683934938967E-2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3.4793620721926759E-2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7.1314453133514734E-3</v>
      </c>
      <c r="I41" s="111">
        <f t="shared" ca="1" si="4"/>
        <v>1.4262890626702947E-2</v>
      </c>
      <c r="J41" s="111">
        <f t="shared" ca="1" si="4"/>
        <v>2.139433594005442E-2</v>
      </c>
      <c r="K41" s="111">
        <f t="shared" ca="1" si="4"/>
        <v>2.8525781253405894E-2</v>
      </c>
      <c r="L41" s="111">
        <f t="shared" ca="1" si="4"/>
        <v>3.5657226566757363E-2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4.278867188010884E-2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3.225007334419877E-3</v>
      </c>
      <c r="I42" s="111">
        <f t="shared" ca="1" si="4"/>
        <v>6.450014668839754E-3</v>
      </c>
      <c r="J42" s="111">
        <f t="shared" ca="1" si="4"/>
        <v>9.6750220032596305E-3</v>
      </c>
      <c r="K42" s="111">
        <f t="shared" ca="1" si="4"/>
        <v>1.2900029337679508E-2</v>
      </c>
      <c r="L42" s="111">
        <f t="shared" ca="1" si="4"/>
        <v>1.6125036672099385E-2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1.9350044006519261E-2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7.2683003762641267E-3</v>
      </c>
      <c r="I43" s="111">
        <f t="shared" ca="1" si="4"/>
        <v>1.4536600752528252E-2</v>
      </c>
      <c r="J43" s="111">
        <f t="shared" ca="1" si="4"/>
        <v>2.1804901128792381E-2</v>
      </c>
      <c r="K43" s="111">
        <f t="shared" ca="1" si="4"/>
        <v>2.9073201505056507E-2</v>
      </c>
      <c r="L43" s="111">
        <f t="shared" ca="1" si="4"/>
        <v>3.6341501881320633E-2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4.3609802257584762E-2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7.2936174704046784E-3</v>
      </c>
      <c r="I44" s="111">
        <f t="shared" ca="1" si="4"/>
        <v>1.4587234940809357E-2</v>
      </c>
      <c r="J44" s="111">
        <f t="shared" ca="1" si="4"/>
        <v>2.1880852411214034E-2</v>
      </c>
      <c r="K44" s="111">
        <f t="shared" ca="1" si="4"/>
        <v>2.9174469881618714E-2</v>
      </c>
      <c r="L44" s="111">
        <f t="shared" ca="1" si="4"/>
        <v>3.6468087352023393E-2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4.3761704822428069E-2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6.7732802954792214E-3</v>
      </c>
      <c r="I45" s="111">
        <f t="shared" ca="1" si="4"/>
        <v>1.3546560590958443E-2</v>
      </c>
      <c r="J45" s="111">
        <f t="shared" ca="1" si="4"/>
        <v>2.0319840886437665E-2</v>
      </c>
      <c r="K45" s="111">
        <f t="shared" ca="1" si="4"/>
        <v>2.7093121181916886E-2</v>
      </c>
      <c r="L45" s="111">
        <f t="shared" ca="1" si="4"/>
        <v>3.3866401477396106E-2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4.063968177287533E-2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4.0285988352406167E-3</v>
      </c>
      <c r="I46" s="111">
        <f t="shared" ca="1" si="4"/>
        <v>8.0571976704812334E-3</v>
      </c>
      <c r="J46" s="111">
        <f t="shared" ca="1" si="4"/>
        <v>1.2085796505721851E-2</v>
      </c>
      <c r="K46" s="111">
        <f t="shared" ca="1" si="4"/>
        <v>1.6114395340962467E-2</v>
      </c>
      <c r="L46" s="111">
        <f t="shared" ca="1" si="4"/>
        <v>2.0142994176203084E-2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2.4171593011443702E-2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6.0158340081967378E-3</v>
      </c>
      <c r="I47" s="111">
        <f t="shared" ca="1" si="4"/>
        <v>1.2031668016393476E-2</v>
      </c>
      <c r="J47" s="111">
        <f t="shared" ca="1" si="4"/>
        <v>1.8047502024590215E-2</v>
      </c>
      <c r="K47" s="111">
        <f t="shared" ca="1" si="4"/>
        <v>2.4063336032786951E-2</v>
      </c>
      <c r="L47" s="111">
        <f t="shared" ca="1" si="4"/>
        <v>3.0079170040983691E-2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3.6095004049180431E-2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6.1761484268304393E-3</v>
      </c>
      <c r="I48" s="111">
        <f t="shared" ca="1" si="4"/>
        <v>1.235229685366088E-2</v>
      </c>
      <c r="J48" s="111">
        <f t="shared" ca="1" si="4"/>
        <v>1.8528445280491319E-2</v>
      </c>
      <c r="K48" s="111">
        <f t="shared" ca="1" si="4"/>
        <v>2.4704593707321757E-2</v>
      </c>
      <c r="L48" s="111">
        <f t="shared" ca="1" si="4"/>
        <v>3.0880742134152199E-2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3.7056890560982637E-2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4.1472477159562949E-3</v>
      </c>
      <c r="I49" s="111">
        <f t="shared" ca="1" si="4"/>
        <v>8.2944954319125897E-3</v>
      </c>
      <c r="J49" s="111">
        <f t="shared" ca="1" si="4"/>
        <v>1.2441743147868884E-2</v>
      </c>
      <c r="K49" s="111">
        <f t="shared" ca="1" si="4"/>
        <v>1.6588990863825179E-2</v>
      </c>
      <c r="L49" s="111">
        <f t="shared" ca="1" si="4"/>
        <v>2.0736238579781473E-2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2.4883486295737767E-2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6.8942644311831376E-3</v>
      </c>
      <c r="I50" s="111">
        <f t="shared" ca="1" si="4"/>
        <v>1.3788528862366277E-2</v>
      </c>
      <c r="J50" s="111">
        <f t="shared" ca="1" si="4"/>
        <v>2.0682793293549412E-2</v>
      </c>
      <c r="K50" s="111">
        <f t="shared" ca="1" si="4"/>
        <v>2.757705772473255E-2</v>
      </c>
      <c r="L50" s="111">
        <f t="shared" ca="1" si="4"/>
        <v>3.4471322155915689E-2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4.1365586587098824E-2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6.510363230470763E-3</v>
      </c>
      <c r="I51" s="111">
        <f t="shared" ca="1" si="5"/>
        <v>1.3020726460941524E-2</v>
      </c>
      <c r="J51" s="111">
        <f t="shared" ca="1" si="5"/>
        <v>1.953108969141229E-2</v>
      </c>
      <c r="K51" s="111">
        <f t="shared" ca="1" si="5"/>
        <v>2.6041452921883052E-2</v>
      </c>
      <c r="L51" s="111">
        <f t="shared" ca="1" si="5"/>
        <v>3.2551816152353814E-2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3.906217938282458E-2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4.3692781756896797E-3</v>
      </c>
      <c r="I52" s="111">
        <f t="shared" ca="1" si="5"/>
        <v>8.7385563513793611E-3</v>
      </c>
      <c r="J52" s="111">
        <f t="shared" ca="1" si="5"/>
        <v>1.310783452706904E-2</v>
      </c>
      <c r="K52" s="111">
        <f t="shared" ca="1" si="5"/>
        <v>1.7477112702758719E-2</v>
      </c>
      <c r="L52" s="111">
        <f t="shared" ca="1" si="5"/>
        <v>2.1846390878448398E-2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2.621566905413808E-2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7.5842037342991773E-3</v>
      </c>
      <c r="I53" s="111">
        <f t="shared" ca="1" si="5"/>
        <v>1.5168407468598355E-2</v>
      </c>
      <c r="J53" s="111">
        <f t="shared" ca="1" si="5"/>
        <v>2.2752611202897531E-2</v>
      </c>
      <c r="K53" s="111">
        <f t="shared" ca="1" si="5"/>
        <v>3.0336814937196709E-2</v>
      </c>
      <c r="L53" s="111">
        <f t="shared" ca="1" si="5"/>
        <v>3.7921018671495887E-2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4.5505222405795062E-2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7.4979931376020761E-3</v>
      </c>
      <c r="I54" s="111">
        <f t="shared" ca="1" si="5"/>
        <v>1.4995986275204152E-2</v>
      </c>
      <c r="J54" s="111">
        <f t="shared" ca="1" si="5"/>
        <v>2.2493979412806227E-2</v>
      </c>
      <c r="K54" s="111">
        <f t="shared" ca="1" si="5"/>
        <v>2.9991972550408304E-2</v>
      </c>
      <c r="L54" s="111">
        <f t="shared" ca="1" si="5"/>
        <v>3.7489965688010378E-2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4.4987958825612455E-2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4.6112550471391605E-3</v>
      </c>
      <c r="I55" s="111">
        <f t="shared" ca="1" si="5"/>
        <v>9.222510094278321E-3</v>
      </c>
      <c r="J55" s="111">
        <f t="shared" ca="1" si="5"/>
        <v>1.383376514141748E-2</v>
      </c>
      <c r="K55" s="111">
        <f t="shared" ca="1" si="5"/>
        <v>1.8445020188556642E-2</v>
      </c>
      <c r="L55" s="111">
        <f t="shared" ca="1" si="5"/>
        <v>2.3056275235695801E-2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2.766753028283496E-2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6.1574478839640989E-3</v>
      </c>
      <c r="I56" s="111">
        <f t="shared" ca="1" si="5"/>
        <v>1.23148957679282E-2</v>
      </c>
      <c r="J56" s="111">
        <f t="shared" ca="1" si="5"/>
        <v>1.8472343651892299E-2</v>
      </c>
      <c r="K56" s="111">
        <f t="shared" ca="1" si="5"/>
        <v>2.4629791535856399E-2</v>
      </c>
      <c r="L56" s="111">
        <f t="shared" ca="1" si="5"/>
        <v>3.0787239419820499E-2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3.6944687303784599E-2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3.1121908749409542E-3</v>
      </c>
      <c r="I57" s="111">
        <f t="shared" ca="1" si="5"/>
        <v>6.2243817498819085E-3</v>
      </c>
      <c r="J57" s="111">
        <f t="shared" ca="1" si="5"/>
        <v>9.3365726248228632E-3</v>
      </c>
      <c r="K57" s="111">
        <f t="shared" ca="1" si="5"/>
        <v>1.2448763499763817E-2</v>
      </c>
      <c r="L57" s="111">
        <f t="shared" ca="1" si="5"/>
        <v>1.5560954374704773E-2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1.8673145249645726E-2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6.1755981780513419E-3</v>
      </c>
      <c r="I59" s="111">
        <f t="shared" ca="1" si="5"/>
        <v>1.2351196356102684E-2</v>
      </c>
      <c r="J59" s="111">
        <f t="shared" ca="1" si="5"/>
        <v>1.8526794534154026E-2</v>
      </c>
      <c r="K59" s="111">
        <f t="shared" ca="1" si="5"/>
        <v>2.4702392712205368E-2</v>
      </c>
      <c r="L59" s="111">
        <f t="shared" ca="1" si="5"/>
        <v>3.087799089025671E-2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3.7053589068308052E-2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8.5664188794467022E-3</v>
      </c>
      <c r="I60" s="111">
        <f t="shared" ca="1" si="5"/>
        <v>1.7132837758893404E-2</v>
      </c>
      <c r="J60" s="111">
        <f t="shared" ca="1" si="5"/>
        <v>2.5699256638340107E-2</v>
      </c>
      <c r="K60" s="111">
        <f t="shared" ca="1" si="5"/>
        <v>3.4265675517786809E-2</v>
      </c>
      <c r="L60" s="111">
        <f t="shared" ca="1" si="5"/>
        <v>4.2832094397233511E-2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5.1398513276680213E-2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1.0289961079111152E-2</v>
      </c>
      <c r="I61" s="111">
        <f t="shared" ca="1" si="5"/>
        <v>2.0579922158222304E-2</v>
      </c>
      <c r="J61" s="111">
        <f t="shared" ca="1" si="5"/>
        <v>3.0869883237333456E-2</v>
      </c>
      <c r="K61" s="111">
        <f t="shared" ca="1" si="5"/>
        <v>4.1159844316444608E-2</v>
      </c>
      <c r="L61" s="111">
        <f t="shared" ca="1" si="5"/>
        <v>5.1449805395555756E-2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6.1739766474666911E-2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3.0372851941050955E-3</v>
      </c>
      <c r="I62" s="111">
        <f t="shared" ca="1" si="5"/>
        <v>6.074570388210191E-3</v>
      </c>
      <c r="J62" s="111">
        <f t="shared" ca="1" si="5"/>
        <v>9.1118555823152866E-3</v>
      </c>
      <c r="K62" s="111">
        <f t="shared" ca="1" si="5"/>
        <v>1.2149140776420382E-2</v>
      </c>
      <c r="L62" s="111">
        <f t="shared" ca="1" si="5"/>
        <v>1.5186425970525478E-2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1.8223711164630573E-2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7.2039799754369475E-3</v>
      </c>
      <c r="I63" s="111">
        <f t="shared" ca="1" si="5"/>
        <v>1.4407959950873895E-2</v>
      </c>
      <c r="J63" s="111">
        <f t="shared" ca="1" si="5"/>
        <v>2.1611939926310844E-2</v>
      </c>
      <c r="K63" s="111">
        <f t="shared" ca="1" si="5"/>
        <v>2.881591990174779E-2</v>
      </c>
      <c r="L63" s="111">
        <f t="shared" ca="1" si="5"/>
        <v>3.6019899877184736E-2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4.3223879852621681E-2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6.1094267060695885E-3</v>
      </c>
      <c r="I64" s="111">
        <f t="shared" ca="1" si="5"/>
        <v>1.2218853412139177E-2</v>
      </c>
      <c r="J64" s="111">
        <f t="shared" ca="1" si="5"/>
        <v>1.8328280118208765E-2</v>
      </c>
      <c r="K64" s="111">
        <f t="shared" ca="1" si="5"/>
        <v>2.4437706824278354E-2</v>
      </c>
      <c r="L64" s="111">
        <f t="shared" ca="1" si="5"/>
        <v>3.0547133530347943E-2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3.6656560236417529E-2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8.4379245247943376E-3</v>
      </c>
      <c r="I65" s="111">
        <f t="shared" ca="1" si="5"/>
        <v>1.6875849049588675E-2</v>
      </c>
      <c r="J65" s="111">
        <f t="shared" ca="1" si="5"/>
        <v>2.5313773574383015E-2</v>
      </c>
      <c r="K65" s="111">
        <f t="shared" ca="1" si="5"/>
        <v>3.375169809917735E-2</v>
      </c>
      <c r="L65" s="111">
        <f t="shared" ca="1" si="5"/>
        <v>4.218962262397169E-2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5.0627547148766029E-2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8.392857046819217E-3</v>
      </c>
      <c r="I66" s="111">
        <f t="shared" ca="1" si="5"/>
        <v>1.6785714093638431E-2</v>
      </c>
      <c r="J66" s="111">
        <f t="shared" ca="1" si="5"/>
        <v>2.5178571140457649E-2</v>
      </c>
      <c r="K66" s="111">
        <f t="shared" ca="1" si="5"/>
        <v>3.3571428187276868E-2</v>
      </c>
      <c r="L66" s="111">
        <f t="shared" ca="1" si="5"/>
        <v>4.196428523409608E-2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5.0357142280915299E-2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6.0848389005095042E-3</v>
      </c>
      <c r="I67" s="111">
        <f t="shared" ca="1" si="6"/>
        <v>1.2169677801019008E-2</v>
      </c>
      <c r="J67" s="111">
        <f t="shared" ca="1" si="6"/>
        <v>1.8254516701528511E-2</v>
      </c>
      <c r="K67" s="111">
        <f t="shared" ca="1" si="6"/>
        <v>2.4339355602038017E-2</v>
      </c>
      <c r="L67" s="111">
        <f t="shared" ca="1" si="6"/>
        <v>3.0424194502547519E-2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3.6509033403057022E-2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3.5715368968078339E-3</v>
      </c>
      <c r="I68" s="111">
        <f t="shared" ca="1" si="6"/>
        <v>7.1430737936156678E-3</v>
      </c>
      <c r="J68" s="111">
        <f t="shared" ca="1" si="6"/>
        <v>1.0714610690423503E-2</v>
      </c>
      <c r="K68" s="111">
        <f t="shared" ca="1" si="6"/>
        <v>1.4286147587231336E-2</v>
      </c>
      <c r="L68" s="111">
        <f t="shared" ca="1" si="6"/>
        <v>1.7857684484039169E-2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2.1429221380847002E-2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9.4109030049412054E-3</v>
      </c>
      <c r="I69" s="111">
        <f t="shared" ca="1" si="6"/>
        <v>1.8821806009882411E-2</v>
      </c>
      <c r="J69" s="111">
        <f t="shared" ca="1" si="6"/>
        <v>2.8232709014823616E-2</v>
      </c>
      <c r="K69" s="111">
        <f t="shared" ca="1" si="6"/>
        <v>3.7643612019764822E-2</v>
      </c>
      <c r="L69" s="111">
        <f t="shared" ca="1" si="6"/>
        <v>4.7054515024706027E-2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5.6465418029647232E-2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1.158100880960572E-2</v>
      </c>
      <c r="I70" s="111">
        <f t="shared" ca="1" si="6"/>
        <v>2.3162017619211439E-2</v>
      </c>
      <c r="J70" s="111">
        <f t="shared" ca="1" si="6"/>
        <v>3.4743026428817159E-2</v>
      </c>
      <c r="K70" s="111">
        <f t="shared" ca="1" si="6"/>
        <v>4.6324035238422878E-2</v>
      </c>
      <c r="L70" s="111">
        <f t="shared" ca="1" si="6"/>
        <v>5.7905044048028598E-2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6.9486052857634317E-2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5.2406369184322989E-3</v>
      </c>
      <c r="I71" s="111">
        <f t="shared" ca="1" si="6"/>
        <v>1.0481273836864598E-2</v>
      </c>
      <c r="J71" s="111">
        <f t="shared" ca="1" si="6"/>
        <v>1.5721910755296897E-2</v>
      </c>
      <c r="K71" s="111">
        <f t="shared" ca="1" si="6"/>
        <v>2.0962547673729195E-2</v>
      </c>
      <c r="L71" s="111">
        <f t="shared" ca="1" si="6"/>
        <v>2.6203184592161494E-2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3.1443821510593793E-2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1.1805141064340221E-2</v>
      </c>
      <c r="I72" s="111">
        <f t="shared" ca="1" si="6"/>
        <v>2.3610282128680441E-2</v>
      </c>
      <c r="J72" s="111">
        <f t="shared" ca="1" si="6"/>
        <v>3.5415423193020663E-2</v>
      </c>
      <c r="K72" s="111">
        <f t="shared" ca="1" si="6"/>
        <v>4.7220564257360882E-2</v>
      </c>
      <c r="L72" s="111">
        <f t="shared" ca="1" si="6"/>
        <v>5.9025705321701108E-2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7.0830846386041327E-2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1.1852128389407602E-2</v>
      </c>
      <c r="I73" s="111">
        <f t="shared" ca="1" si="6"/>
        <v>2.3704256778815207E-2</v>
      </c>
      <c r="J73" s="111">
        <f t="shared" ca="1" si="6"/>
        <v>3.5556385168222807E-2</v>
      </c>
      <c r="K73" s="111">
        <f t="shared" ca="1" si="6"/>
        <v>4.7408513557630406E-2</v>
      </c>
      <c r="L73" s="111">
        <f t="shared" ca="1" si="6"/>
        <v>5.9260641947038006E-2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7.1112770336445613E-2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1.1006580480153736E-2</v>
      </c>
      <c r="I74" s="111">
        <f t="shared" ca="1" si="6"/>
        <v>2.2013160960307473E-2</v>
      </c>
      <c r="J74" s="111">
        <f t="shared" ca="1" si="6"/>
        <v>3.3019741440461207E-2</v>
      </c>
      <c r="K74" s="111">
        <f t="shared" ca="1" si="6"/>
        <v>4.4026321920614946E-2</v>
      </c>
      <c r="L74" s="111">
        <f t="shared" ca="1" si="6"/>
        <v>5.5032902400768677E-2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6.6039482880922415E-2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6.4229475900414688E-3</v>
      </c>
      <c r="I75" s="111">
        <f t="shared" ca="1" si="6"/>
        <v>1.2845895180082938E-2</v>
      </c>
      <c r="J75" s="111">
        <f t="shared" ca="1" si="6"/>
        <v>1.9268842770124407E-2</v>
      </c>
      <c r="K75" s="111">
        <f t="shared" ca="1" si="6"/>
        <v>2.5691790360165875E-2</v>
      </c>
      <c r="L75" s="111">
        <f t="shared" ca="1" si="6"/>
        <v>3.2114737950207348E-2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3.8537685540248813E-2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9.0142391855473191E-3</v>
      </c>
      <c r="I76" s="111">
        <f t="shared" ca="1" si="6"/>
        <v>1.8028478371094642E-2</v>
      </c>
      <c r="J76" s="111">
        <f t="shared" ca="1" si="6"/>
        <v>2.7042717556641963E-2</v>
      </c>
      <c r="K76" s="111">
        <f t="shared" ca="1" si="6"/>
        <v>3.6056956742189283E-2</v>
      </c>
      <c r="L76" s="111">
        <f t="shared" ca="1" si="6"/>
        <v>4.5071195927736604E-2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5.4085435113283925E-2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1.0036241193599464E-2</v>
      </c>
      <c r="I77" s="111">
        <f t="shared" ca="1" si="6"/>
        <v>2.0072482387198928E-2</v>
      </c>
      <c r="J77" s="111">
        <f t="shared" ca="1" si="6"/>
        <v>3.0108723580798392E-2</v>
      </c>
      <c r="K77" s="111">
        <f t="shared" ca="1" si="6"/>
        <v>4.0144964774397857E-2</v>
      </c>
      <c r="L77" s="111">
        <f t="shared" ca="1" si="6"/>
        <v>5.0181205967997321E-2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6.0217447161596785E-2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6.7392775384289795E-3</v>
      </c>
      <c r="I78" s="111">
        <f t="shared" ca="1" si="6"/>
        <v>1.3478555076857959E-2</v>
      </c>
      <c r="J78" s="111">
        <f t="shared" ca="1" si="6"/>
        <v>2.0217832615286938E-2</v>
      </c>
      <c r="K78" s="111">
        <f t="shared" ca="1" si="6"/>
        <v>2.6957110153715918E-2</v>
      </c>
      <c r="L78" s="111">
        <f t="shared" ca="1" si="6"/>
        <v>3.3696387692144898E-2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4.0435665230573875E-2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1.1201301017845465E-2</v>
      </c>
      <c r="I79" s="111">
        <f t="shared" ca="1" si="6"/>
        <v>2.240260203569093E-2</v>
      </c>
      <c r="J79" s="111">
        <f t="shared" ca="1" si="6"/>
        <v>3.3603903053536395E-2</v>
      </c>
      <c r="K79" s="111">
        <f t="shared" ca="1" si="6"/>
        <v>4.480520407138186E-2</v>
      </c>
      <c r="L79" s="111">
        <f t="shared" ca="1" si="6"/>
        <v>5.6006505089227325E-2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6.720780610707279E-2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1.0037567031000985E-2</v>
      </c>
      <c r="I80" s="111">
        <f t="shared" ca="1" si="6"/>
        <v>2.0075134062001974E-2</v>
      </c>
      <c r="J80" s="111">
        <f t="shared" ca="1" si="6"/>
        <v>3.0112701093002958E-2</v>
      </c>
      <c r="K80" s="111">
        <f t="shared" ca="1" si="6"/>
        <v>4.0150268124003942E-2</v>
      </c>
      <c r="L80" s="111">
        <f t="shared" ca="1" si="6"/>
        <v>5.0187835155004926E-2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6.0225402186005916E-2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7.1000770354957294E-3</v>
      </c>
      <c r="I81" s="111">
        <f t="shared" ca="1" si="6"/>
        <v>1.4200154070991461E-2</v>
      </c>
      <c r="J81" s="111">
        <f t="shared" ca="1" si="6"/>
        <v>2.130023110648719E-2</v>
      </c>
      <c r="K81" s="111">
        <f t="shared" ca="1" si="6"/>
        <v>2.8400308141982918E-2</v>
      </c>
      <c r="L81" s="111">
        <f t="shared" ca="1" si="6"/>
        <v>3.5500385177478645E-2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4.260046221297438E-2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1.2321902597756246E-2</v>
      </c>
      <c r="I82" s="111">
        <f t="shared" ca="1" si="6"/>
        <v>2.4643805195512493E-2</v>
      </c>
      <c r="J82" s="111">
        <f t="shared" ca="1" si="6"/>
        <v>3.6965707793268736E-2</v>
      </c>
      <c r="K82" s="111">
        <f t="shared" ca="1" si="6"/>
        <v>4.9287610391024986E-2</v>
      </c>
      <c r="L82" s="111">
        <f t="shared" ca="1" si="6"/>
        <v>6.1609512988781229E-2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7.3931415586537472E-2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1.1745710985167336E-2</v>
      </c>
      <c r="I83" s="111">
        <f t="shared" ca="1" si="7"/>
        <v>2.3491421970334672E-2</v>
      </c>
      <c r="J83" s="111">
        <f t="shared" ca="1" si="7"/>
        <v>3.5237132955502008E-2</v>
      </c>
      <c r="K83" s="111">
        <f t="shared" ca="1" si="7"/>
        <v>4.6982843940669344E-2</v>
      </c>
      <c r="L83" s="111">
        <f t="shared" ca="1" si="7"/>
        <v>5.872855492583668E-2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7.0474265911004016E-2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7.4932894516011352E-3</v>
      </c>
      <c r="I84" s="111">
        <f t="shared" ca="1" si="7"/>
        <v>1.498657890320227E-2</v>
      </c>
      <c r="J84" s="111">
        <f t="shared" ca="1" si="7"/>
        <v>2.2479868354803405E-2</v>
      </c>
      <c r="K84" s="111">
        <f t="shared" ca="1" si="7"/>
        <v>2.9973157806404541E-2</v>
      </c>
      <c r="L84" s="111">
        <f t="shared" ca="1" si="7"/>
        <v>3.7466447258005672E-2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4.4959736709606811E-2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1.0005852811441663E-2</v>
      </c>
      <c r="I85" s="111">
        <f t="shared" ca="1" si="7"/>
        <v>2.0011705622883326E-2</v>
      </c>
      <c r="J85" s="111">
        <f t="shared" ca="1" si="7"/>
        <v>3.0017558434324985E-2</v>
      </c>
      <c r="K85" s="111">
        <f t="shared" ca="1" si="7"/>
        <v>4.0023411245766652E-2</v>
      </c>
      <c r="L85" s="111">
        <f t="shared" ca="1" si="7"/>
        <v>5.0029264057208311E-2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6.0035116868649971E-2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5.0573101717790508E-3</v>
      </c>
      <c r="I86" s="111">
        <f t="shared" ca="1" si="7"/>
        <v>1.0114620343558103E-2</v>
      </c>
      <c r="J86" s="111">
        <f t="shared" ca="1" si="7"/>
        <v>1.5171930515337155E-2</v>
      </c>
      <c r="K86" s="111">
        <f t="shared" ca="1" si="7"/>
        <v>2.0229240687116207E-2</v>
      </c>
      <c r="L86" s="111">
        <f t="shared" ca="1" si="7"/>
        <v>2.5286550858895258E-2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3.0343861030674307E-2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1.0028203032251829E-2</v>
      </c>
      <c r="I88" s="111">
        <f t="shared" ca="1" si="7"/>
        <v>2.0056406064503658E-2</v>
      </c>
      <c r="J88" s="111">
        <f t="shared" ca="1" si="7"/>
        <v>3.0084609096755491E-2</v>
      </c>
      <c r="K88" s="111">
        <f t="shared" ca="1" si="7"/>
        <v>4.0112812129007316E-2</v>
      </c>
      <c r="L88" s="111">
        <f t="shared" ca="1" si="7"/>
        <v>5.0141015161259149E-2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6.0169218193510982E-2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1.5019234761900525E-2</v>
      </c>
      <c r="I89" s="111">
        <f t="shared" ca="1" si="7"/>
        <v>3.0038469523801049E-2</v>
      </c>
      <c r="J89" s="111">
        <f t="shared" ca="1" si="7"/>
        <v>4.5057704285701577E-2</v>
      </c>
      <c r="K89" s="111">
        <f t="shared" ca="1" si="7"/>
        <v>6.0076939047602099E-2</v>
      </c>
      <c r="L89" s="111">
        <f t="shared" ca="1" si="7"/>
        <v>7.509617380950262E-2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9.0115408571403141E-2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1.8047008661825705E-2</v>
      </c>
      <c r="I90" s="111">
        <f t="shared" ca="1" si="7"/>
        <v>3.6094017323651417E-2</v>
      </c>
      <c r="J90" s="111">
        <f t="shared" ca="1" si="7"/>
        <v>5.4141025985477126E-2</v>
      </c>
      <c r="K90" s="111">
        <f t="shared" ca="1" si="7"/>
        <v>7.2188034647302834E-2</v>
      </c>
      <c r="L90" s="111">
        <f t="shared" ca="1" si="7"/>
        <v>9.0235043309128543E-2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0.10828205197095425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5.1928876364583966E-3</v>
      </c>
      <c r="I91" s="111">
        <f t="shared" ca="1" si="7"/>
        <v>1.0385775272916793E-2</v>
      </c>
      <c r="J91" s="111">
        <f t="shared" ca="1" si="7"/>
        <v>1.557866290937519E-2</v>
      </c>
      <c r="K91" s="111">
        <f t="shared" ca="1" si="7"/>
        <v>2.0771550545833586E-2</v>
      </c>
      <c r="L91" s="111">
        <f t="shared" ca="1" si="7"/>
        <v>2.5964438182291983E-2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3.115732581875038E-2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1.2622576971799226E-2</v>
      </c>
      <c r="I92" s="111">
        <f t="shared" ca="1" si="7"/>
        <v>2.5245153943598452E-2</v>
      </c>
      <c r="J92" s="111">
        <f t="shared" ca="1" si="7"/>
        <v>3.7867730915397677E-2</v>
      </c>
      <c r="K92" s="111">
        <f t="shared" ca="1" si="7"/>
        <v>5.0490307887196904E-2</v>
      </c>
      <c r="L92" s="111">
        <f t="shared" ca="1" si="7"/>
        <v>6.3112884858996132E-2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7.5735461830795353E-2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1.0714994530645124E-2</v>
      </c>
      <c r="I93" s="111">
        <f t="shared" ca="1" si="7"/>
        <v>2.1429989061290247E-2</v>
      </c>
      <c r="J93" s="111">
        <f t="shared" ca="1" si="7"/>
        <v>3.2144983591935371E-2</v>
      </c>
      <c r="K93" s="111">
        <f t="shared" ca="1" si="7"/>
        <v>4.2859978122580494E-2</v>
      </c>
      <c r="L93" s="111">
        <f t="shared" ca="1" si="7"/>
        <v>5.3574972653225618E-2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6.4289967183870741E-2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1.4608663804185048E-2</v>
      </c>
      <c r="I94" s="111">
        <f t="shared" ca="1" si="7"/>
        <v>2.9217327608370099E-2</v>
      </c>
      <c r="J94" s="111">
        <f t="shared" ca="1" si="7"/>
        <v>4.3825991412555151E-2</v>
      </c>
      <c r="K94" s="111">
        <f t="shared" ca="1" si="7"/>
        <v>5.8434655216740197E-2</v>
      </c>
      <c r="L94" s="111">
        <f t="shared" ca="1" si="7"/>
        <v>7.3043319020925243E-2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8.7651982825110289E-2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1.471978005134447E-2</v>
      </c>
      <c r="I95" s="111">
        <f t="shared" ca="1" si="7"/>
        <v>2.9439560102688937E-2</v>
      </c>
      <c r="J95" s="111">
        <f t="shared" ca="1" si="7"/>
        <v>4.4159340154033402E-2</v>
      </c>
      <c r="K95" s="111">
        <f t="shared" ca="1" si="7"/>
        <v>5.8879120205377874E-2</v>
      </c>
      <c r="L95" s="111">
        <f t="shared" ca="1" si="7"/>
        <v>7.3598900256722347E-2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8.8318680308066819E-2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1.0495599297745331E-2</v>
      </c>
      <c r="I96" s="111">
        <f t="shared" ca="1" si="7"/>
        <v>2.0991198595490666E-2</v>
      </c>
      <c r="J96" s="111">
        <f t="shared" ca="1" si="7"/>
        <v>3.1486797893235996E-2</v>
      </c>
      <c r="K96" s="111">
        <f t="shared" ca="1" si="7"/>
        <v>4.1982397190981326E-2</v>
      </c>
      <c r="L96" s="111">
        <f t="shared" ca="1" si="7"/>
        <v>5.2477996488726655E-2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6.2973595786471992E-2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6.2438400408491856E-3</v>
      </c>
      <c r="I97" s="111">
        <f t="shared" ca="1" si="7"/>
        <v>1.2487680081698371E-2</v>
      </c>
      <c r="J97" s="111">
        <f t="shared" ca="1" si="7"/>
        <v>1.8731520122547557E-2</v>
      </c>
      <c r="K97" s="111">
        <f t="shared" ca="1" si="7"/>
        <v>2.4975360163396743E-2</v>
      </c>
      <c r="L97" s="111">
        <f t="shared" ca="1" si="7"/>
        <v>3.1219200204245928E-2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3.7463040245095114E-2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1.6466537104649868E-2</v>
      </c>
      <c r="I98" s="111">
        <f t="shared" ca="1" si="7"/>
        <v>3.2933074209299737E-2</v>
      </c>
      <c r="J98" s="111">
        <f t="shared" ca="1" si="7"/>
        <v>4.9399611313949605E-2</v>
      </c>
      <c r="K98" s="111">
        <f t="shared" ca="1" si="7"/>
        <v>6.5866148418599474E-2</v>
      </c>
      <c r="L98" s="111">
        <f t="shared" ca="1" si="7"/>
        <v>8.2332685523249349E-2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9.8799222627899211E-2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2.02875374286242E-2</v>
      </c>
      <c r="I99" s="111">
        <f t="shared" ca="1" si="9"/>
        <v>4.05750748572484E-2</v>
      </c>
      <c r="J99" s="111">
        <f t="shared" ca="1" si="9"/>
        <v>6.08626122858726E-2</v>
      </c>
      <c r="K99" s="111">
        <f t="shared" ca="1" si="9"/>
        <v>8.11501497144968E-2</v>
      </c>
      <c r="L99" s="111">
        <f t="shared" ca="1" si="9"/>
        <v>0.101437687143121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0.1217252245717452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9.1912709030966475E-3</v>
      </c>
      <c r="I100" s="111">
        <f t="shared" ca="1" si="9"/>
        <v>1.8382541806193295E-2</v>
      </c>
      <c r="J100" s="111">
        <f t="shared" ca="1" si="9"/>
        <v>2.7573812709289942E-2</v>
      </c>
      <c r="K100" s="111">
        <f t="shared" ca="1" si="9"/>
        <v>3.676508361238659E-2</v>
      </c>
      <c r="L100" s="111">
        <f t="shared" ca="1" si="9"/>
        <v>4.595635451548323E-2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5.5147625418579878E-2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2.068608907086085E-2</v>
      </c>
      <c r="I101" s="111">
        <f t="shared" ca="1" si="9"/>
        <v>4.1372178141721699E-2</v>
      </c>
      <c r="J101" s="111">
        <f t="shared" ca="1" si="9"/>
        <v>6.2058267212582549E-2</v>
      </c>
      <c r="K101" s="111">
        <f t="shared" ca="1" si="9"/>
        <v>8.2744356283443399E-2</v>
      </c>
      <c r="L101" s="111">
        <f t="shared" ca="1" si="9"/>
        <v>0.10343044535430426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0.12411653442516511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2.0786809790653327E-2</v>
      </c>
      <c r="I102" s="111">
        <f t="shared" ca="1" si="9"/>
        <v>4.1573619581306662E-2</v>
      </c>
      <c r="J102" s="111">
        <f t="shared" ca="1" si="9"/>
        <v>6.2360429371959986E-2</v>
      </c>
      <c r="K102" s="111">
        <f t="shared" ca="1" si="9"/>
        <v>8.3147239162613309E-2</v>
      </c>
      <c r="L102" s="111">
        <f t="shared" ca="1" si="9"/>
        <v>0.10393404895326663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0.12472085874391997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1.9303848842115782E-2</v>
      </c>
      <c r="I103" s="111">
        <f t="shared" ca="1" si="9"/>
        <v>3.8607697684231564E-2</v>
      </c>
      <c r="J103" s="111">
        <f t="shared" ca="1" si="9"/>
        <v>5.7911546526347342E-2</v>
      </c>
      <c r="K103" s="111">
        <f t="shared" ca="1" si="9"/>
        <v>7.7215395368463127E-2</v>
      </c>
      <c r="L103" s="111">
        <f t="shared" ca="1" si="9"/>
        <v>9.6519244210578906E-2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0.11582309305269468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1.0877996296281611E-2</v>
      </c>
      <c r="I104" s="111">
        <f t="shared" ca="1" si="9"/>
        <v>2.1755992592563222E-2</v>
      </c>
      <c r="J104" s="111">
        <f t="shared" ca="1" si="9"/>
        <v>3.2633988888844834E-2</v>
      </c>
      <c r="K104" s="111">
        <f t="shared" ca="1" si="9"/>
        <v>4.3511985185126445E-2</v>
      </c>
      <c r="L104" s="111">
        <f t="shared" ca="1" si="9"/>
        <v>5.4389981481408056E-2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6.5267977777689667E-2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1.3424699086244227E-2</v>
      </c>
      <c r="I105" s="111">
        <f t="shared" ca="1" si="9"/>
        <v>2.6849398172488454E-2</v>
      </c>
      <c r="J105" s="111">
        <f t="shared" ca="1" si="9"/>
        <v>4.0274097258732683E-2</v>
      </c>
      <c r="K105" s="111">
        <f t="shared" ca="1" si="9"/>
        <v>5.3698796344976908E-2</v>
      </c>
      <c r="L105" s="111">
        <f t="shared" ca="1" si="9"/>
        <v>6.7123495431221133E-2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8.0548194517465366E-2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1.7602023016466746E-2</v>
      </c>
      <c r="I106" s="111">
        <f t="shared" ca="1" si="9"/>
        <v>3.5204046032933492E-2</v>
      </c>
      <c r="J106" s="111">
        <f t="shared" ca="1" si="9"/>
        <v>5.2806069049400245E-2</v>
      </c>
      <c r="K106" s="111">
        <f t="shared" ca="1" si="9"/>
        <v>7.0408092065866984E-2</v>
      </c>
      <c r="L106" s="111">
        <f t="shared" ca="1" si="9"/>
        <v>8.8010115082333737E-2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0.10561213809880049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1.1819655990475438E-2</v>
      </c>
      <c r="I107" s="111">
        <f t="shared" ca="1" si="9"/>
        <v>2.3639311980950879E-2</v>
      </c>
      <c r="J107" s="111">
        <f t="shared" ca="1" si="9"/>
        <v>3.5458967971426315E-2</v>
      </c>
      <c r="K107" s="111">
        <f t="shared" ca="1" si="9"/>
        <v>4.7278623961901751E-2</v>
      </c>
      <c r="L107" s="111">
        <f t="shared" ca="1" si="9"/>
        <v>5.9098279952377195E-2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7.0917935942852631E-2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1.9639474921345091E-2</v>
      </c>
      <c r="I108" s="111">
        <f t="shared" ca="1" si="9"/>
        <v>3.9278949842690182E-2</v>
      </c>
      <c r="J108" s="111">
        <f t="shared" ca="1" si="9"/>
        <v>5.891842476403527E-2</v>
      </c>
      <c r="K108" s="111">
        <f t="shared" ca="1" si="9"/>
        <v>7.8557899685380364E-2</v>
      </c>
      <c r="L108" s="111">
        <f t="shared" ca="1" si="9"/>
        <v>9.8197374606725452E-2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0.11783684952807054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1.59075860535304E-2</v>
      </c>
      <c r="I109" s="111">
        <f t="shared" ca="1" si="9"/>
        <v>3.18151721070608E-2</v>
      </c>
      <c r="J109" s="111">
        <f t="shared" ca="1" si="9"/>
        <v>4.7722758160591204E-2</v>
      </c>
      <c r="K109" s="111">
        <f t="shared" ca="1" si="9"/>
        <v>6.3630344214121601E-2</v>
      </c>
      <c r="L109" s="111">
        <f t="shared" ca="1" si="9"/>
        <v>7.9537930267652004E-2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9.5445516321182408E-2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1.2452442800715585E-2</v>
      </c>
      <c r="I110" s="111">
        <f t="shared" ca="1" si="9"/>
        <v>2.490488560143117E-2</v>
      </c>
      <c r="J110" s="111">
        <f t="shared" ca="1" si="9"/>
        <v>3.7357328402146756E-2</v>
      </c>
      <c r="K110" s="111">
        <f t="shared" ca="1" si="9"/>
        <v>4.9809771202862341E-2</v>
      </c>
      <c r="L110" s="111">
        <f t="shared" ca="1" si="9"/>
        <v>6.2262214003577926E-2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7.4714656804293511E-2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2.1603115829836483E-2</v>
      </c>
      <c r="I111" s="111">
        <f t="shared" ca="1" si="9"/>
        <v>4.3206231659672967E-2</v>
      </c>
      <c r="J111" s="111">
        <f t="shared" ca="1" si="9"/>
        <v>6.480934748950945E-2</v>
      </c>
      <c r="K111" s="111">
        <f t="shared" ca="1" si="9"/>
        <v>8.6412463319345933E-2</v>
      </c>
      <c r="L111" s="111">
        <f t="shared" ca="1" si="9"/>
        <v>0.10801557914918242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0.1296186949790189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1.9226758595092711E-2</v>
      </c>
      <c r="I112" s="111">
        <f t="shared" ca="1" si="9"/>
        <v>3.8453517190185423E-2</v>
      </c>
      <c r="J112" s="111">
        <f t="shared" ca="1" si="9"/>
        <v>5.7680275785278137E-2</v>
      </c>
      <c r="K112" s="111">
        <f t="shared" ca="1" si="9"/>
        <v>7.6907034380370845E-2</v>
      </c>
      <c r="L112" s="111">
        <f t="shared" ca="1" si="9"/>
        <v>9.6133792975463567E-2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0.11536055157055627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1.3142076884346602E-2</v>
      </c>
      <c r="I113" s="111">
        <f t="shared" ca="1" si="9"/>
        <v>2.6284153768693207E-2</v>
      </c>
      <c r="J113" s="111">
        <f t="shared" ca="1" si="9"/>
        <v>3.9426230653039809E-2</v>
      </c>
      <c r="K113" s="111">
        <f t="shared" ca="1" si="9"/>
        <v>5.2568307537386408E-2</v>
      </c>
      <c r="L113" s="111">
        <f t="shared" ca="1" si="9"/>
        <v>6.5710384421733006E-2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7.8852461306079619E-2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1.7548726469297681E-2</v>
      </c>
      <c r="I114" s="111">
        <f t="shared" ca="1" si="9"/>
        <v>3.5097452938595362E-2</v>
      </c>
      <c r="J114" s="111">
        <f t="shared" ca="1" si="9"/>
        <v>5.264617940789304E-2</v>
      </c>
      <c r="K114" s="111">
        <f t="shared" ca="1" si="9"/>
        <v>7.0194905877190725E-2</v>
      </c>
      <c r="L114" s="111">
        <f t="shared" ca="1" si="9"/>
        <v>8.7743632346488409E-2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0.10529235881578608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8.8697439935817197E-3</v>
      </c>
      <c r="I115" s="111">
        <f t="shared" ca="1" si="10"/>
        <v>1.7739487987163439E-2</v>
      </c>
      <c r="J115" s="111">
        <f t="shared" ca="1" si="10"/>
        <v>2.6609231980745156E-2</v>
      </c>
      <c r="K115" s="111">
        <f t="shared" ca="1" si="10"/>
        <v>3.5478975974326879E-2</v>
      </c>
      <c r="L115" s="111">
        <f t="shared" ca="1" si="10"/>
        <v>4.4348719967908595E-2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5.3218463961490312E-2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1.7565551229990505E-2</v>
      </c>
      <c r="I117" s="111">
        <f t="shared" ca="1" si="10"/>
        <v>3.5131102459981009E-2</v>
      </c>
      <c r="J117" s="111">
        <f t="shared" ca="1" si="10"/>
        <v>5.269665368997152E-2</v>
      </c>
      <c r="K117" s="111">
        <f t="shared" ca="1" si="10"/>
        <v>7.0262204919962018E-2</v>
      </c>
      <c r="L117" s="111">
        <f t="shared" ca="1" si="10"/>
        <v>8.7827756149952529E-2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0.10539330737994304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F2" sqref="F2"/>
    </sheetView>
  </sheetViews>
  <sheetFormatPr defaultColWidth="9.109375" defaultRowHeight="14.4" x14ac:dyDescent="0.3"/>
  <cols>
    <col min="1" max="7" width="9.109375" style="109" collapsed="1"/>
    <col min="8" max="8" width="9.33203125" style="109" bestFit="1" customWidth="1" collapsed="1"/>
    <col min="9" max="9" width="9.5546875" style="109" bestFit="1" customWidth="1" collapsed="1"/>
    <col min="10" max="10" width="11.5546875" style="109" bestFit="1" customWidth="1" collapsed="1"/>
    <col min="11" max="11" width="12.5546875" style="109" bestFit="1" customWidth="1" collapsed="1"/>
    <col min="12" max="12" width="14.6640625" style="109" bestFit="1" customWidth="1" collapsed="1"/>
    <col min="13" max="16384" width="9.109375" style="109" collapsed="1"/>
  </cols>
  <sheetData>
    <row r="1" spans="1:18" x14ac:dyDescent="0.3">
      <c r="A1" s="109" t="s">
        <v>0</v>
      </c>
      <c r="B1" s="109" t="s">
        <v>30</v>
      </c>
      <c r="C1" s="109">
        <v>2016</v>
      </c>
      <c r="D1" s="109">
        <v>2017</v>
      </c>
      <c r="E1" s="109">
        <v>2018</v>
      </c>
      <c r="F1" s="109">
        <v>2019</v>
      </c>
      <c r="G1" s="109">
        <v>2020</v>
      </c>
      <c r="H1" s="109">
        <v>2025</v>
      </c>
      <c r="I1" s="109">
        <v>2030</v>
      </c>
      <c r="J1" s="109">
        <v>2035</v>
      </c>
      <c r="K1" s="109">
        <v>2040</v>
      </c>
      <c r="L1" s="109">
        <v>2045</v>
      </c>
      <c r="M1" s="109">
        <v>2050</v>
      </c>
    </row>
    <row r="2" spans="1:18" x14ac:dyDescent="0.3">
      <c r="A2" s="109" t="s">
        <v>12</v>
      </c>
      <c r="B2" s="109">
        <v>1</v>
      </c>
      <c r="C2" s="120">
        <f ca="1">MAX(0,IFERROR(VLOOKUP(MID(CELL("filename",$A$1),FIND("]",CELL("filename",$A$1))+1,255)&amp;$A2,#REF!,4+C$1-1990,FALSE),0))</f>
        <v>0</v>
      </c>
      <c r="D2" s="120">
        <f ca="1">MAX(0,IFERROR(VLOOKUP(MID(CELL("filename",$A$1),FIND("]",CELL("filename",$A$1))+1,255)&amp;$A2,#REF!,4+D$1-1990,FALSE),0))</f>
        <v>0</v>
      </c>
      <c r="E2" s="120">
        <f ca="1">MAX(0,IFERROR(VLOOKUP(MID(CELL("filename",$A$1),FIND("]",CELL("filename",$A$1))+1,255)&amp;$A2,#REF!,4+E$1-1990,FALSE),0))</f>
        <v>0</v>
      </c>
      <c r="F2" s="120">
        <f ca="1">MAX(0,IFERROR(VLOOKUP(MID(CELL("filename",$A$1),FIND("]",CELL("filename",$A$1))+1,255)&amp;$A2,#REF!,4+F$1-1990,FALSE),0))</f>
        <v>0</v>
      </c>
      <c r="G2" s="121">
        <f ca="1">INDEX(OFFSET(_summary!$T$26,0,MATCH(MID(CELL("filename",$A$1),FIND("]",CELL("filename",$A$1))+1,255),_summary!$U$25:$AI$25,0),140,1),MATCH($A2,_summary!$U$26:$U$54,0))</f>
        <v>0.4456733394114975</v>
      </c>
      <c r="H2" s="111">
        <f ca="1">G2-5*(G2-$M2)/($M$1-G$1)</f>
        <v>0.44195939491640168</v>
      </c>
      <c r="I2" s="111">
        <f t="shared" ref="I2:L2" ca="1" si="0">H2-5*(H2-$M2)/($M$1-H$1)</f>
        <v>0.43824545042130586</v>
      </c>
      <c r="J2" s="111">
        <f t="shared" ca="1" si="0"/>
        <v>0.43453150592621004</v>
      </c>
      <c r="K2" s="111">
        <f t="shared" ca="1" si="0"/>
        <v>0.43081756143111422</v>
      </c>
      <c r="L2" s="111">
        <f t="shared" ca="1" si="0"/>
        <v>0.42710361693601839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0.42338967244092263</v>
      </c>
      <c r="N2" s="112"/>
      <c r="O2" s="112"/>
      <c r="P2" s="112"/>
      <c r="Q2" s="112"/>
      <c r="R2" s="112"/>
    </row>
    <row r="3" spans="1:18" x14ac:dyDescent="0.3">
      <c r="A3" s="109" t="s">
        <v>1</v>
      </c>
      <c r="B3" s="109">
        <v>1</v>
      </c>
      <c r="C3" s="120">
        <f ca="1">MAX(0,IFERROR(VLOOKUP(MID(CELL("filename",$A$1),FIND("]",CELL("filename",$A$1))+1,255)&amp;$A3,#REF!,4+C$1-1990,FALSE),0))</f>
        <v>0</v>
      </c>
      <c r="D3" s="120">
        <f ca="1">MAX(0,IFERROR(VLOOKUP(MID(CELL("filename",$A$1),FIND("]",CELL("filename",$A$1))+1,255)&amp;$A3,#REF!,4+D$1-1990,FALSE),0))</f>
        <v>0</v>
      </c>
      <c r="E3" s="120">
        <f ca="1">MAX(0,IFERROR(VLOOKUP(MID(CELL("filename",$A$1),FIND("]",CELL("filename",$A$1))+1,255)&amp;$A3,#REF!,4+E$1-1990,FALSE),0))</f>
        <v>0</v>
      </c>
      <c r="F3" s="120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0.50899796194067426</v>
      </c>
      <c r="H3" s="111">
        <f t="shared" ref="H3:L3" ca="1" si="1">G3-5*(G3-$M3)/($M$1-G$1)</f>
        <v>0.50475631225783535</v>
      </c>
      <c r="I3" s="111">
        <f t="shared" ca="1" si="1"/>
        <v>0.50051466257499633</v>
      </c>
      <c r="J3" s="111">
        <f t="shared" ca="1" si="1"/>
        <v>0.49627301289215736</v>
      </c>
      <c r="K3" s="111">
        <f t="shared" ca="1" si="1"/>
        <v>0.4920313632093184</v>
      </c>
      <c r="L3" s="111">
        <f t="shared" ca="1" si="1"/>
        <v>0.48778971352647948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0.48354806384364052</v>
      </c>
      <c r="N3" s="112"/>
      <c r="O3" s="112"/>
      <c r="P3" s="112"/>
      <c r="Q3" s="112"/>
      <c r="R3" s="112"/>
    </row>
    <row r="4" spans="1:18" x14ac:dyDescent="0.3">
      <c r="A4" s="109" t="s">
        <v>19</v>
      </c>
      <c r="B4" s="109">
        <v>1</v>
      </c>
      <c r="C4" s="120">
        <f ca="1">MAX(0,IFERROR(VLOOKUP(MID(CELL("filename",$A$1),FIND("]",CELL("filename",$A$1))+1,255)&amp;$A4,#REF!,4+C$1-1990,FALSE),0))</f>
        <v>0</v>
      </c>
      <c r="D4" s="120">
        <f ca="1">MAX(0,IFERROR(VLOOKUP(MID(CELL("filename",$A$1),FIND("]",CELL("filename",$A$1))+1,255)&amp;$A4,#REF!,4+D$1-1990,FALSE),0))</f>
        <v>0</v>
      </c>
      <c r="E4" s="120">
        <f ca="1">MAX(0,IFERROR(VLOOKUP(MID(CELL("filename",$A$1),FIND("]",CELL("filename",$A$1))+1,255)&amp;$A4,#REF!,4+E$1-1990,FALSE),0))</f>
        <v>0</v>
      </c>
      <c r="F4" s="120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0.16856691076945554</v>
      </c>
      <c r="H4" s="111">
        <f t="shared" ref="H4:L4" ca="1" si="2">G4-5*(G4-$M4)/($M$1-G$1)</f>
        <v>0.1671621865130434</v>
      </c>
      <c r="I4" s="111">
        <f t="shared" ca="1" si="2"/>
        <v>0.16575746225663127</v>
      </c>
      <c r="J4" s="111">
        <f t="shared" ca="1" si="2"/>
        <v>0.16435273800021913</v>
      </c>
      <c r="K4" s="111">
        <f t="shared" ca="1" si="2"/>
        <v>0.16294801374380699</v>
      </c>
      <c r="L4" s="111">
        <f t="shared" ca="1" si="2"/>
        <v>0.16154328948739488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0.16013856523098274</v>
      </c>
      <c r="N4" s="112"/>
      <c r="O4" s="112"/>
      <c r="P4" s="112"/>
      <c r="Q4" s="112"/>
      <c r="R4" s="112"/>
    </row>
    <row r="5" spans="1:18" x14ac:dyDescent="0.3">
      <c r="A5" s="109" t="s">
        <v>22</v>
      </c>
      <c r="B5" s="109">
        <v>1</v>
      </c>
      <c r="C5" s="120">
        <f ca="1">MAX(0,IFERROR(VLOOKUP(MID(CELL("filename",$A$1),FIND("]",CELL("filename",$A$1))+1,255)&amp;$A5,#REF!,4+C$1-1990,FALSE),0))</f>
        <v>0</v>
      </c>
      <c r="D5" s="120">
        <f ca="1">MAX(0,IFERROR(VLOOKUP(MID(CELL("filename",$A$1),FIND("]",CELL("filename",$A$1))+1,255)&amp;$A5,#REF!,4+D$1-1990,FALSE),0))</f>
        <v>0</v>
      </c>
      <c r="E5" s="120">
        <f ca="1">MAX(0,IFERROR(VLOOKUP(MID(CELL("filename",$A$1),FIND("]",CELL("filename",$A$1))+1,255)&amp;$A5,#REF!,4+E$1-1990,FALSE),0))</f>
        <v>0</v>
      </c>
      <c r="F5" s="120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0.38274334884700284</v>
      </c>
      <c r="H5" s="111">
        <f t="shared" ref="H5:L5" ca="1" si="3">G5-5*(G5-$M5)/($M$1-G$1)</f>
        <v>0.3795538209399445</v>
      </c>
      <c r="I5" s="111">
        <f t="shared" ca="1" si="3"/>
        <v>0.37636429303288615</v>
      </c>
      <c r="J5" s="111">
        <f t="shared" ca="1" si="3"/>
        <v>0.37317476512582781</v>
      </c>
      <c r="K5" s="111">
        <f t="shared" ca="1" si="3"/>
        <v>0.36998523721876941</v>
      </c>
      <c r="L5" s="111">
        <f t="shared" ca="1" si="3"/>
        <v>0.36679570931171102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0.36360618140465267</v>
      </c>
      <c r="N5" s="112"/>
      <c r="O5" s="112"/>
      <c r="P5" s="112"/>
      <c r="Q5" s="112"/>
      <c r="R5" s="112"/>
    </row>
    <row r="6" spans="1:18" x14ac:dyDescent="0.3">
      <c r="A6" s="109" t="s">
        <v>28</v>
      </c>
      <c r="B6" s="109">
        <v>1</v>
      </c>
      <c r="C6" s="120">
        <f ca="1">MAX(0,IFERROR(VLOOKUP(MID(CELL("filename",$A$1),FIND("]",CELL("filename",$A$1))+1,255)&amp;$A6,#REF!,4+C$1-1990,FALSE),0))</f>
        <v>0</v>
      </c>
      <c r="D6" s="120">
        <f ca="1">MAX(0,IFERROR(VLOOKUP(MID(CELL("filename",$A$1),FIND("]",CELL("filename",$A$1))+1,255)&amp;$A6,#REF!,4+D$1-1990,FALSE),0))</f>
        <v>0</v>
      </c>
      <c r="E6" s="120">
        <f ca="1">MAX(0,IFERROR(VLOOKUP(MID(CELL("filename",$A$1),FIND("]",CELL("filename",$A$1))+1,255)&amp;$A6,#REF!,4+E$1-1990,FALSE),0))</f>
        <v>0</v>
      </c>
      <c r="F6" s="120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4">G6-5*(G6-$M6)/($M$1-G$1)</f>
        <v>0</v>
      </c>
      <c r="I6" s="111">
        <f t="shared" ca="1" si="4"/>
        <v>0</v>
      </c>
      <c r="J6" s="111">
        <f t="shared" ca="1" si="4"/>
        <v>0</v>
      </c>
      <c r="K6" s="111">
        <f t="shared" ca="1" si="4"/>
        <v>0</v>
      </c>
      <c r="L6" s="111">
        <f t="shared" ca="1" si="4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s="109" t="s">
        <v>13</v>
      </c>
      <c r="B7" s="109">
        <v>1</v>
      </c>
      <c r="C7" s="120">
        <f ca="1">MAX(0,IFERROR(VLOOKUP(MID(CELL("filename",$A$1),FIND("]",CELL("filename",$A$1))+1,255)&amp;$A7,#REF!,4+C$1-1990,FALSE),0))</f>
        <v>0</v>
      </c>
      <c r="D7" s="120">
        <f ca="1">MAX(0,IFERROR(VLOOKUP(MID(CELL("filename",$A$1),FIND("]",CELL("filename",$A$1))+1,255)&amp;$A7,#REF!,4+D$1-1990,FALSE),0))</f>
        <v>0</v>
      </c>
      <c r="E7" s="120">
        <f ca="1">MAX(0,IFERROR(VLOOKUP(MID(CELL("filename",$A$1),FIND("]",CELL("filename",$A$1))+1,255)&amp;$A7,#REF!,4+E$1-1990,FALSE),0))</f>
        <v>0</v>
      </c>
      <c r="F7" s="120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0.58457385270319873</v>
      </c>
      <c r="H7" s="111">
        <f t="shared" ref="H7:L7" ca="1" si="5">G7-5*(G7-$M7)/($M$1-G$1)</f>
        <v>0.57970240393067207</v>
      </c>
      <c r="I7" s="111">
        <f t="shared" ca="1" si="5"/>
        <v>0.57483095515814542</v>
      </c>
      <c r="J7" s="111">
        <f t="shared" ca="1" si="5"/>
        <v>0.56995950638561876</v>
      </c>
      <c r="K7" s="111">
        <f t="shared" ca="1" si="5"/>
        <v>0.56508805761309211</v>
      </c>
      <c r="L7" s="111">
        <f t="shared" ca="1" si="5"/>
        <v>0.56021660884056546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0.5553451600680388</v>
      </c>
    </row>
    <row r="8" spans="1:18" x14ac:dyDescent="0.3">
      <c r="A8" s="109" t="s">
        <v>17</v>
      </c>
      <c r="B8" s="109">
        <v>1</v>
      </c>
      <c r="C8" s="120">
        <f ca="1">MAX(0,IFERROR(VLOOKUP(MID(CELL("filename",$A$1),FIND("]",CELL("filename",$A$1))+1,255)&amp;$A8,#REF!,4+C$1-1990,FALSE),0))</f>
        <v>0</v>
      </c>
      <c r="D8" s="120">
        <f ca="1">MAX(0,IFERROR(VLOOKUP(MID(CELL("filename",$A$1),FIND("]",CELL("filename",$A$1))+1,255)&amp;$A8,#REF!,4+D$1-1990,FALSE),0))</f>
        <v>0</v>
      </c>
      <c r="E8" s="120">
        <f ca="1">MAX(0,IFERROR(VLOOKUP(MID(CELL("filename",$A$1),FIND("]",CELL("filename",$A$1))+1,255)&amp;$A8,#REF!,4+E$1-1990,FALSE),0))</f>
        <v>0</v>
      </c>
      <c r="F8" s="120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0.48231610600499225</v>
      </c>
      <c r="H8" s="111">
        <f t="shared" ref="H8:L8" ca="1" si="6">G8-5*(G8-$M8)/($M$1-G$1)</f>
        <v>0.47829680512161732</v>
      </c>
      <c r="I8" s="111">
        <f t="shared" ca="1" si="6"/>
        <v>0.47427750423824239</v>
      </c>
      <c r="J8" s="111">
        <f t="shared" ca="1" si="6"/>
        <v>0.47025820335486745</v>
      </c>
      <c r="K8" s="111">
        <f t="shared" ca="1" si="6"/>
        <v>0.46623890247149252</v>
      </c>
      <c r="L8" s="111">
        <f t="shared" ca="1" si="6"/>
        <v>0.46221960158811759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0.4582003007047426</v>
      </c>
    </row>
    <row r="9" spans="1:18" x14ac:dyDescent="0.3">
      <c r="A9" s="109" t="s">
        <v>25</v>
      </c>
      <c r="B9" s="109">
        <v>1</v>
      </c>
      <c r="C9" s="120">
        <f ca="1">MAX(0,IFERROR(VLOOKUP(MID(CELL("filename",$A$1),FIND("]",CELL("filename",$A$1))+1,255)&amp;$A9,#REF!,4+C$1-1990,FALSE),0))</f>
        <v>0</v>
      </c>
      <c r="D9" s="120">
        <f ca="1">MAX(0,IFERROR(VLOOKUP(MID(CELL("filename",$A$1),FIND("]",CELL("filename",$A$1))+1,255)&amp;$A9,#REF!,4+D$1-1990,FALSE),0))</f>
        <v>0</v>
      </c>
      <c r="E9" s="120">
        <f ca="1">MAX(0,IFERROR(VLOOKUP(MID(CELL("filename",$A$1),FIND("]",CELL("filename",$A$1))+1,255)&amp;$A9,#REF!,4+E$1-1990,FALSE),0))</f>
        <v>0</v>
      </c>
      <c r="F9" s="120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0.21577983202276754</v>
      </c>
      <c r="H9" s="111">
        <f t="shared" ref="H9:L9" ca="1" si="7">G9-5*(G9-$M9)/($M$1-G$1)</f>
        <v>0.21398166675591115</v>
      </c>
      <c r="I9" s="111">
        <f t="shared" ca="1" si="7"/>
        <v>0.21218350148905477</v>
      </c>
      <c r="J9" s="111">
        <f t="shared" ca="1" si="7"/>
        <v>0.21038533622219835</v>
      </c>
      <c r="K9" s="111">
        <f t="shared" ca="1" si="7"/>
        <v>0.20858717095534196</v>
      </c>
      <c r="L9" s="111">
        <f t="shared" ca="1" si="7"/>
        <v>0.20678900568848557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0.20499084042162916</v>
      </c>
    </row>
    <row r="10" spans="1:18" x14ac:dyDescent="0.3">
      <c r="A10" s="109" t="s">
        <v>11</v>
      </c>
      <c r="B10" s="109">
        <v>1</v>
      </c>
      <c r="C10" s="120">
        <f ca="1">MAX(0,IFERROR(VLOOKUP(MID(CELL("filename",$A$1),FIND("]",CELL("filename",$A$1))+1,255)&amp;$A10,#REF!,4+C$1-1990,FALSE),0))</f>
        <v>0</v>
      </c>
      <c r="D10" s="120">
        <f ca="1">MAX(0,IFERROR(VLOOKUP(MID(CELL("filename",$A$1),FIND("]",CELL("filename",$A$1))+1,255)&amp;$A10,#REF!,4+D$1-1990,FALSE),0))</f>
        <v>0</v>
      </c>
      <c r="E10" s="120">
        <f ca="1">MAX(0,IFERROR(VLOOKUP(MID(CELL("filename",$A$1),FIND("]",CELL("filename",$A$1))+1,255)&amp;$A10,#REF!,4+E$1-1990,FALSE),0))</f>
        <v>0</v>
      </c>
      <c r="F10" s="120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2.9734342656122868E-2</v>
      </c>
      <c r="H10" s="111">
        <f t="shared" ref="H10:L10" ca="1" si="8">G10-5*(G10-$M10)/($M$1-G$1)</f>
        <v>2.9486556467321845E-2</v>
      </c>
      <c r="I10" s="111">
        <f t="shared" ca="1" si="8"/>
        <v>2.9238770278520822E-2</v>
      </c>
      <c r="J10" s="111">
        <f t="shared" ca="1" si="8"/>
        <v>2.8990984089719798E-2</v>
      </c>
      <c r="K10" s="111">
        <f t="shared" ca="1" si="8"/>
        <v>2.8743197900918775E-2</v>
      </c>
      <c r="L10" s="111">
        <f t="shared" ca="1" si="8"/>
        <v>2.8495411712117752E-2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2.8247625523316725E-2</v>
      </c>
    </row>
    <row r="11" spans="1:18" x14ac:dyDescent="0.3">
      <c r="A11" s="109" t="s">
        <v>3</v>
      </c>
      <c r="B11" s="109">
        <v>1</v>
      </c>
      <c r="C11" s="120">
        <f ca="1">MAX(0,IFERROR(VLOOKUP(MID(CELL("filename",$A$1),FIND("]",CELL("filename",$A$1))+1,255)&amp;$A11,#REF!,4+C$1-1990,FALSE),0))</f>
        <v>0</v>
      </c>
      <c r="D11" s="120">
        <f ca="1">MAX(0,IFERROR(VLOOKUP(MID(CELL("filename",$A$1),FIND("]",CELL("filename",$A$1))+1,255)&amp;$A11,#REF!,4+D$1-1990,FALSE),0))</f>
        <v>0</v>
      </c>
      <c r="E11" s="120">
        <f ca="1">MAX(0,IFERROR(VLOOKUP(MID(CELL("filename",$A$1),FIND("]",CELL("filename",$A$1))+1,255)&amp;$A11,#REF!,4+E$1-1990,FALSE),0))</f>
        <v>0</v>
      </c>
      <c r="F11" s="120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0.51315223109757846</v>
      </c>
      <c r="H11" s="111">
        <f t="shared" ref="H11:L11" ca="1" si="9">G11-5*(G11-$M11)/($M$1-G$1)</f>
        <v>0.50887596250509859</v>
      </c>
      <c r="I11" s="111">
        <f t="shared" ca="1" si="9"/>
        <v>0.50459969391261872</v>
      </c>
      <c r="J11" s="111">
        <f t="shared" ca="1" si="9"/>
        <v>0.50032342532013896</v>
      </c>
      <c r="K11" s="111">
        <f t="shared" ca="1" si="9"/>
        <v>0.49604715672765914</v>
      </c>
      <c r="L11" s="111">
        <f t="shared" ca="1" si="9"/>
        <v>0.49177088813517933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0.48749461954269951</v>
      </c>
    </row>
    <row r="12" spans="1:18" x14ac:dyDescent="0.3">
      <c r="A12" s="109" t="s">
        <v>2</v>
      </c>
      <c r="B12" s="109">
        <v>1</v>
      </c>
      <c r="C12" s="120">
        <f ca="1">MAX(0,IFERROR(VLOOKUP(MID(CELL("filename",$A$1),FIND("]",CELL("filename",$A$1))+1,255)&amp;$A12,#REF!,4+C$1-1990,FALSE),0))</f>
        <v>0</v>
      </c>
      <c r="D12" s="120">
        <f ca="1">MAX(0,IFERROR(VLOOKUP(MID(CELL("filename",$A$1),FIND("]",CELL("filename",$A$1))+1,255)&amp;$A12,#REF!,4+D$1-1990,FALSE),0))</f>
        <v>0</v>
      </c>
      <c r="E12" s="120">
        <f ca="1">MAX(0,IFERROR(VLOOKUP(MID(CELL("filename",$A$1),FIND("]",CELL("filename",$A$1))+1,255)&amp;$A12,#REF!,4+E$1-1990,FALSE),0))</f>
        <v>0</v>
      </c>
      <c r="F12" s="120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0.49477855040038549</v>
      </c>
      <c r="H12" s="111">
        <f t="shared" ref="H12:L12" ca="1" si="10">G12-5*(G12-$M12)/($M$1-G$1)</f>
        <v>0.49065539581371559</v>
      </c>
      <c r="I12" s="111">
        <f t="shared" ca="1" si="10"/>
        <v>0.48653224122704569</v>
      </c>
      <c r="J12" s="111">
        <f t="shared" ca="1" si="10"/>
        <v>0.48240908664037585</v>
      </c>
      <c r="K12" s="111">
        <f t="shared" ca="1" si="10"/>
        <v>0.47828593205370595</v>
      </c>
      <c r="L12" s="111">
        <f t="shared" ca="1" si="10"/>
        <v>0.47416277746703606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0.47003962288036621</v>
      </c>
    </row>
    <row r="13" spans="1:18" x14ac:dyDescent="0.3">
      <c r="A13" s="109" t="s">
        <v>16</v>
      </c>
      <c r="B13" s="109">
        <v>1</v>
      </c>
      <c r="C13" s="120">
        <f ca="1">MAX(0,IFERROR(VLOOKUP(MID(CELL("filename",$A$1),FIND("]",CELL("filename",$A$1))+1,255)&amp;$A13,#REF!,4+C$1-1990,FALSE),0))</f>
        <v>0</v>
      </c>
      <c r="D13" s="120">
        <f ca="1">MAX(0,IFERROR(VLOOKUP(MID(CELL("filename",$A$1),FIND("]",CELL("filename",$A$1))+1,255)&amp;$A13,#REF!,4+D$1-1990,FALSE),0))</f>
        <v>0</v>
      </c>
      <c r="E13" s="120">
        <f ca="1">MAX(0,IFERROR(VLOOKUP(MID(CELL("filename",$A$1),FIND("]",CELL("filename",$A$1))+1,255)&amp;$A13,#REF!,4+E$1-1990,FALSE),0))</f>
        <v>0</v>
      </c>
      <c r="F13" s="120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0.18987775794255449</v>
      </c>
      <c r="H13" s="111">
        <f t="shared" ref="H13:L13" ca="1" si="11">G13-5*(G13-$M13)/($M$1-G$1)</f>
        <v>0.18829544329303319</v>
      </c>
      <c r="I13" s="111">
        <f t="shared" ca="1" si="11"/>
        <v>0.18671312864351189</v>
      </c>
      <c r="J13" s="111">
        <f t="shared" ca="1" si="11"/>
        <v>0.18513081399399062</v>
      </c>
      <c r="K13" s="111">
        <f t="shared" ca="1" si="11"/>
        <v>0.18354849934446932</v>
      </c>
      <c r="L13" s="111">
        <f t="shared" ca="1" si="11"/>
        <v>0.18196618469494802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0.18038387004542675</v>
      </c>
    </row>
    <row r="14" spans="1:18" x14ac:dyDescent="0.3">
      <c r="A14" s="109" t="s">
        <v>15</v>
      </c>
      <c r="B14" s="109">
        <v>1</v>
      </c>
      <c r="C14" s="120">
        <f ca="1">MAX(0,IFERROR(VLOOKUP(MID(CELL("filename",$A$1),FIND("]",CELL("filename",$A$1))+1,255)&amp;$A14,#REF!,4+C$1-1990,FALSE),0))</f>
        <v>0</v>
      </c>
      <c r="D14" s="120">
        <f ca="1">MAX(0,IFERROR(VLOOKUP(MID(CELL("filename",$A$1),FIND("]",CELL("filename",$A$1))+1,255)&amp;$A14,#REF!,4+D$1-1990,FALSE),0))</f>
        <v>0</v>
      </c>
      <c r="E14" s="120">
        <f ca="1">MAX(0,IFERROR(VLOOKUP(MID(CELL("filename",$A$1),FIND("]",CELL("filename",$A$1))+1,255)&amp;$A14,#REF!,4+E$1-1990,FALSE),0))</f>
        <v>0</v>
      </c>
      <c r="F14" s="120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0.8642053738818134</v>
      </c>
      <c r="H14" s="111">
        <f t="shared" ref="H14:L14" ca="1" si="12">G14-5*(G14-$M14)/($M$1-G$1)</f>
        <v>0.85700366243279824</v>
      </c>
      <c r="I14" s="111">
        <f t="shared" ca="1" si="12"/>
        <v>0.84980195098378308</v>
      </c>
      <c r="J14" s="111">
        <f t="shared" ca="1" si="12"/>
        <v>0.84260023953476804</v>
      </c>
      <c r="K14" s="111">
        <f t="shared" ca="1" si="12"/>
        <v>0.83539852808575288</v>
      </c>
      <c r="L14" s="111">
        <f t="shared" ca="1" si="12"/>
        <v>0.82819681663673772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0.82099510518772267</v>
      </c>
    </row>
    <row r="15" spans="1:18" x14ac:dyDescent="0.3">
      <c r="A15" s="109" t="s">
        <v>18</v>
      </c>
      <c r="B15" s="109">
        <v>1</v>
      </c>
      <c r="C15" s="120">
        <f ca="1">MAX(0,IFERROR(VLOOKUP(MID(CELL("filename",$A$1),FIND("]",CELL("filename",$A$1))+1,255)&amp;$A15,#REF!,4+C$1-1990,FALSE),0))</f>
        <v>0</v>
      </c>
      <c r="D15" s="120">
        <f ca="1">MAX(0,IFERROR(VLOOKUP(MID(CELL("filename",$A$1),FIND("]",CELL("filename",$A$1))+1,255)&amp;$A15,#REF!,4+D$1-1990,FALSE),0))</f>
        <v>0</v>
      </c>
      <c r="E15" s="120">
        <f ca="1">MAX(0,IFERROR(VLOOKUP(MID(CELL("filename",$A$1),FIND("]",CELL("filename",$A$1))+1,255)&amp;$A15,#REF!,4+E$1-1990,FALSE),0))</f>
        <v>0</v>
      </c>
      <c r="F15" s="120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0.48473316293508117</v>
      </c>
      <c r="H15" s="111">
        <f t="shared" ref="H15:L15" ca="1" si="13">G15-5*(G15-$M15)/($M$1-G$1)</f>
        <v>0.48069371991062215</v>
      </c>
      <c r="I15" s="111">
        <f t="shared" ca="1" si="13"/>
        <v>0.47665427688616313</v>
      </c>
      <c r="J15" s="111">
        <f t="shared" ca="1" si="13"/>
        <v>0.47261483386170411</v>
      </c>
      <c r="K15" s="111">
        <f t="shared" ca="1" si="13"/>
        <v>0.46857539083724509</v>
      </c>
      <c r="L15" s="111">
        <f t="shared" ca="1" si="13"/>
        <v>0.46453594781278607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0.4604965047883271</v>
      </c>
    </row>
    <row r="16" spans="1:18" x14ac:dyDescent="0.3">
      <c r="A16" s="109" t="s">
        <v>5</v>
      </c>
      <c r="B16" s="109">
        <v>1</v>
      </c>
      <c r="C16" s="120">
        <f ca="1">MAX(0,IFERROR(VLOOKUP(MID(CELL("filename",$A$1),FIND("]",CELL("filename",$A$1))+1,255)&amp;$A16,#REF!,4+C$1-1990,FALSE),0))</f>
        <v>0</v>
      </c>
      <c r="D16" s="120">
        <f ca="1">MAX(0,IFERROR(VLOOKUP(MID(CELL("filename",$A$1),FIND("]",CELL("filename",$A$1))+1,255)&amp;$A16,#REF!,4+D$1-1990,FALSE),0))</f>
        <v>0</v>
      </c>
      <c r="E16" s="120">
        <f ca="1">MAX(0,IFERROR(VLOOKUP(MID(CELL("filename",$A$1),FIND("]",CELL("filename",$A$1))+1,255)&amp;$A16,#REF!,4+E$1-1990,FALSE),0))</f>
        <v>0</v>
      </c>
      <c r="F16" s="120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0.79458761834642577</v>
      </c>
      <c r="H16" s="111">
        <f t="shared" ref="H16:L16" ca="1" si="14">G16-5*(G16-$M16)/($M$1-G$1)</f>
        <v>0.78796605486020554</v>
      </c>
      <c r="I16" s="111">
        <f t="shared" ca="1" si="14"/>
        <v>0.78134449137398532</v>
      </c>
      <c r="J16" s="111">
        <f t="shared" ca="1" si="14"/>
        <v>0.77472292788776509</v>
      </c>
      <c r="K16" s="111">
        <f t="shared" ca="1" si="14"/>
        <v>0.76810136440154486</v>
      </c>
      <c r="L16" s="111">
        <f t="shared" ca="1" si="14"/>
        <v>0.76147980091532463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0.75485823742910441</v>
      </c>
    </row>
    <row r="17" spans="1:13" x14ac:dyDescent="0.3">
      <c r="A17" s="109" t="s">
        <v>23</v>
      </c>
      <c r="B17" s="109">
        <v>1</v>
      </c>
      <c r="C17" s="120">
        <f ca="1">MAX(0,IFERROR(VLOOKUP(MID(CELL("filename",$A$1),FIND("]",CELL("filename",$A$1))+1,255)&amp;$A17,#REF!,4+C$1-1990,FALSE),0))</f>
        <v>0</v>
      </c>
      <c r="D17" s="120">
        <f ca="1">MAX(0,IFERROR(VLOOKUP(MID(CELL("filename",$A$1),FIND("]",CELL("filename",$A$1))+1,255)&amp;$A17,#REF!,4+D$1-1990,FALSE),0))</f>
        <v>0</v>
      </c>
      <c r="E17" s="120">
        <f ca="1">MAX(0,IFERROR(VLOOKUP(MID(CELL("filename",$A$1),FIND("]",CELL("filename",$A$1))+1,255)&amp;$A17,#REF!,4+E$1-1990,FALSE),0))</f>
        <v>0</v>
      </c>
      <c r="F17" s="120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0.26825979791894594</v>
      </c>
      <c r="H17" s="111">
        <f t="shared" ref="H17:L17" ca="1" si="15">G17-5*(G17-$M17)/($M$1-G$1)</f>
        <v>0.26602429960295471</v>
      </c>
      <c r="I17" s="111">
        <f t="shared" ca="1" si="15"/>
        <v>0.26378880128696347</v>
      </c>
      <c r="J17" s="111">
        <f t="shared" ca="1" si="15"/>
        <v>0.26155330297097223</v>
      </c>
      <c r="K17" s="111">
        <f t="shared" ca="1" si="15"/>
        <v>0.25931780465498105</v>
      </c>
      <c r="L17" s="111">
        <f t="shared" ca="1" si="15"/>
        <v>0.25708230633898987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0.25484680802299864</v>
      </c>
    </row>
    <row r="18" spans="1:13" x14ac:dyDescent="0.3">
      <c r="A18" s="109" t="s">
        <v>24</v>
      </c>
      <c r="B18" s="109">
        <v>1</v>
      </c>
      <c r="C18" s="120">
        <f ca="1">MAX(0,IFERROR(VLOOKUP(MID(CELL("filename",$A$1),FIND("]",CELL("filename",$A$1))+1,255)&amp;$A18,#REF!,4+C$1-1990,FALSE),0))</f>
        <v>0</v>
      </c>
      <c r="D18" s="120">
        <f ca="1">MAX(0,IFERROR(VLOOKUP(MID(CELL("filename",$A$1),FIND("]",CELL("filename",$A$1))+1,255)&amp;$A18,#REF!,4+D$1-1990,FALSE),0))</f>
        <v>0</v>
      </c>
      <c r="E18" s="120">
        <f ca="1">MAX(0,IFERROR(VLOOKUP(MID(CELL("filename",$A$1),FIND("]",CELL("filename",$A$1))+1,255)&amp;$A18,#REF!,4+E$1-1990,FALSE),0))</f>
        <v>0</v>
      </c>
      <c r="F18" s="120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0.28928519959782389</v>
      </c>
      <c r="H18" s="111">
        <f t="shared" ref="H18:L18" ca="1" si="16">G18-5*(G18-$M18)/($M$1-G$1)</f>
        <v>0.28687448960117534</v>
      </c>
      <c r="I18" s="111">
        <f t="shared" ca="1" si="16"/>
        <v>0.28446377960452679</v>
      </c>
      <c r="J18" s="111">
        <f t="shared" ca="1" si="16"/>
        <v>0.28205306960787824</v>
      </c>
      <c r="K18" s="111">
        <f t="shared" ca="1" si="16"/>
        <v>0.27964235961122974</v>
      </c>
      <c r="L18" s="111">
        <f t="shared" ca="1" si="16"/>
        <v>0.27723164961458124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0.27482093961793269</v>
      </c>
    </row>
    <row r="19" spans="1:13" x14ac:dyDescent="0.3">
      <c r="A19" s="109" t="s">
        <v>27</v>
      </c>
      <c r="B19" s="109">
        <v>1</v>
      </c>
      <c r="C19" s="120">
        <f ca="1">MAX(0,IFERROR(VLOOKUP(MID(CELL("filename",$A$1),FIND("]",CELL("filename",$A$1))+1,255)&amp;$A19,#REF!,4+C$1-1990,FALSE),0))</f>
        <v>0</v>
      </c>
      <c r="D19" s="120">
        <f ca="1">MAX(0,IFERROR(VLOOKUP(MID(CELL("filename",$A$1),FIND("]",CELL("filename",$A$1))+1,255)&amp;$A19,#REF!,4+D$1-1990,FALSE),0))</f>
        <v>0</v>
      </c>
      <c r="E19" s="120">
        <f ca="1">MAX(0,IFERROR(VLOOKUP(MID(CELL("filename",$A$1),FIND("]",CELL("filename",$A$1))+1,255)&amp;$A19,#REF!,4+E$1-1990,FALSE),0))</f>
        <v>0</v>
      </c>
      <c r="F19" s="120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0.51475639331480061</v>
      </c>
      <c r="H19" s="111">
        <f t="shared" ref="H19:L19" ca="1" si="17">G19-5*(G19-$M19)/($M$1-G$1)</f>
        <v>0.51046675670384389</v>
      </c>
      <c r="I19" s="111">
        <f t="shared" ca="1" si="17"/>
        <v>0.50617712009288718</v>
      </c>
      <c r="J19" s="111">
        <f t="shared" ca="1" si="17"/>
        <v>0.50188748348193046</v>
      </c>
      <c r="K19" s="111">
        <f t="shared" ca="1" si="17"/>
        <v>0.4975978468709738</v>
      </c>
      <c r="L19" s="111">
        <f t="shared" ca="1" si="17"/>
        <v>0.49330821026001714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0.48901857364906054</v>
      </c>
    </row>
    <row r="20" spans="1:13" x14ac:dyDescent="0.3">
      <c r="A20" s="109" t="s">
        <v>29</v>
      </c>
      <c r="B20" s="109">
        <v>1</v>
      </c>
      <c r="C20" s="120">
        <f ca="1">MAX(0,IFERROR(VLOOKUP(MID(CELL("filename",$A$1),FIND("]",CELL("filename",$A$1))+1,255)&amp;$A20,#REF!,4+C$1-1990,FALSE),0))</f>
        <v>0</v>
      </c>
      <c r="D20" s="120">
        <f ca="1">MAX(0,IFERROR(VLOOKUP(MID(CELL("filename",$A$1),FIND("]",CELL("filename",$A$1))+1,255)&amp;$A20,#REF!,4+D$1-1990,FALSE),0))</f>
        <v>0</v>
      </c>
      <c r="E20" s="120">
        <f ca="1">MAX(0,IFERROR(VLOOKUP(MID(CELL("filename",$A$1),FIND("]",CELL("filename",$A$1))+1,255)&amp;$A20,#REF!,4+E$1-1990,FALSE),0))</f>
        <v>0</v>
      </c>
      <c r="F20" s="120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7.0291459666520312E-2</v>
      </c>
      <c r="H20" s="111">
        <f t="shared" ref="H20:L20" ca="1" si="18">G20-5*(G20-$M20)/($M$1-G$1)</f>
        <v>6.9705697502632641E-2</v>
      </c>
      <c r="I20" s="111">
        <f t="shared" ca="1" si="18"/>
        <v>6.911993533874497E-2</v>
      </c>
      <c r="J20" s="111">
        <f t="shared" ca="1" si="18"/>
        <v>6.8534173174857299E-2</v>
      </c>
      <c r="K20" s="111">
        <f t="shared" ca="1" si="18"/>
        <v>6.7948411010969628E-2</v>
      </c>
      <c r="L20" s="111">
        <f t="shared" ca="1" si="18"/>
        <v>6.7362648847081957E-2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6.6776886683194286E-2</v>
      </c>
    </row>
    <row r="21" spans="1:13" x14ac:dyDescent="0.3">
      <c r="A21" s="109" t="s">
        <v>8</v>
      </c>
      <c r="B21" s="109">
        <v>1</v>
      </c>
      <c r="C21" s="120">
        <f ca="1">MAX(0,IFERROR(VLOOKUP(MID(CELL("filename",$A$1),FIND("]",CELL("filename",$A$1))+1,255)&amp;$A21,#REF!,4+C$1-1990,FALSE),0))</f>
        <v>0</v>
      </c>
      <c r="D21" s="120">
        <f ca="1">MAX(0,IFERROR(VLOOKUP(MID(CELL("filename",$A$1),FIND("]",CELL("filename",$A$1))+1,255)&amp;$A21,#REF!,4+D$1-1990,FALSE),0))</f>
        <v>0</v>
      </c>
      <c r="E21" s="120">
        <f ca="1">MAX(0,IFERROR(VLOOKUP(MID(CELL("filename",$A$1),FIND("]",CELL("filename",$A$1))+1,255)&amp;$A21,#REF!,4+E$1-1990,FALSE),0))</f>
        <v>0</v>
      </c>
      <c r="F21" s="120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0.80478490649734069</v>
      </c>
      <c r="H21" s="111">
        <f t="shared" ref="H21:L21" ca="1" si="19">G21-5*(G21-$M21)/($M$1-G$1)</f>
        <v>0.79807836560986289</v>
      </c>
      <c r="I21" s="111">
        <f t="shared" ca="1" si="19"/>
        <v>0.79137182472238499</v>
      </c>
      <c r="J21" s="111">
        <f t="shared" ca="1" si="19"/>
        <v>0.78466528383490708</v>
      </c>
      <c r="K21" s="111">
        <f t="shared" ca="1" si="19"/>
        <v>0.77795874294742928</v>
      </c>
      <c r="L21" s="111">
        <f t="shared" ca="1" si="19"/>
        <v>0.77125220205995149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0.76454566117247358</v>
      </c>
    </row>
    <row r="22" spans="1:13" x14ac:dyDescent="0.3">
      <c r="A22" s="109" t="s">
        <v>6</v>
      </c>
      <c r="B22" s="109">
        <v>1</v>
      </c>
      <c r="C22" s="120">
        <f ca="1">MAX(0,IFERROR(VLOOKUP(MID(CELL("filename",$A$1),FIND("]",CELL("filename",$A$1))+1,255)&amp;$A22,#REF!,4+C$1-1990,FALSE),0))</f>
        <v>0</v>
      </c>
      <c r="D22" s="120">
        <f ca="1">MAX(0,IFERROR(VLOOKUP(MID(CELL("filename",$A$1),FIND("]",CELL("filename",$A$1))+1,255)&amp;$A22,#REF!,4+D$1-1990,FALSE),0))</f>
        <v>0</v>
      </c>
      <c r="E22" s="120">
        <f ca="1">MAX(0,IFERROR(VLOOKUP(MID(CELL("filename",$A$1),FIND("]",CELL("filename",$A$1))+1,255)&amp;$A22,#REF!,4+E$1-1990,FALSE),0))</f>
        <v>0</v>
      </c>
      <c r="F22" s="120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0.40131630243317573</v>
      </c>
      <c r="H22" s="111">
        <f t="shared" ref="H22:L22" ca="1" si="20">G22-5*(G22-$M22)/($M$1-G$1)</f>
        <v>0.39797199991289928</v>
      </c>
      <c r="I22" s="111">
        <f t="shared" ca="1" si="20"/>
        <v>0.39462769739262282</v>
      </c>
      <c r="J22" s="111">
        <f t="shared" ca="1" si="20"/>
        <v>0.39128339487234637</v>
      </c>
      <c r="K22" s="111">
        <f t="shared" ca="1" si="20"/>
        <v>0.38793909235206991</v>
      </c>
      <c r="L22" s="111">
        <f t="shared" ca="1" si="20"/>
        <v>0.3845947898317934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0.38125048731151695</v>
      </c>
    </row>
    <row r="23" spans="1:13" x14ac:dyDescent="0.3">
      <c r="A23" s="109" t="s">
        <v>21</v>
      </c>
      <c r="B23" s="109">
        <v>1</v>
      </c>
      <c r="C23" s="120">
        <f ca="1">MAX(0,IFERROR(VLOOKUP(MID(CELL("filename",$A$1),FIND("]",CELL("filename",$A$1))+1,255)&amp;$A23,#REF!,4+C$1-1990,FALSE),0))</f>
        <v>0</v>
      </c>
      <c r="D23" s="120">
        <f ca="1">MAX(0,IFERROR(VLOOKUP(MID(CELL("filename",$A$1),FIND("]",CELL("filename",$A$1))+1,255)&amp;$A23,#REF!,4+D$1-1990,FALSE),0))</f>
        <v>0</v>
      </c>
      <c r="E23" s="120">
        <f ca="1">MAX(0,IFERROR(VLOOKUP(MID(CELL("filename",$A$1),FIND("]",CELL("filename",$A$1))+1,255)&amp;$A23,#REF!,4+E$1-1990,FALSE),0))</f>
        <v>0</v>
      </c>
      <c r="F23" s="120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0.37436008888982858</v>
      </c>
      <c r="H23" s="111">
        <f t="shared" ref="H23:L23" ca="1" si="21">G23-5*(G23-$M23)/($M$1-G$1)</f>
        <v>0.37124042148241332</v>
      </c>
      <c r="I23" s="111">
        <f t="shared" ca="1" si="21"/>
        <v>0.36812075407499806</v>
      </c>
      <c r="J23" s="111">
        <f t="shared" ca="1" si="21"/>
        <v>0.3650010866675828</v>
      </c>
      <c r="K23" s="111">
        <f t="shared" ca="1" si="21"/>
        <v>0.36188141926016759</v>
      </c>
      <c r="L23" s="111">
        <f t="shared" ca="1" si="21"/>
        <v>0.35876175185275239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0.35564208444533713</v>
      </c>
    </row>
    <row r="24" spans="1:13" x14ac:dyDescent="0.3">
      <c r="A24" s="109" t="s">
        <v>10</v>
      </c>
      <c r="B24" s="109">
        <v>1</v>
      </c>
      <c r="C24" s="120">
        <f ca="1">MAX(0,IFERROR(VLOOKUP(MID(CELL("filename",$A$1),FIND("]",CELL("filename",$A$1))+1,255)&amp;$A24,#REF!,4+C$1-1990,FALSE),0))</f>
        <v>0</v>
      </c>
      <c r="D24" s="120">
        <f ca="1">MAX(0,IFERROR(VLOOKUP(MID(CELL("filename",$A$1),FIND("]",CELL("filename",$A$1))+1,255)&amp;$A24,#REF!,4+D$1-1990,FALSE),0))</f>
        <v>0</v>
      </c>
      <c r="E24" s="120">
        <f ca="1">MAX(0,IFERROR(VLOOKUP(MID(CELL("filename",$A$1),FIND("]",CELL("filename",$A$1))+1,255)&amp;$A24,#REF!,4+E$1-1990,FALSE),0))</f>
        <v>0</v>
      </c>
      <c r="F24" s="120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0.84240475044422414</v>
      </c>
      <c r="H24" s="111">
        <f t="shared" ref="H24:L24" ca="1" si="22">G24-5*(G24-$M24)/($M$1-G$1)</f>
        <v>0.83538471085718891</v>
      </c>
      <c r="I24" s="111">
        <f t="shared" ca="1" si="22"/>
        <v>0.82836467127015367</v>
      </c>
      <c r="J24" s="111">
        <f t="shared" ca="1" si="22"/>
        <v>0.82134463168311844</v>
      </c>
      <c r="K24" s="111">
        <f t="shared" ca="1" si="22"/>
        <v>0.81432459209608321</v>
      </c>
      <c r="L24" s="111">
        <f t="shared" ca="1" si="22"/>
        <v>0.80730455250904809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0.80028451292201286</v>
      </c>
    </row>
    <row r="25" spans="1:13" x14ac:dyDescent="0.3">
      <c r="A25" s="109" t="s">
        <v>20</v>
      </c>
      <c r="B25" s="109">
        <v>1</v>
      </c>
      <c r="C25" s="120">
        <f ca="1">MAX(0,IFERROR(VLOOKUP(MID(CELL("filename",$A$1),FIND("]",CELL("filename",$A$1))+1,255)&amp;$A25,#REF!,4+C$1-1990,FALSE),0))</f>
        <v>0</v>
      </c>
      <c r="D25" s="120">
        <f ca="1">MAX(0,IFERROR(VLOOKUP(MID(CELL("filename",$A$1),FIND("]",CELL("filename",$A$1))+1,255)&amp;$A25,#REF!,4+D$1-1990,FALSE),0))</f>
        <v>0</v>
      </c>
      <c r="E25" s="120">
        <f ca="1">MAX(0,IFERROR(VLOOKUP(MID(CELL("filename",$A$1),FIND("]",CELL("filename",$A$1))+1,255)&amp;$A25,#REF!,4+E$1-1990,FALSE),0))</f>
        <v>0</v>
      </c>
      <c r="F25" s="120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0.65823917384561248</v>
      </c>
      <c r="H25" s="111">
        <f t="shared" ref="H25:L25" ca="1" si="23">G25-5*(G25-$M25)/($M$1-G$1)</f>
        <v>0.65275384739689901</v>
      </c>
      <c r="I25" s="111">
        <f t="shared" ca="1" si="23"/>
        <v>0.64726852094818554</v>
      </c>
      <c r="J25" s="111">
        <f t="shared" ca="1" si="23"/>
        <v>0.64178319449947208</v>
      </c>
      <c r="K25" s="111">
        <f t="shared" ca="1" si="23"/>
        <v>0.63629786805075861</v>
      </c>
      <c r="L25" s="111">
        <f t="shared" ca="1" si="23"/>
        <v>0.63081254160204514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0.62532721515333178</v>
      </c>
    </row>
    <row r="26" spans="1:13" x14ac:dyDescent="0.3">
      <c r="A26" s="109" t="s">
        <v>26</v>
      </c>
      <c r="B26" s="109">
        <v>1</v>
      </c>
      <c r="C26" s="120">
        <f ca="1">MAX(0,IFERROR(VLOOKUP(MID(CELL("filename",$A$1),FIND("]",CELL("filename",$A$1))+1,255)&amp;$A26,#REF!,4+C$1-1990,FALSE),0))</f>
        <v>0</v>
      </c>
      <c r="D26" s="120">
        <f ca="1">MAX(0,IFERROR(VLOOKUP(MID(CELL("filename",$A$1),FIND("]",CELL("filename",$A$1))+1,255)&amp;$A26,#REF!,4+D$1-1990,FALSE),0))</f>
        <v>0</v>
      </c>
      <c r="E26" s="120">
        <f ca="1">MAX(0,IFERROR(VLOOKUP(MID(CELL("filename",$A$1),FIND("]",CELL("filename",$A$1))+1,255)&amp;$A26,#REF!,4+E$1-1990,FALSE),0))</f>
        <v>0</v>
      </c>
      <c r="F26" s="120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9.9522846374697424E-2</v>
      </c>
      <c r="H26" s="111">
        <f t="shared" ref="H26:L26" ca="1" si="24">G26-5*(G26-$M26)/($M$1-G$1)</f>
        <v>9.8693489321574943E-2</v>
      </c>
      <c r="I26" s="111">
        <f t="shared" ca="1" si="24"/>
        <v>9.7864132268452461E-2</v>
      </c>
      <c r="J26" s="111">
        <f t="shared" ca="1" si="24"/>
        <v>9.703477521532998E-2</v>
      </c>
      <c r="K26" s="111">
        <f t="shared" ca="1" si="24"/>
        <v>9.6205418162207498E-2</v>
      </c>
      <c r="L26" s="111">
        <f t="shared" ca="1" si="24"/>
        <v>9.5376061109085031E-2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9.4546704055962549E-2</v>
      </c>
    </row>
    <row r="27" spans="1:13" x14ac:dyDescent="0.3">
      <c r="A27" s="109" t="s">
        <v>7</v>
      </c>
      <c r="B27" s="109">
        <v>1</v>
      </c>
      <c r="C27" s="120">
        <f ca="1">MAX(0,IFERROR(VLOOKUP(MID(CELL("filename",$A$1),FIND("]",CELL("filename",$A$1))+1,255)&amp;$A27,#REF!,4+C$1-1990,FALSE),0))</f>
        <v>0</v>
      </c>
      <c r="D27" s="120">
        <f ca="1">MAX(0,IFERROR(VLOOKUP(MID(CELL("filename",$A$1),FIND("]",CELL("filename",$A$1))+1,255)&amp;$A27,#REF!,4+D$1-1990,FALSE),0))</f>
        <v>0</v>
      </c>
      <c r="E27" s="120">
        <f ca="1">MAX(0,IFERROR(VLOOKUP(MID(CELL("filename",$A$1),FIND("]",CELL("filename",$A$1))+1,255)&amp;$A27,#REF!,4+E$1-1990,FALSE),0))</f>
        <v>0</v>
      </c>
      <c r="F27" s="120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0.37003747478650512</v>
      </c>
      <c r="H27" s="111">
        <f t="shared" ref="H27:L27" ca="1" si="25">G27-5*(G27-$M27)/($M$1-G$1)</f>
        <v>0.36695382916328423</v>
      </c>
      <c r="I27" s="111">
        <f t="shared" ca="1" si="25"/>
        <v>0.36387018354006334</v>
      </c>
      <c r="J27" s="111">
        <f t="shared" ca="1" si="25"/>
        <v>0.36078653791684245</v>
      </c>
      <c r="K27" s="111">
        <f t="shared" ca="1" si="25"/>
        <v>0.35770289229362157</v>
      </c>
      <c r="L27" s="111">
        <f t="shared" ca="1" si="25"/>
        <v>0.35461924667040068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0.35153560104717985</v>
      </c>
    </row>
    <row r="28" spans="1:13" x14ac:dyDescent="0.3">
      <c r="A28" s="109" t="s">
        <v>9</v>
      </c>
      <c r="B28" s="109">
        <v>1</v>
      </c>
      <c r="C28" s="120">
        <f ca="1">MAX(0,IFERROR(VLOOKUP(MID(CELL("filename",$A$1),FIND("]",CELL("filename",$A$1))+1,255)&amp;$A28,#REF!,4+C$1-1990,FALSE),0))</f>
        <v>0</v>
      </c>
      <c r="D28" s="120">
        <f ca="1">MAX(0,IFERROR(VLOOKUP(MID(CELL("filename",$A$1),FIND("]",CELL("filename",$A$1))+1,255)&amp;$A28,#REF!,4+D$1-1990,FALSE),0))</f>
        <v>0</v>
      </c>
      <c r="E28" s="120">
        <f ca="1">MAX(0,IFERROR(VLOOKUP(MID(CELL("filename",$A$1),FIND("]",CELL("filename",$A$1))+1,255)&amp;$A28,#REF!,4+E$1-1990,FALSE),0))</f>
        <v>0</v>
      </c>
      <c r="F28" s="120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0.10538037905554444</v>
      </c>
      <c r="H28" s="111">
        <f t="shared" ref="H28:L28" ca="1" si="26">G28-5*(G28-$M28)/($M$1-G$1)</f>
        <v>0.10450220923008156</v>
      </c>
      <c r="I28" s="111">
        <f t="shared" ca="1" si="26"/>
        <v>0.10362403940461869</v>
      </c>
      <c r="J28" s="111">
        <f t="shared" ca="1" si="26"/>
        <v>0.10274586957915582</v>
      </c>
      <c r="K28" s="111">
        <f t="shared" ca="1" si="26"/>
        <v>0.10186769975369295</v>
      </c>
      <c r="L28" s="111">
        <f t="shared" ca="1" si="26"/>
        <v>0.10098952992823007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0.10011136010276721</v>
      </c>
    </row>
    <row r="29" spans="1:13" x14ac:dyDescent="0.3">
      <c r="A29" s="109" t="s">
        <v>14</v>
      </c>
      <c r="B29" s="109">
        <v>1</v>
      </c>
      <c r="C29" s="120">
        <f ca="1">MAX(0,IFERROR(VLOOKUP(MID(CELL("filename",$A$1),FIND("]",CELL("filename",$A$1))+1,255)&amp;$A29,#REF!,4+C$1-1990,FALSE),0))</f>
        <v>0</v>
      </c>
      <c r="D29" s="120">
        <f ca="1">MAX(0,IFERROR(VLOOKUP(MID(CELL("filename",$A$1),FIND("]",CELL("filename",$A$1))+1,255)&amp;$A29,#REF!,4+D$1-1990,FALSE),0))</f>
        <v>0</v>
      </c>
      <c r="E29" s="120">
        <f ca="1">MAX(0,IFERROR(VLOOKUP(MID(CELL("filename",$A$1),FIND("]",CELL("filename",$A$1))+1,255)&amp;$A29,#REF!,4+E$1-1990,FALSE),0))</f>
        <v>0</v>
      </c>
      <c r="F29" s="120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ref="H29:L29" ca="1" si="27">G29-5*(G29-$M29)/($M$1-G$1)</f>
        <v>0</v>
      </c>
      <c r="I29" s="111">
        <f t="shared" ca="1" si="27"/>
        <v>0</v>
      </c>
      <c r="J29" s="111">
        <f t="shared" ca="1" si="27"/>
        <v>0</v>
      </c>
      <c r="K29" s="111">
        <f t="shared" ca="1" si="27"/>
        <v>0</v>
      </c>
      <c r="L29" s="111">
        <f t="shared" ca="1" si="27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s="109" t="s">
        <v>4</v>
      </c>
      <c r="B30" s="109">
        <v>1</v>
      </c>
      <c r="C30" s="120">
        <f ca="1">MAX(0,IFERROR(VLOOKUP(MID(CELL("filename",$A$1),FIND("]",CELL("filename",$A$1))+1,255)&amp;$A30,#REF!,4+C$1-1990,FALSE),0))</f>
        <v>0</v>
      </c>
      <c r="D30" s="120">
        <f ca="1">MAX(0,IFERROR(VLOOKUP(MID(CELL("filename",$A$1),FIND("]",CELL("filename",$A$1))+1,255)&amp;$A30,#REF!,4+D$1-1990,FALSE),0))</f>
        <v>0</v>
      </c>
      <c r="E30" s="120">
        <f ca="1">MAX(0,IFERROR(VLOOKUP(MID(CELL("filename",$A$1),FIND("]",CELL("filename",$A$1))+1,255)&amp;$A30,#REF!,4+E$1-1990,FALSE),0))</f>
        <v>0</v>
      </c>
      <c r="F30" s="120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0.66561836555807363</v>
      </c>
      <c r="H30" s="111">
        <f t="shared" ref="H30:L30" ca="1" si="28">G30-5*(G30-$M30)/($M$1-G$1)</f>
        <v>0.66007154584508965</v>
      </c>
      <c r="I30" s="111">
        <f t="shared" ca="1" si="28"/>
        <v>0.65452472613210566</v>
      </c>
      <c r="J30" s="111">
        <f t="shared" ca="1" si="28"/>
        <v>0.64897790641912168</v>
      </c>
      <c r="K30" s="111">
        <f t="shared" ca="1" si="28"/>
        <v>0.6434310867061378</v>
      </c>
      <c r="L30" s="111">
        <f t="shared" ca="1" si="28"/>
        <v>0.63788426699315393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0.63233744728016994</v>
      </c>
    </row>
    <row r="31" spans="1:13" x14ac:dyDescent="0.3">
      <c r="A31" s="109" t="s">
        <v>12</v>
      </c>
      <c r="B31" s="109">
        <f t="shared" ref="B31:B62" si="29">B2+1</f>
        <v>2</v>
      </c>
      <c r="C31" s="120">
        <f ca="1">MAX(0,IFERROR(VLOOKUP(MID(CELL("filename",$A$1),FIND("]",CELL("filename",$A$1))+1,255)&amp;$A31,#REF!,4+C$1-1990,FALSE),0))</f>
        <v>0</v>
      </c>
      <c r="D31" s="120">
        <f ca="1">MAX(0,IFERROR(VLOOKUP(MID(CELL("filename",$A$1),FIND("]",CELL("filename",$A$1))+1,255)&amp;$A31,#REF!,4+D$1-1990,FALSE),0))</f>
        <v>0</v>
      </c>
      <c r="E31" s="120">
        <f ca="1">MAX(0,IFERROR(VLOOKUP(MID(CELL("filename",$A$1),FIND("]",CELL("filename",$A$1))+1,255)&amp;$A31,#REF!,4+E$1-1990,FALSE),0))</f>
        <v>0</v>
      </c>
      <c r="F31" s="120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0.4456733394114975</v>
      </c>
      <c r="H31" s="111">
        <f t="shared" ref="H31:L31" ca="1" si="30">G31-5*(G31-$M31)/($M$1-G$1)</f>
        <v>0.40853389446053939</v>
      </c>
      <c r="I31" s="111">
        <f t="shared" ca="1" si="30"/>
        <v>0.37139444950958128</v>
      </c>
      <c r="J31" s="111">
        <f t="shared" ca="1" si="30"/>
        <v>0.33425500455862317</v>
      </c>
      <c r="K31" s="111">
        <f t="shared" ca="1" si="30"/>
        <v>0.297115559607665</v>
      </c>
      <c r="L31" s="111">
        <f t="shared" ca="1" si="30"/>
        <v>0.25997611465670689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0.22283666970574875</v>
      </c>
    </row>
    <row r="32" spans="1:13" x14ac:dyDescent="0.3">
      <c r="A32" s="109" t="s">
        <v>1</v>
      </c>
      <c r="B32" s="109">
        <f t="shared" si="29"/>
        <v>2</v>
      </c>
      <c r="C32" s="120">
        <f ca="1">MAX(0,IFERROR(VLOOKUP(MID(CELL("filename",$A$1),FIND("]",CELL("filename",$A$1))+1,255)&amp;$A32,#REF!,4+C$1-1990,FALSE),0))</f>
        <v>0</v>
      </c>
      <c r="D32" s="120">
        <f ca="1">MAX(0,IFERROR(VLOOKUP(MID(CELL("filename",$A$1),FIND("]",CELL("filename",$A$1))+1,255)&amp;$A32,#REF!,4+D$1-1990,FALSE),0))</f>
        <v>0</v>
      </c>
      <c r="E32" s="120">
        <f ca="1">MAX(0,IFERROR(VLOOKUP(MID(CELL("filename",$A$1),FIND("]",CELL("filename",$A$1))+1,255)&amp;$A32,#REF!,4+E$1-1990,FALSE),0))</f>
        <v>0</v>
      </c>
      <c r="F32" s="120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0.50899796194067426</v>
      </c>
      <c r="H32" s="111">
        <f t="shared" ref="H32:L32" ca="1" si="31">G32-5*(G32-$M32)/($M$1-G$1)</f>
        <v>0.46658146511228471</v>
      </c>
      <c r="I32" s="111">
        <f t="shared" ca="1" si="31"/>
        <v>0.42416496828389522</v>
      </c>
      <c r="J32" s="111">
        <f t="shared" ca="1" si="31"/>
        <v>0.38174847145550572</v>
      </c>
      <c r="K32" s="111">
        <f t="shared" ca="1" si="31"/>
        <v>0.33933197462711617</v>
      </c>
      <c r="L32" s="111">
        <f t="shared" ca="1" si="31"/>
        <v>0.29691547779872662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0.25449898097033713</v>
      </c>
    </row>
    <row r="33" spans="1:13" x14ac:dyDescent="0.3">
      <c r="A33" s="109" t="s">
        <v>19</v>
      </c>
      <c r="B33" s="109">
        <f t="shared" si="29"/>
        <v>2</v>
      </c>
      <c r="C33" s="120">
        <f ca="1">MAX(0,IFERROR(VLOOKUP(MID(CELL("filename",$A$1),FIND("]",CELL("filename",$A$1))+1,255)&amp;$A33,#REF!,4+C$1-1990,FALSE),0))</f>
        <v>0</v>
      </c>
      <c r="D33" s="120">
        <f ca="1">MAX(0,IFERROR(VLOOKUP(MID(CELL("filename",$A$1),FIND("]",CELL("filename",$A$1))+1,255)&amp;$A33,#REF!,4+D$1-1990,FALSE),0))</f>
        <v>0</v>
      </c>
      <c r="E33" s="120">
        <f ca="1">MAX(0,IFERROR(VLOOKUP(MID(CELL("filename",$A$1),FIND("]",CELL("filename",$A$1))+1,255)&amp;$A33,#REF!,4+E$1-1990,FALSE),0))</f>
        <v>0</v>
      </c>
      <c r="F33" s="120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0.16856691076945554</v>
      </c>
      <c r="H33" s="111">
        <f t="shared" ref="H33:L33" ca="1" si="32">G33-5*(G33-$M33)/($M$1-G$1)</f>
        <v>0.15451966820533425</v>
      </c>
      <c r="I33" s="111">
        <f t="shared" ca="1" si="32"/>
        <v>0.14047242564121296</v>
      </c>
      <c r="J33" s="111">
        <f t="shared" ca="1" si="32"/>
        <v>0.12642518307709166</v>
      </c>
      <c r="K33" s="111">
        <f t="shared" ca="1" si="32"/>
        <v>0.11237794051297037</v>
      </c>
      <c r="L33" s="111">
        <f t="shared" ca="1" si="32"/>
        <v>9.8330697948849077E-2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8.4283455384727771E-2</v>
      </c>
    </row>
    <row r="34" spans="1:13" x14ac:dyDescent="0.3">
      <c r="A34" s="109" t="s">
        <v>22</v>
      </c>
      <c r="B34" s="109">
        <f t="shared" si="29"/>
        <v>2</v>
      </c>
      <c r="C34" s="120">
        <f ca="1">MAX(0,IFERROR(VLOOKUP(MID(CELL("filename",$A$1),FIND("]",CELL("filename",$A$1))+1,255)&amp;$A34,#REF!,4+C$1-1990,FALSE),0))</f>
        <v>0</v>
      </c>
      <c r="D34" s="120">
        <f ca="1">MAX(0,IFERROR(VLOOKUP(MID(CELL("filename",$A$1),FIND("]",CELL("filename",$A$1))+1,255)&amp;$A34,#REF!,4+D$1-1990,FALSE),0))</f>
        <v>0</v>
      </c>
      <c r="E34" s="120">
        <f ca="1">MAX(0,IFERROR(VLOOKUP(MID(CELL("filename",$A$1),FIND("]",CELL("filename",$A$1))+1,255)&amp;$A34,#REF!,4+E$1-1990,FALSE),0))</f>
        <v>0</v>
      </c>
      <c r="F34" s="120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0.38274334884700284</v>
      </c>
      <c r="H34" s="111">
        <f t="shared" ref="H34:L34" ca="1" si="33">G34-5*(G34-$M34)/($M$1-G$1)</f>
        <v>0.35084806977641925</v>
      </c>
      <c r="I34" s="111">
        <f t="shared" ca="1" si="33"/>
        <v>0.31895279070583571</v>
      </c>
      <c r="J34" s="111">
        <f t="shared" ca="1" si="33"/>
        <v>0.28705751163525212</v>
      </c>
      <c r="K34" s="111">
        <f t="shared" ca="1" si="33"/>
        <v>0.25516223256466852</v>
      </c>
      <c r="L34" s="111">
        <f t="shared" ca="1" si="33"/>
        <v>0.22326695349408499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0.19137167442350142</v>
      </c>
    </row>
    <row r="35" spans="1:13" x14ac:dyDescent="0.3">
      <c r="A35" s="109" t="s">
        <v>28</v>
      </c>
      <c r="B35" s="109">
        <f t="shared" si="29"/>
        <v>2</v>
      </c>
      <c r="C35" s="120">
        <f ca="1">MAX(0,IFERROR(VLOOKUP(MID(CELL("filename",$A$1),FIND("]",CELL("filename",$A$1))+1,255)&amp;$A35,#REF!,4+C$1-1990,FALSE),0))</f>
        <v>0</v>
      </c>
      <c r="D35" s="120">
        <f ca="1">MAX(0,IFERROR(VLOOKUP(MID(CELL("filename",$A$1),FIND("]",CELL("filename",$A$1))+1,255)&amp;$A35,#REF!,4+D$1-1990,FALSE),0))</f>
        <v>0</v>
      </c>
      <c r="E35" s="120">
        <f ca="1">MAX(0,IFERROR(VLOOKUP(MID(CELL("filename",$A$1),FIND("]",CELL("filename",$A$1))+1,255)&amp;$A35,#REF!,4+E$1-1990,FALSE),0))</f>
        <v>0</v>
      </c>
      <c r="F35" s="120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4">G35-5*(G35-$M35)/($M$1-G$1)</f>
        <v>0</v>
      </c>
      <c r="I35" s="111">
        <f t="shared" ca="1" si="34"/>
        <v>0</v>
      </c>
      <c r="J35" s="111">
        <f t="shared" ca="1" si="34"/>
        <v>0</v>
      </c>
      <c r="K35" s="111">
        <f t="shared" ca="1" si="34"/>
        <v>0</v>
      </c>
      <c r="L35" s="111">
        <f t="shared" ca="1" si="3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s="109" t="s">
        <v>13</v>
      </c>
      <c r="B36" s="109">
        <f t="shared" si="29"/>
        <v>2</v>
      </c>
      <c r="C36" s="120">
        <f ca="1">MAX(0,IFERROR(VLOOKUP(MID(CELL("filename",$A$1),FIND("]",CELL("filename",$A$1))+1,255)&amp;$A36,#REF!,4+C$1-1990,FALSE),0))</f>
        <v>0</v>
      </c>
      <c r="D36" s="120">
        <f ca="1">MAX(0,IFERROR(VLOOKUP(MID(CELL("filename",$A$1),FIND("]",CELL("filename",$A$1))+1,255)&amp;$A36,#REF!,4+D$1-1990,FALSE),0))</f>
        <v>0</v>
      </c>
      <c r="E36" s="120">
        <f ca="1">MAX(0,IFERROR(VLOOKUP(MID(CELL("filename",$A$1),FIND("]",CELL("filename",$A$1))+1,255)&amp;$A36,#REF!,4+E$1-1990,FALSE),0))</f>
        <v>0</v>
      </c>
      <c r="F36" s="120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0.58457385270319873</v>
      </c>
      <c r="H36" s="111">
        <f t="shared" ref="H36:L36" ca="1" si="35">G36-5*(G36-$M36)/($M$1-G$1)</f>
        <v>0.53585936497793218</v>
      </c>
      <c r="I36" s="111">
        <f t="shared" ca="1" si="35"/>
        <v>0.48714487725266564</v>
      </c>
      <c r="J36" s="111">
        <f t="shared" ca="1" si="35"/>
        <v>0.4384303895273991</v>
      </c>
      <c r="K36" s="111">
        <f t="shared" ca="1" si="35"/>
        <v>0.3897159018021325</v>
      </c>
      <c r="L36" s="111">
        <f t="shared" ca="1" si="35"/>
        <v>0.34100141407686591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0.29228692635159936</v>
      </c>
    </row>
    <row r="37" spans="1:13" x14ac:dyDescent="0.3">
      <c r="A37" s="109" t="s">
        <v>17</v>
      </c>
      <c r="B37" s="109">
        <f t="shared" si="29"/>
        <v>2</v>
      </c>
      <c r="C37" s="120">
        <f ca="1">MAX(0,IFERROR(VLOOKUP(MID(CELL("filename",$A$1),FIND("]",CELL("filename",$A$1))+1,255)&amp;$A37,#REF!,4+C$1-1990,FALSE),0))</f>
        <v>0</v>
      </c>
      <c r="D37" s="120">
        <f ca="1">MAX(0,IFERROR(VLOOKUP(MID(CELL("filename",$A$1),FIND("]",CELL("filename",$A$1))+1,255)&amp;$A37,#REF!,4+D$1-1990,FALSE),0))</f>
        <v>0</v>
      </c>
      <c r="E37" s="120">
        <f ca="1">MAX(0,IFERROR(VLOOKUP(MID(CELL("filename",$A$1),FIND("]",CELL("filename",$A$1))+1,255)&amp;$A37,#REF!,4+E$1-1990,FALSE),0))</f>
        <v>0</v>
      </c>
      <c r="F37" s="120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0.48231610600499225</v>
      </c>
      <c r="H37" s="111">
        <f t="shared" ref="H37:L37" ca="1" si="36">G37-5*(G37-$M37)/($M$1-G$1)</f>
        <v>0.44212309717124287</v>
      </c>
      <c r="I37" s="111">
        <f t="shared" ca="1" si="36"/>
        <v>0.40193008833749355</v>
      </c>
      <c r="J37" s="111">
        <f t="shared" ca="1" si="36"/>
        <v>0.36173707950374417</v>
      </c>
      <c r="K37" s="111">
        <f t="shared" ca="1" si="36"/>
        <v>0.3215440706699948</v>
      </c>
      <c r="L37" s="111">
        <f t="shared" ca="1" si="36"/>
        <v>0.28135106183624548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0.24115805300249613</v>
      </c>
    </row>
    <row r="38" spans="1:13" x14ac:dyDescent="0.3">
      <c r="A38" s="109" t="s">
        <v>25</v>
      </c>
      <c r="B38" s="109">
        <f t="shared" si="29"/>
        <v>2</v>
      </c>
      <c r="C38" s="120">
        <f ca="1">MAX(0,IFERROR(VLOOKUP(MID(CELL("filename",$A$1),FIND("]",CELL("filename",$A$1))+1,255)&amp;$A38,#REF!,4+C$1-1990,FALSE),0))</f>
        <v>0</v>
      </c>
      <c r="D38" s="120">
        <f ca="1">MAX(0,IFERROR(VLOOKUP(MID(CELL("filename",$A$1),FIND("]",CELL("filename",$A$1))+1,255)&amp;$A38,#REF!,4+D$1-1990,FALSE),0))</f>
        <v>0</v>
      </c>
      <c r="E38" s="120">
        <f ca="1">MAX(0,IFERROR(VLOOKUP(MID(CELL("filename",$A$1),FIND("]",CELL("filename",$A$1))+1,255)&amp;$A38,#REF!,4+E$1-1990,FALSE),0))</f>
        <v>0</v>
      </c>
      <c r="F38" s="120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0.21577983202276754</v>
      </c>
      <c r="H38" s="111">
        <f t="shared" ref="H38:L38" ca="1" si="37">G38-5*(G38-$M38)/($M$1-G$1)</f>
        <v>0.19779817935420357</v>
      </c>
      <c r="I38" s="111">
        <f t="shared" ca="1" si="37"/>
        <v>0.1798165266856396</v>
      </c>
      <c r="J38" s="111">
        <f t="shared" ca="1" si="37"/>
        <v>0.16183487401707564</v>
      </c>
      <c r="K38" s="111">
        <f t="shared" ca="1" si="37"/>
        <v>0.1438532213485117</v>
      </c>
      <c r="L38" s="111">
        <f t="shared" ca="1" si="37"/>
        <v>0.12587156867994773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0.10788991601138377</v>
      </c>
    </row>
    <row r="39" spans="1:13" x14ac:dyDescent="0.3">
      <c r="A39" s="109" t="s">
        <v>11</v>
      </c>
      <c r="B39" s="109">
        <f t="shared" si="29"/>
        <v>2</v>
      </c>
      <c r="C39" s="120">
        <f ca="1">MAX(0,IFERROR(VLOOKUP(MID(CELL("filename",$A$1),FIND("]",CELL("filename",$A$1))+1,255)&amp;$A39,#REF!,4+C$1-1990,FALSE),0))</f>
        <v>0</v>
      </c>
      <c r="D39" s="120">
        <f ca="1">MAX(0,IFERROR(VLOOKUP(MID(CELL("filename",$A$1),FIND("]",CELL("filename",$A$1))+1,255)&amp;$A39,#REF!,4+D$1-1990,FALSE),0))</f>
        <v>0</v>
      </c>
      <c r="E39" s="120">
        <f ca="1">MAX(0,IFERROR(VLOOKUP(MID(CELL("filename",$A$1),FIND("]",CELL("filename",$A$1))+1,255)&amp;$A39,#REF!,4+E$1-1990,FALSE),0))</f>
        <v>0</v>
      </c>
      <c r="F39" s="120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2.9734342656122868E-2</v>
      </c>
      <c r="H39" s="111">
        <f t="shared" ref="H39:L39" ca="1" si="38">G39-5*(G39-$M39)/($M$1-G$1)</f>
        <v>2.7256480768112629E-2</v>
      </c>
      <c r="I39" s="111">
        <f t="shared" ca="1" si="38"/>
        <v>2.4778618880102389E-2</v>
      </c>
      <c r="J39" s="111">
        <f t="shared" ca="1" si="38"/>
        <v>2.2300756992092149E-2</v>
      </c>
      <c r="K39" s="111">
        <f t="shared" ca="1" si="38"/>
        <v>1.982289510408191E-2</v>
      </c>
      <c r="L39" s="111">
        <f t="shared" ca="1" si="38"/>
        <v>1.734503321607167E-2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1.4867171328061434E-2</v>
      </c>
    </row>
    <row r="40" spans="1:13" x14ac:dyDescent="0.3">
      <c r="A40" s="109" t="s">
        <v>3</v>
      </c>
      <c r="B40" s="109">
        <f t="shared" si="29"/>
        <v>2</v>
      </c>
      <c r="C40" s="120">
        <f ca="1">MAX(0,IFERROR(VLOOKUP(MID(CELL("filename",$A$1),FIND("]",CELL("filename",$A$1))+1,255)&amp;$A40,#REF!,4+C$1-1990,FALSE),0))</f>
        <v>0</v>
      </c>
      <c r="D40" s="120">
        <f ca="1">MAX(0,IFERROR(VLOOKUP(MID(CELL("filename",$A$1),FIND("]",CELL("filename",$A$1))+1,255)&amp;$A40,#REF!,4+D$1-1990,FALSE),0))</f>
        <v>0</v>
      </c>
      <c r="E40" s="120">
        <f ca="1">MAX(0,IFERROR(VLOOKUP(MID(CELL("filename",$A$1),FIND("]",CELL("filename",$A$1))+1,255)&amp;$A40,#REF!,4+E$1-1990,FALSE),0))</f>
        <v>0</v>
      </c>
      <c r="F40" s="120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0.51315223109757846</v>
      </c>
      <c r="H40" s="111">
        <f t="shared" ref="H40:L40" ca="1" si="39">G40-5*(G40-$M40)/($M$1-G$1)</f>
        <v>0.47038954517278025</v>
      </c>
      <c r="I40" s="111">
        <f t="shared" ca="1" si="39"/>
        <v>0.42762685924798205</v>
      </c>
      <c r="J40" s="111">
        <f t="shared" ca="1" si="39"/>
        <v>0.38486417332318384</v>
      </c>
      <c r="K40" s="111">
        <f t="shared" ca="1" si="39"/>
        <v>0.34210148739838564</v>
      </c>
      <c r="L40" s="111">
        <f t="shared" ca="1" si="39"/>
        <v>0.29933880147358743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0.25657611554878923</v>
      </c>
    </row>
    <row r="41" spans="1:13" x14ac:dyDescent="0.3">
      <c r="A41" s="109" t="s">
        <v>2</v>
      </c>
      <c r="B41" s="109">
        <f t="shared" si="29"/>
        <v>2</v>
      </c>
      <c r="C41" s="120">
        <f ca="1">MAX(0,IFERROR(VLOOKUP(MID(CELL("filename",$A$1),FIND("]",CELL("filename",$A$1))+1,255)&amp;$A41,#REF!,4+C$1-1990,FALSE),0))</f>
        <v>0</v>
      </c>
      <c r="D41" s="120">
        <f ca="1">MAX(0,IFERROR(VLOOKUP(MID(CELL("filename",$A$1),FIND("]",CELL("filename",$A$1))+1,255)&amp;$A41,#REF!,4+D$1-1990,FALSE),0))</f>
        <v>0</v>
      </c>
      <c r="E41" s="120">
        <f ca="1">MAX(0,IFERROR(VLOOKUP(MID(CELL("filename",$A$1),FIND("]",CELL("filename",$A$1))+1,255)&amp;$A41,#REF!,4+E$1-1990,FALSE),0))</f>
        <v>0</v>
      </c>
      <c r="F41" s="120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0.49477855040038549</v>
      </c>
      <c r="H41" s="111">
        <f t="shared" ref="H41:L41" ca="1" si="40">G41-5*(G41-$M41)/($M$1-G$1)</f>
        <v>0.45354700453368668</v>
      </c>
      <c r="I41" s="111">
        <f t="shared" ca="1" si="40"/>
        <v>0.41231545866698788</v>
      </c>
      <c r="J41" s="111">
        <f t="shared" ca="1" si="40"/>
        <v>0.37108391280028907</v>
      </c>
      <c r="K41" s="111">
        <f t="shared" ca="1" si="40"/>
        <v>0.32985236693359032</v>
      </c>
      <c r="L41" s="111">
        <f t="shared" ca="1" si="40"/>
        <v>0.28862082106689152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0.24738927520019274</v>
      </c>
    </row>
    <row r="42" spans="1:13" x14ac:dyDescent="0.3">
      <c r="A42" s="109" t="s">
        <v>16</v>
      </c>
      <c r="B42" s="109">
        <f t="shared" si="29"/>
        <v>2</v>
      </c>
      <c r="C42" s="120">
        <f ca="1">MAX(0,IFERROR(VLOOKUP(MID(CELL("filename",$A$1),FIND("]",CELL("filename",$A$1))+1,255)&amp;$A42,#REF!,4+C$1-1990,FALSE),0))</f>
        <v>0</v>
      </c>
      <c r="D42" s="120">
        <f ca="1">MAX(0,IFERROR(VLOOKUP(MID(CELL("filename",$A$1),FIND("]",CELL("filename",$A$1))+1,255)&amp;$A42,#REF!,4+D$1-1990,FALSE),0))</f>
        <v>0</v>
      </c>
      <c r="E42" s="120">
        <f ca="1">MAX(0,IFERROR(VLOOKUP(MID(CELL("filename",$A$1),FIND("]",CELL("filename",$A$1))+1,255)&amp;$A42,#REF!,4+E$1-1990,FALSE),0))</f>
        <v>0</v>
      </c>
      <c r="F42" s="120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0.18987775794255449</v>
      </c>
      <c r="H42" s="111">
        <f t="shared" ref="H42:L42" ca="1" si="41">G42-5*(G42-$M42)/($M$1-G$1)</f>
        <v>0.17405461144734161</v>
      </c>
      <c r="I42" s="111">
        <f t="shared" ca="1" si="41"/>
        <v>0.15823146495212873</v>
      </c>
      <c r="J42" s="111">
        <f t="shared" ca="1" si="41"/>
        <v>0.14240831845691584</v>
      </c>
      <c r="K42" s="111">
        <f t="shared" ca="1" si="41"/>
        <v>0.12658517196170299</v>
      </c>
      <c r="L42" s="111">
        <f t="shared" ca="1" si="41"/>
        <v>0.11076202546649011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9.4938878971277244E-2</v>
      </c>
    </row>
    <row r="43" spans="1:13" x14ac:dyDescent="0.3">
      <c r="A43" s="109" t="s">
        <v>15</v>
      </c>
      <c r="B43" s="109">
        <f t="shared" si="29"/>
        <v>2</v>
      </c>
      <c r="C43" s="120">
        <f ca="1">MAX(0,IFERROR(VLOOKUP(MID(CELL("filename",$A$1),FIND("]",CELL("filename",$A$1))+1,255)&amp;$A43,#REF!,4+C$1-1990,FALSE),0))</f>
        <v>0</v>
      </c>
      <c r="D43" s="120">
        <f ca="1">MAX(0,IFERROR(VLOOKUP(MID(CELL("filename",$A$1),FIND("]",CELL("filename",$A$1))+1,255)&amp;$A43,#REF!,4+D$1-1990,FALSE),0))</f>
        <v>0</v>
      </c>
      <c r="E43" s="120">
        <f ca="1">MAX(0,IFERROR(VLOOKUP(MID(CELL("filename",$A$1),FIND("]",CELL("filename",$A$1))+1,255)&amp;$A43,#REF!,4+E$1-1990,FALSE),0))</f>
        <v>0</v>
      </c>
      <c r="F43" s="120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0.8642053738818134</v>
      </c>
      <c r="H43" s="111">
        <f t="shared" ref="H43:L43" ca="1" si="42">G43-5*(G43-$M43)/($M$1-G$1)</f>
        <v>0.79218825939166226</v>
      </c>
      <c r="I43" s="111">
        <f t="shared" ca="1" si="42"/>
        <v>0.72017114490151113</v>
      </c>
      <c r="J43" s="111">
        <f t="shared" ca="1" si="42"/>
        <v>0.64815403041135999</v>
      </c>
      <c r="K43" s="111">
        <f t="shared" ca="1" si="42"/>
        <v>0.57613691592120886</v>
      </c>
      <c r="L43" s="111">
        <f t="shared" ca="1" si="42"/>
        <v>0.50411980143105772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0.4321026869409067</v>
      </c>
    </row>
    <row r="44" spans="1:13" x14ac:dyDescent="0.3">
      <c r="A44" s="109" t="s">
        <v>18</v>
      </c>
      <c r="B44" s="109">
        <f t="shared" si="29"/>
        <v>2</v>
      </c>
      <c r="C44" s="120">
        <f ca="1">MAX(0,IFERROR(VLOOKUP(MID(CELL("filename",$A$1),FIND("]",CELL("filename",$A$1))+1,255)&amp;$A44,#REF!,4+C$1-1990,FALSE),0))</f>
        <v>0</v>
      </c>
      <c r="D44" s="120">
        <f ca="1">MAX(0,IFERROR(VLOOKUP(MID(CELL("filename",$A$1),FIND("]",CELL("filename",$A$1))+1,255)&amp;$A44,#REF!,4+D$1-1990,FALSE),0))</f>
        <v>0</v>
      </c>
      <c r="E44" s="120">
        <f ca="1">MAX(0,IFERROR(VLOOKUP(MID(CELL("filename",$A$1),FIND("]",CELL("filename",$A$1))+1,255)&amp;$A44,#REF!,4+E$1-1990,FALSE),0))</f>
        <v>0</v>
      </c>
      <c r="F44" s="120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0.48473316293508117</v>
      </c>
      <c r="H44" s="111">
        <f t="shared" ref="H44:L44" ca="1" si="43">G44-5*(G44-$M44)/($M$1-G$1)</f>
        <v>0.44433873269049107</v>
      </c>
      <c r="I44" s="111">
        <f t="shared" ca="1" si="43"/>
        <v>0.40394430244590096</v>
      </c>
      <c r="J44" s="111">
        <f t="shared" ca="1" si="43"/>
        <v>0.36354987220131085</v>
      </c>
      <c r="K44" s="111">
        <f t="shared" ca="1" si="43"/>
        <v>0.32315544195672075</v>
      </c>
      <c r="L44" s="111">
        <f t="shared" ca="1" si="43"/>
        <v>0.28276101171213064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0.24236658146754059</v>
      </c>
    </row>
    <row r="45" spans="1:13" x14ac:dyDescent="0.3">
      <c r="A45" s="109" t="s">
        <v>5</v>
      </c>
      <c r="B45" s="109">
        <f t="shared" si="29"/>
        <v>2</v>
      </c>
      <c r="C45" s="120">
        <f ca="1">MAX(0,IFERROR(VLOOKUP(MID(CELL("filename",$A$1),FIND("]",CELL("filename",$A$1))+1,255)&amp;$A45,#REF!,4+C$1-1990,FALSE),0))</f>
        <v>0</v>
      </c>
      <c r="D45" s="120">
        <f ca="1">MAX(0,IFERROR(VLOOKUP(MID(CELL("filename",$A$1),FIND("]",CELL("filename",$A$1))+1,255)&amp;$A45,#REF!,4+D$1-1990,FALSE),0))</f>
        <v>0</v>
      </c>
      <c r="E45" s="120">
        <f ca="1">MAX(0,IFERROR(VLOOKUP(MID(CELL("filename",$A$1),FIND("]",CELL("filename",$A$1))+1,255)&amp;$A45,#REF!,4+E$1-1990,FALSE),0))</f>
        <v>0</v>
      </c>
      <c r="F45" s="120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0.79458761834642577</v>
      </c>
      <c r="H45" s="111">
        <f t="shared" ref="H45:L45" ca="1" si="44">G45-5*(G45-$M45)/($M$1-G$1)</f>
        <v>0.72837198348422361</v>
      </c>
      <c r="I45" s="111">
        <f t="shared" ca="1" si="44"/>
        <v>0.66215634862202144</v>
      </c>
      <c r="J45" s="111">
        <f t="shared" ca="1" si="44"/>
        <v>0.59594071375981927</v>
      </c>
      <c r="K45" s="111">
        <f t="shared" ca="1" si="44"/>
        <v>0.52972507889761711</v>
      </c>
      <c r="L45" s="111">
        <f t="shared" ca="1" si="44"/>
        <v>0.463509444035415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0.39729380917321289</v>
      </c>
    </row>
    <row r="46" spans="1:13" x14ac:dyDescent="0.3">
      <c r="A46" s="109" t="s">
        <v>23</v>
      </c>
      <c r="B46" s="109">
        <f t="shared" si="29"/>
        <v>2</v>
      </c>
      <c r="C46" s="120">
        <f ca="1">MAX(0,IFERROR(VLOOKUP(MID(CELL("filename",$A$1),FIND("]",CELL("filename",$A$1))+1,255)&amp;$A46,#REF!,4+C$1-1990,FALSE),0))</f>
        <v>0</v>
      </c>
      <c r="D46" s="120">
        <f ca="1">MAX(0,IFERROR(VLOOKUP(MID(CELL("filename",$A$1),FIND("]",CELL("filename",$A$1))+1,255)&amp;$A46,#REF!,4+D$1-1990,FALSE),0))</f>
        <v>0</v>
      </c>
      <c r="E46" s="120">
        <f ca="1">MAX(0,IFERROR(VLOOKUP(MID(CELL("filename",$A$1),FIND("]",CELL("filename",$A$1))+1,255)&amp;$A46,#REF!,4+E$1-1990,FALSE),0))</f>
        <v>0</v>
      </c>
      <c r="F46" s="120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0.26825979791894594</v>
      </c>
      <c r="H46" s="111">
        <f t="shared" ref="H46:L46" ca="1" si="45">G46-5*(G46-$M46)/($M$1-G$1)</f>
        <v>0.24590481475903378</v>
      </c>
      <c r="I46" s="111">
        <f t="shared" ca="1" si="45"/>
        <v>0.22354983159912162</v>
      </c>
      <c r="J46" s="111">
        <f t="shared" ca="1" si="45"/>
        <v>0.20119484843920946</v>
      </c>
      <c r="K46" s="111">
        <f t="shared" ca="1" si="45"/>
        <v>0.17883986527929729</v>
      </c>
      <c r="L46" s="111">
        <f t="shared" ca="1" si="45"/>
        <v>0.15648488211938513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0.13412989895947297</v>
      </c>
    </row>
    <row r="47" spans="1:13" x14ac:dyDescent="0.3">
      <c r="A47" s="109" t="s">
        <v>24</v>
      </c>
      <c r="B47" s="109">
        <f t="shared" si="29"/>
        <v>2</v>
      </c>
      <c r="C47" s="120">
        <f ca="1">MAX(0,IFERROR(VLOOKUP(MID(CELL("filename",$A$1),FIND("]",CELL("filename",$A$1))+1,255)&amp;$A47,#REF!,4+C$1-1990,FALSE),0))</f>
        <v>0</v>
      </c>
      <c r="D47" s="120">
        <f ca="1">MAX(0,IFERROR(VLOOKUP(MID(CELL("filename",$A$1),FIND("]",CELL("filename",$A$1))+1,255)&amp;$A47,#REF!,4+D$1-1990,FALSE),0))</f>
        <v>0</v>
      </c>
      <c r="E47" s="120">
        <f ca="1">MAX(0,IFERROR(VLOOKUP(MID(CELL("filename",$A$1),FIND("]",CELL("filename",$A$1))+1,255)&amp;$A47,#REF!,4+E$1-1990,FALSE),0))</f>
        <v>0</v>
      </c>
      <c r="F47" s="120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0.28928519959782389</v>
      </c>
      <c r="H47" s="111">
        <f t="shared" ref="H47:L47" ca="1" si="46">G47-5*(G47-$M47)/($M$1-G$1)</f>
        <v>0.26517809963133859</v>
      </c>
      <c r="I47" s="111">
        <f t="shared" ca="1" si="46"/>
        <v>0.24107099966485326</v>
      </c>
      <c r="J47" s="111">
        <f t="shared" ca="1" si="46"/>
        <v>0.21696389969836793</v>
      </c>
      <c r="K47" s="111">
        <f t="shared" ca="1" si="46"/>
        <v>0.19285679973188261</v>
      </c>
      <c r="L47" s="111">
        <f t="shared" ca="1" si="46"/>
        <v>0.16874969976539728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0.14464259979891195</v>
      </c>
    </row>
    <row r="48" spans="1:13" x14ac:dyDescent="0.3">
      <c r="A48" s="109" t="s">
        <v>27</v>
      </c>
      <c r="B48" s="109">
        <f t="shared" si="29"/>
        <v>2</v>
      </c>
      <c r="C48" s="120">
        <f ca="1">MAX(0,IFERROR(VLOOKUP(MID(CELL("filename",$A$1),FIND("]",CELL("filename",$A$1))+1,255)&amp;$A48,#REF!,4+C$1-1990,FALSE),0))</f>
        <v>0</v>
      </c>
      <c r="D48" s="120">
        <f ca="1">MAX(0,IFERROR(VLOOKUP(MID(CELL("filename",$A$1),FIND("]",CELL("filename",$A$1))+1,255)&amp;$A48,#REF!,4+D$1-1990,FALSE),0))</f>
        <v>0</v>
      </c>
      <c r="E48" s="120">
        <f ca="1">MAX(0,IFERROR(VLOOKUP(MID(CELL("filename",$A$1),FIND("]",CELL("filename",$A$1))+1,255)&amp;$A48,#REF!,4+E$1-1990,FALSE),0))</f>
        <v>0</v>
      </c>
      <c r="F48" s="120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0.51475639331480061</v>
      </c>
      <c r="H48" s="111">
        <f t="shared" ref="H48:L48" ca="1" si="47">G48-5*(G48-$M48)/($M$1-G$1)</f>
        <v>0.4718600272052339</v>
      </c>
      <c r="I48" s="111">
        <f t="shared" ca="1" si="47"/>
        <v>0.42896366109566719</v>
      </c>
      <c r="J48" s="111">
        <f t="shared" ca="1" si="47"/>
        <v>0.38606729498610048</v>
      </c>
      <c r="K48" s="111">
        <f t="shared" ca="1" si="47"/>
        <v>0.34317092887653378</v>
      </c>
      <c r="L48" s="111">
        <f t="shared" ca="1" si="47"/>
        <v>0.30027456276696707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0.2573781966574003</v>
      </c>
    </row>
    <row r="49" spans="1:13" x14ac:dyDescent="0.3">
      <c r="A49" s="109" t="s">
        <v>29</v>
      </c>
      <c r="B49" s="109">
        <f t="shared" si="29"/>
        <v>2</v>
      </c>
      <c r="C49" s="120">
        <f ca="1">MAX(0,IFERROR(VLOOKUP(MID(CELL("filename",$A$1),FIND("]",CELL("filename",$A$1))+1,255)&amp;$A49,#REF!,4+C$1-1990,FALSE),0))</f>
        <v>0</v>
      </c>
      <c r="D49" s="120">
        <f ca="1">MAX(0,IFERROR(VLOOKUP(MID(CELL("filename",$A$1),FIND("]",CELL("filename",$A$1))+1,255)&amp;$A49,#REF!,4+D$1-1990,FALSE),0))</f>
        <v>0</v>
      </c>
      <c r="E49" s="120">
        <f ca="1">MAX(0,IFERROR(VLOOKUP(MID(CELL("filename",$A$1),FIND("]",CELL("filename",$A$1))+1,255)&amp;$A49,#REF!,4+E$1-1990,FALSE),0))</f>
        <v>0</v>
      </c>
      <c r="F49" s="120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7.0291459666520312E-2</v>
      </c>
      <c r="H49" s="111">
        <f t="shared" ref="H49:L49" ca="1" si="48">G49-5*(G49-$M49)/($M$1-G$1)</f>
        <v>6.4433838027643617E-2</v>
      </c>
      <c r="I49" s="111">
        <f t="shared" ca="1" si="48"/>
        <v>5.8576216388766922E-2</v>
      </c>
      <c r="J49" s="111">
        <f t="shared" ca="1" si="48"/>
        <v>5.2718594749890227E-2</v>
      </c>
      <c r="K49" s="111">
        <f t="shared" ca="1" si="48"/>
        <v>4.6860973111013539E-2</v>
      </c>
      <c r="L49" s="111">
        <f t="shared" ca="1" si="48"/>
        <v>4.1003351472136851E-2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3.5145729833260156E-2</v>
      </c>
    </row>
    <row r="50" spans="1:13" x14ac:dyDescent="0.3">
      <c r="A50" s="109" t="s">
        <v>8</v>
      </c>
      <c r="B50" s="109">
        <f t="shared" si="29"/>
        <v>2</v>
      </c>
      <c r="C50" s="120">
        <f ca="1">MAX(0,IFERROR(VLOOKUP(MID(CELL("filename",$A$1),FIND("]",CELL("filename",$A$1))+1,255)&amp;$A50,#REF!,4+C$1-1990,FALSE),0))</f>
        <v>0</v>
      </c>
      <c r="D50" s="120">
        <f ca="1">MAX(0,IFERROR(VLOOKUP(MID(CELL("filename",$A$1),FIND("]",CELL("filename",$A$1))+1,255)&amp;$A50,#REF!,4+D$1-1990,FALSE),0))</f>
        <v>0</v>
      </c>
      <c r="E50" s="120">
        <f ca="1">MAX(0,IFERROR(VLOOKUP(MID(CELL("filename",$A$1),FIND("]",CELL("filename",$A$1))+1,255)&amp;$A50,#REF!,4+E$1-1990,FALSE),0))</f>
        <v>0</v>
      </c>
      <c r="F50" s="120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0.80478490649734069</v>
      </c>
      <c r="H50" s="111">
        <f t="shared" ref="H50:L50" ca="1" si="49">G50-5*(G50-$M50)/($M$1-G$1)</f>
        <v>0.73771949762256228</v>
      </c>
      <c r="I50" s="111">
        <f t="shared" ca="1" si="49"/>
        <v>0.67065408874778387</v>
      </c>
      <c r="J50" s="111">
        <f t="shared" ca="1" si="49"/>
        <v>0.60358867987300546</v>
      </c>
      <c r="K50" s="111">
        <f t="shared" ca="1" si="49"/>
        <v>0.53652327099822705</v>
      </c>
      <c r="L50" s="111">
        <f t="shared" ca="1" si="49"/>
        <v>0.4694578621234487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0.40239245324867035</v>
      </c>
    </row>
    <row r="51" spans="1:13" x14ac:dyDescent="0.3">
      <c r="A51" s="109" t="s">
        <v>6</v>
      </c>
      <c r="B51" s="109">
        <f t="shared" si="29"/>
        <v>2</v>
      </c>
      <c r="C51" s="120">
        <f ca="1">MAX(0,IFERROR(VLOOKUP(MID(CELL("filename",$A$1),FIND("]",CELL("filename",$A$1))+1,255)&amp;$A51,#REF!,4+C$1-1990,FALSE),0))</f>
        <v>0</v>
      </c>
      <c r="D51" s="120">
        <f ca="1">MAX(0,IFERROR(VLOOKUP(MID(CELL("filename",$A$1),FIND("]",CELL("filename",$A$1))+1,255)&amp;$A51,#REF!,4+D$1-1990,FALSE),0))</f>
        <v>0</v>
      </c>
      <c r="E51" s="120">
        <f ca="1">MAX(0,IFERROR(VLOOKUP(MID(CELL("filename",$A$1),FIND("]",CELL("filename",$A$1))+1,255)&amp;$A51,#REF!,4+E$1-1990,FALSE),0))</f>
        <v>0</v>
      </c>
      <c r="F51" s="120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0.40131630243317573</v>
      </c>
      <c r="H51" s="111">
        <f t="shared" ref="H51:L51" ca="1" si="50">G51-5*(G51-$M51)/($M$1-G$1)</f>
        <v>0.36787327723041108</v>
      </c>
      <c r="I51" s="111">
        <f t="shared" ca="1" si="50"/>
        <v>0.33443025202764642</v>
      </c>
      <c r="J51" s="111">
        <f t="shared" ca="1" si="50"/>
        <v>0.30098722682488177</v>
      </c>
      <c r="K51" s="111">
        <f t="shared" ca="1" si="50"/>
        <v>0.26754420162211712</v>
      </c>
      <c r="L51" s="111">
        <f t="shared" ca="1" si="50"/>
        <v>0.23410117641935249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0.20065815121658787</v>
      </c>
    </row>
    <row r="52" spans="1:13" x14ac:dyDescent="0.3">
      <c r="A52" s="109" t="s">
        <v>21</v>
      </c>
      <c r="B52" s="109">
        <f t="shared" si="29"/>
        <v>2</v>
      </c>
      <c r="C52" s="120">
        <f ca="1">MAX(0,IFERROR(VLOOKUP(MID(CELL("filename",$A$1),FIND("]",CELL("filename",$A$1))+1,255)&amp;$A52,#REF!,4+C$1-1990,FALSE),0))</f>
        <v>0</v>
      </c>
      <c r="D52" s="120">
        <f ca="1">MAX(0,IFERROR(VLOOKUP(MID(CELL("filename",$A$1),FIND("]",CELL("filename",$A$1))+1,255)&amp;$A52,#REF!,4+D$1-1990,FALSE),0))</f>
        <v>0</v>
      </c>
      <c r="E52" s="120">
        <f ca="1">MAX(0,IFERROR(VLOOKUP(MID(CELL("filename",$A$1),FIND("]",CELL("filename",$A$1))+1,255)&amp;$A52,#REF!,4+E$1-1990,FALSE),0))</f>
        <v>0</v>
      </c>
      <c r="F52" s="120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0.37436008888982858</v>
      </c>
      <c r="H52" s="111">
        <f t="shared" ref="H52:L52" ca="1" si="51">G52-5*(G52-$M52)/($M$1-G$1)</f>
        <v>0.34316341481567619</v>
      </c>
      <c r="I52" s="111">
        <f t="shared" ca="1" si="51"/>
        <v>0.31196674074152381</v>
      </c>
      <c r="J52" s="111">
        <f t="shared" ca="1" si="51"/>
        <v>0.28077006666737142</v>
      </c>
      <c r="K52" s="111">
        <f t="shared" ca="1" si="51"/>
        <v>0.24957339259321903</v>
      </c>
      <c r="L52" s="111">
        <f t="shared" ca="1" si="51"/>
        <v>0.21837671851906665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0.18718004444491429</v>
      </c>
    </row>
    <row r="53" spans="1:13" x14ac:dyDescent="0.3">
      <c r="A53" s="109" t="s">
        <v>10</v>
      </c>
      <c r="B53" s="109">
        <f t="shared" si="29"/>
        <v>2</v>
      </c>
      <c r="C53" s="120">
        <f ca="1">MAX(0,IFERROR(VLOOKUP(MID(CELL("filename",$A$1),FIND("]",CELL("filename",$A$1))+1,255)&amp;$A53,#REF!,4+C$1-1990,FALSE),0))</f>
        <v>0</v>
      </c>
      <c r="D53" s="120">
        <f ca="1">MAX(0,IFERROR(VLOOKUP(MID(CELL("filename",$A$1),FIND("]",CELL("filename",$A$1))+1,255)&amp;$A53,#REF!,4+D$1-1990,FALSE),0))</f>
        <v>0</v>
      </c>
      <c r="E53" s="120">
        <f ca="1">MAX(0,IFERROR(VLOOKUP(MID(CELL("filename",$A$1),FIND("]",CELL("filename",$A$1))+1,255)&amp;$A53,#REF!,4+E$1-1990,FALSE),0))</f>
        <v>0</v>
      </c>
      <c r="F53" s="120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0.84240475044422414</v>
      </c>
      <c r="H53" s="111">
        <f t="shared" ref="H53:L53" ca="1" si="52">G53-5*(G53-$M53)/($M$1-G$1)</f>
        <v>0.77220435457387215</v>
      </c>
      <c r="I53" s="111">
        <f t="shared" ca="1" si="52"/>
        <v>0.70200395870352017</v>
      </c>
      <c r="J53" s="111">
        <f t="shared" ca="1" si="52"/>
        <v>0.63180356283316819</v>
      </c>
      <c r="K53" s="111">
        <f t="shared" ca="1" si="52"/>
        <v>0.56160316696281609</v>
      </c>
      <c r="L53" s="111">
        <f t="shared" ca="1" si="52"/>
        <v>0.49140277109246411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0.42120237522211207</v>
      </c>
    </row>
    <row r="54" spans="1:13" x14ac:dyDescent="0.3">
      <c r="A54" s="109" t="s">
        <v>20</v>
      </c>
      <c r="B54" s="109">
        <f t="shared" si="29"/>
        <v>2</v>
      </c>
      <c r="C54" s="120">
        <f ca="1">MAX(0,IFERROR(VLOOKUP(MID(CELL("filename",$A$1),FIND("]",CELL("filename",$A$1))+1,255)&amp;$A54,#REF!,4+C$1-1990,FALSE),0))</f>
        <v>0</v>
      </c>
      <c r="D54" s="120">
        <f ca="1">MAX(0,IFERROR(VLOOKUP(MID(CELL("filename",$A$1),FIND("]",CELL("filename",$A$1))+1,255)&amp;$A54,#REF!,4+D$1-1990,FALSE),0))</f>
        <v>0</v>
      </c>
      <c r="E54" s="120">
        <f ca="1">MAX(0,IFERROR(VLOOKUP(MID(CELL("filename",$A$1),FIND("]",CELL("filename",$A$1))+1,255)&amp;$A54,#REF!,4+E$1-1990,FALSE),0))</f>
        <v>0</v>
      </c>
      <c r="F54" s="120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0.65823917384561248</v>
      </c>
      <c r="H54" s="111">
        <f t="shared" ref="H54:L54" ca="1" si="53">G54-5*(G54-$M54)/($M$1-G$1)</f>
        <v>0.60338590935847813</v>
      </c>
      <c r="I54" s="111">
        <f t="shared" ca="1" si="53"/>
        <v>0.54853264487134379</v>
      </c>
      <c r="J54" s="111">
        <f t="shared" ca="1" si="53"/>
        <v>0.49367938038420939</v>
      </c>
      <c r="K54" s="111">
        <f t="shared" ca="1" si="53"/>
        <v>0.43882611589707499</v>
      </c>
      <c r="L54" s="111">
        <f t="shared" ca="1" si="53"/>
        <v>0.38397285140994064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0.32911958692280624</v>
      </c>
    </row>
    <row r="55" spans="1:13" x14ac:dyDescent="0.3">
      <c r="A55" s="109" t="s">
        <v>26</v>
      </c>
      <c r="B55" s="109">
        <f t="shared" si="29"/>
        <v>2</v>
      </c>
      <c r="C55" s="120">
        <f ca="1">MAX(0,IFERROR(VLOOKUP(MID(CELL("filename",$A$1),FIND("]",CELL("filename",$A$1))+1,255)&amp;$A55,#REF!,4+C$1-1990,FALSE),0))</f>
        <v>0</v>
      </c>
      <c r="D55" s="120">
        <f ca="1">MAX(0,IFERROR(VLOOKUP(MID(CELL("filename",$A$1),FIND("]",CELL("filename",$A$1))+1,255)&amp;$A55,#REF!,4+D$1-1990,FALSE),0))</f>
        <v>0</v>
      </c>
      <c r="E55" s="120">
        <f ca="1">MAX(0,IFERROR(VLOOKUP(MID(CELL("filename",$A$1),FIND("]",CELL("filename",$A$1))+1,255)&amp;$A55,#REF!,4+E$1-1990,FALSE),0))</f>
        <v>0</v>
      </c>
      <c r="F55" s="120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9.9522846374697424E-2</v>
      </c>
      <c r="H55" s="111">
        <f t="shared" ref="H55:L55" ca="1" si="54">G55-5*(G55-$M55)/($M$1-G$1)</f>
        <v>9.1229275843472638E-2</v>
      </c>
      <c r="I55" s="111">
        <f t="shared" ca="1" si="54"/>
        <v>8.2935705312247851E-2</v>
      </c>
      <c r="J55" s="111">
        <f t="shared" ca="1" si="54"/>
        <v>7.4642134781023065E-2</v>
      </c>
      <c r="K55" s="111">
        <f t="shared" ca="1" si="54"/>
        <v>6.6348564249798278E-2</v>
      </c>
      <c r="L55" s="111">
        <f t="shared" ca="1" si="54"/>
        <v>5.8054993718573492E-2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4.9761423187348712E-2</v>
      </c>
    </row>
    <row r="56" spans="1:13" x14ac:dyDescent="0.3">
      <c r="A56" s="109" t="s">
        <v>7</v>
      </c>
      <c r="B56" s="109">
        <f t="shared" si="29"/>
        <v>2</v>
      </c>
      <c r="C56" s="120">
        <f ca="1">MAX(0,IFERROR(VLOOKUP(MID(CELL("filename",$A$1),FIND("]",CELL("filename",$A$1))+1,255)&amp;$A56,#REF!,4+C$1-1990,FALSE),0))</f>
        <v>0</v>
      </c>
      <c r="D56" s="120">
        <f ca="1">MAX(0,IFERROR(VLOOKUP(MID(CELL("filename",$A$1),FIND("]",CELL("filename",$A$1))+1,255)&amp;$A56,#REF!,4+D$1-1990,FALSE),0))</f>
        <v>0</v>
      </c>
      <c r="E56" s="120">
        <f ca="1">MAX(0,IFERROR(VLOOKUP(MID(CELL("filename",$A$1),FIND("]",CELL("filename",$A$1))+1,255)&amp;$A56,#REF!,4+E$1-1990,FALSE),0))</f>
        <v>0</v>
      </c>
      <c r="F56" s="120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0.37003747478650512</v>
      </c>
      <c r="H56" s="111">
        <f t="shared" ref="H56:L56" ca="1" si="55">G56-5*(G56-$M56)/($M$1-G$1)</f>
        <v>0.33920101855429635</v>
      </c>
      <c r="I56" s="111">
        <f t="shared" ca="1" si="55"/>
        <v>0.30836456232208759</v>
      </c>
      <c r="J56" s="111">
        <f t="shared" ca="1" si="55"/>
        <v>0.27752810608987882</v>
      </c>
      <c r="K56" s="111">
        <f t="shared" ca="1" si="55"/>
        <v>0.24669164985767006</v>
      </c>
      <c r="L56" s="111">
        <f t="shared" ca="1" si="55"/>
        <v>0.21585519362546129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0.18501873739325256</v>
      </c>
    </row>
    <row r="57" spans="1:13" x14ac:dyDescent="0.3">
      <c r="A57" s="109" t="s">
        <v>9</v>
      </c>
      <c r="B57" s="109">
        <f t="shared" si="29"/>
        <v>2</v>
      </c>
      <c r="C57" s="120">
        <f ca="1">MAX(0,IFERROR(VLOOKUP(MID(CELL("filename",$A$1),FIND("]",CELL("filename",$A$1))+1,255)&amp;$A57,#REF!,4+C$1-1990,FALSE),0))</f>
        <v>0</v>
      </c>
      <c r="D57" s="120">
        <f ca="1">MAX(0,IFERROR(VLOOKUP(MID(CELL("filename",$A$1),FIND("]",CELL("filename",$A$1))+1,255)&amp;$A57,#REF!,4+D$1-1990,FALSE),0))</f>
        <v>0</v>
      </c>
      <c r="E57" s="120">
        <f ca="1">MAX(0,IFERROR(VLOOKUP(MID(CELL("filename",$A$1),FIND("]",CELL("filename",$A$1))+1,255)&amp;$A57,#REF!,4+E$1-1990,FALSE),0))</f>
        <v>0</v>
      </c>
      <c r="F57" s="120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0.10538037905554444</v>
      </c>
      <c r="H57" s="111">
        <f t="shared" ref="H57:L57" ca="1" si="56">G57-5*(G57-$M57)/($M$1-G$1)</f>
        <v>9.6598680800915743E-2</v>
      </c>
      <c r="I57" s="111">
        <f t="shared" ca="1" si="56"/>
        <v>8.7816982546287031E-2</v>
      </c>
      <c r="J57" s="111">
        <f t="shared" ca="1" si="56"/>
        <v>7.9035284291658334E-2</v>
      </c>
      <c r="K57" s="111">
        <f t="shared" ca="1" si="56"/>
        <v>7.0253586037029636E-2</v>
      </c>
      <c r="L57" s="111">
        <f t="shared" ca="1" si="56"/>
        <v>6.1471887782400925E-2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5.269018952777222E-2</v>
      </c>
    </row>
    <row r="58" spans="1:13" x14ac:dyDescent="0.3">
      <c r="A58" s="109" t="s">
        <v>14</v>
      </c>
      <c r="B58" s="109">
        <f t="shared" si="29"/>
        <v>2</v>
      </c>
      <c r="C58" s="120">
        <f ca="1">MAX(0,IFERROR(VLOOKUP(MID(CELL("filename",$A$1),FIND("]",CELL("filename",$A$1))+1,255)&amp;$A58,#REF!,4+C$1-1990,FALSE),0))</f>
        <v>0</v>
      </c>
      <c r="D58" s="120">
        <f ca="1">MAX(0,IFERROR(VLOOKUP(MID(CELL("filename",$A$1),FIND("]",CELL("filename",$A$1))+1,255)&amp;$A58,#REF!,4+D$1-1990,FALSE),0))</f>
        <v>0</v>
      </c>
      <c r="E58" s="120">
        <f ca="1">MAX(0,IFERROR(VLOOKUP(MID(CELL("filename",$A$1),FIND("]",CELL("filename",$A$1))+1,255)&amp;$A58,#REF!,4+E$1-1990,FALSE),0))</f>
        <v>0</v>
      </c>
      <c r="F58" s="120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ref="H58:L58" ca="1" si="57">G58-5*(G58-$M58)/($M$1-G$1)</f>
        <v>0</v>
      </c>
      <c r="I58" s="111">
        <f t="shared" ca="1" si="57"/>
        <v>0</v>
      </c>
      <c r="J58" s="111">
        <f t="shared" ca="1" si="57"/>
        <v>0</v>
      </c>
      <c r="K58" s="111">
        <f t="shared" ca="1" si="57"/>
        <v>0</v>
      </c>
      <c r="L58" s="111">
        <f t="shared" ca="1" si="57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s="109" t="s">
        <v>4</v>
      </c>
      <c r="B59" s="109">
        <f t="shared" si="29"/>
        <v>2</v>
      </c>
      <c r="C59" s="120">
        <f ca="1">MAX(0,IFERROR(VLOOKUP(MID(CELL("filename",$A$1),FIND("]",CELL("filename",$A$1))+1,255)&amp;$A59,#REF!,4+C$1-1990,FALSE),0))</f>
        <v>0</v>
      </c>
      <c r="D59" s="120">
        <f ca="1">MAX(0,IFERROR(VLOOKUP(MID(CELL("filename",$A$1),FIND("]",CELL("filename",$A$1))+1,255)&amp;$A59,#REF!,4+D$1-1990,FALSE),0))</f>
        <v>0</v>
      </c>
      <c r="E59" s="120">
        <f ca="1">MAX(0,IFERROR(VLOOKUP(MID(CELL("filename",$A$1),FIND("]",CELL("filename",$A$1))+1,255)&amp;$A59,#REF!,4+E$1-1990,FALSE),0))</f>
        <v>0</v>
      </c>
      <c r="F59" s="120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0.66561836555807363</v>
      </c>
      <c r="H59" s="111">
        <f t="shared" ref="H59:L59" ca="1" si="58">G59-5*(G59-$M59)/($M$1-G$1)</f>
        <v>0.61015016842823411</v>
      </c>
      <c r="I59" s="111">
        <f t="shared" ca="1" si="58"/>
        <v>0.55468197129839469</v>
      </c>
      <c r="J59" s="111">
        <f t="shared" ca="1" si="58"/>
        <v>0.49921377416855522</v>
      </c>
      <c r="K59" s="111">
        <f t="shared" ca="1" si="58"/>
        <v>0.44374557703871575</v>
      </c>
      <c r="L59" s="111">
        <f t="shared" ca="1" si="58"/>
        <v>0.38827737990887629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0.33280918277903682</v>
      </c>
    </row>
    <row r="60" spans="1:13" x14ac:dyDescent="0.3">
      <c r="A60" s="109" t="s">
        <v>12</v>
      </c>
      <c r="B60" s="109">
        <f t="shared" si="29"/>
        <v>3</v>
      </c>
      <c r="C60" s="120">
        <f ca="1">MAX(0,IFERROR(VLOOKUP(MID(CELL("filename",$A$1),FIND("]",CELL("filename",$A$1))+1,255)&amp;$A60,#REF!,4+C$1-1990,FALSE),0))</f>
        <v>0</v>
      </c>
      <c r="D60" s="120">
        <f ca="1">MAX(0,IFERROR(VLOOKUP(MID(CELL("filename",$A$1),FIND("]",CELL("filename",$A$1))+1,255)&amp;$A60,#REF!,4+D$1-1990,FALSE),0))</f>
        <v>0</v>
      </c>
      <c r="E60" s="120">
        <f ca="1">MAX(0,IFERROR(VLOOKUP(MID(CELL("filename",$A$1),FIND("]",CELL("filename",$A$1))+1,255)&amp;$A60,#REF!,4+E$1-1990,FALSE),0))</f>
        <v>0</v>
      </c>
      <c r="F60" s="120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0.4456733394114975</v>
      </c>
      <c r="H60" s="111">
        <f t="shared" ref="H60:L60" ca="1" si="59">G60-5*(G60-$M60)/($M$1-G$1)</f>
        <v>0.39739206097525193</v>
      </c>
      <c r="I60" s="111">
        <f t="shared" ca="1" si="59"/>
        <v>0.34911078253900635</v>
      </c>
      <c r="J60" s="111">
        <f t="shared" ca="1" si="59"/>
        <v>0.30082950410276077</v>
      </c>
      <c r="K60" s="111">
        <f t="shared" ca="1" si="59"/>
        <v>0.25254822566651525</v>
      </c>
      <c r="L60" s="111">
        <f t="shared" ca="1" si="59"/>
        <v>0.20426694723026967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0.15598566879402412</v>
      </c>
    </row>
    <row r="61" spans="1:13" x14ac:dyDescent="0.3">
      <c r="A61" s="109" t="s">
        <v>1</v>
      </c>
      <c r="B61" s="109">
        <f t="shared" si="29"/>
        <v>3</v>
      </c>
      <c r="C61" s="120">
        <f ca="1">MAX(0,IFERROR(VLOOKUP(MID(CELL("filename",$A$1),FIND("]",CELL("filename",$A$1))+1,255)&amp;$A61,#REF!,4+C$1-1990,FALSE),0))</f>
        <v>0</v>
      </c>
      <c r="D61" s="120">
        <f ca="1">MAX(0,IFERROR(VLOOKUP(MID(CELL("filename",$A$1),FIND("]",CELL("filename",$A$1))+1,255)&amp;$A61,#REF!,4+D$1-1990,FALSE),0))</f>
        <v>0</v>
      </c>
      <c r="E61" s="120">
        <f ca="1">MAX(0,IFERROR(VLOOKUP(MID(CELL("filename",$A$1),FIND("]",CELL("filename",$A$1))+1,255)&amp;$A61,#REF!,4+E$1-1990,FALSE),0))</f>
        <v>0</v>
      </c>
      <c r="F61" s="120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0.50899796194067426</v>
      </c>
      <c r="H61" s="111">
        <f t="shared" ref="H61:L61" ca="1" si="60">G61-5*(G61-$M61)/($M$1-G$1)</f>
        <v>0.45385651606376787</v>
      </c>
      <c r="I61" s="111">
        <f t="shared" ca="1" si="60"/>
        <v>0.39871507018686148</v>
      </c>
      <c r="J61" s="111">
        <f t="shared" ca="1" si="60"/>
        <v>0.34357362430995508</v>
      </c>
      <c r="K61" s="111">
        <f t="shared" ca="1" si="60"/>
        <v>0.28843217843304869</v>
      </c>
      <c r="L61" s="111">
        <f t="shared" ca="1" si="60"/>
        <v>0.23329073255614236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0.17814928667923599</v>
      </c>
    </row>
    <row r="62" spans="1:13" x14ac:dyDescent="0.3">
      <c r="A62" s="109" t="s">
        <v>19</v>
      </c>
      <c r="B62" s="109">
        <f t="shared" si="29"/>
        <v>3</v>
      </c>
      <c r="C62" s="120">
        <f ca="1">MAX(0,IFERROR(VLOOKUP(MID(CELL("filename",$A$1),FIND("]",CELL("filename",$A$1))+1,255)&amp;$A62,#REF!,4+C$1-1990,FALSE),0))</f>
        <v>0</v>
      </c>
      <c r="D62" s="120">
        <f ca="1">MAX(0,IFERROR(VLOOKUP(MID(CELL("filename",$A$1),FIND("]",CELL("filename",$A$1))+1,255)&amp;$A62,#REF!,4+D$1-1990,FALSE),0))</f>
        <v>0</v>
      </c>
      <c r="E62" s="120">
        <f ca="1">MAX(0,IFERROR(VLOOKUP(MID(CELL("filename",$A$1),FIND("]",CELL("filename",$A$1))+1,255)&amp;$A62,#REF!,4+E$1-1990,FALSE),0))</f>
        <v>0</v>
      </c>
      <c r="F62" s="120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0.16856691076945554</v>
      </c>
      <c r="H62" s="111">
        <f t="shared" ref="H62:L62" ca="1" si="61">G62-5*(G62-$M62)/($M$1-G$1)</f>
        <v>0.15030549543609786</v>
      </c>
      <c r="I62" s="111">
        <f t="shared" ca="1" si="61"/>
        <v>0.13204408010274019</v>
      </c>
      <c r="J62" s="111">
        <f t="shared" ca="1" si="61"/>
        <v>0.11378266476938249</v>
      </c>
      <c r="K62" s="111">
        <f t="shared" ca="1" si="61"/>
        <v>9.5521249436024802E-2</v>
      </c>
      <c r="L62" s="111">
        <f t="shared" ca="1" si="61"/>
        <v>7.7259834102667124E-2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5.8998418769309433E-2</v>
      </c>
    </row>
    <row r="63" spans="1:13" x14ac:dyDescent="0.3">
      <c r="A63" s="109" t="s">
        <v>22</v>
      </c>
      <c r="B63" s="109">
        <f t="shared" ref="B63:B94" si="62">B34+1</f>
        <v>3</v>
      </c>
      <c r="C63" s="120">
        <f ca="1">MAX(0,IFERROR(VLOOKUP(MID(CELL("filename",$A$1),FIND("]",CELL("filename",$A$1))+1,255)&amp;$A63,#REF!,4+C$1-1990,FALSE),0))</f>
        <v>0</v>
      </c>
      <c r="D63" s="120">
        <f ca="1">MAX(0,IFERROR(VLOOKUP(MID(CELL("filename",$A$1),FIND("]",CELL("filename",$A$1))+1,255)&amp;$A63,#REF!,4+D$1-1990,FALSE),0))</f>
        <v>0</v>
      </c>
      <c r="E63" s="120">
        <f ca="1">MAX(0,IFERROR(VLOOKUP(MID(CELL("filename",$A$1),FIND("]",CELL("filename",$A$1))+1,255)&amp;$A63,#REF!,4+E$1-1990,FALSE),0))</f>
        <v>0</v>
      </c>
      <c r="F63" s="120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0.38274334884700284</v>
      </c>
      <c r="H63" s="111">
        <f t="shared" ref="H63:L63" ca="1" si="63">G63-5*(G63-$M63)/($M$1-G$1)</f>
        <v>0.34127948605524422</v>
      </c>
      <c r="I63" s="111">
        <f t="shared" ca="1" si="63"/>
        <v>0.29981562326348554</v>
      </c>
      <c r="J63" s="111">
        <f t="shared" ca="1" si="63"/>
        <v>0.25835176047172692</v>
      </c>
      <c r="K63" s="111">
        <f t="shared" ca="1" si="63"/>
        <v>0.21688789767996827</v>
      </c>
      <c r="L63" s="111">
        <f t="shared" ca="1" si="63"/>
        <v>0.17542403488820962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0.13396017209645097</v>
      </c>
    </row>
    <row r="64" spans="1:13" x14ac:dyDescent="0.3">
      <c r="A64" s="109" t="s">
        <v>28</v>
      </c>
      <c r="B64" s="109">
        <f t="shared" si="62"/>
        <v>3</v>
      </c>
      <c r="C64" s="120">
        <f ca="1">MAX(0,IFERROR(VLOOKUP(MID(CELL("filename",$A$1),FIND("]",CELL("filename",$A$1))+1,255)&amp;$A64,#REF!,4+C$1-1990,FALSE),0))</f>
        <v>0</v>
      </c>
      <c r="D64" s="120">
        <f ca="1">MAX(0,IFERROR(VLOOKUP(MID(CELL("filename",$A$1),FIND("]",CELL("filename",$A$1))+1,255)&amp;$A64,#REF!,4+D$1-1990,FALSE),0))</f>
        <v>0</v>
      </c>
      <c r="E64" s="120">
        <f ca="1">MAX(0,IFERROR(VLOOKUP(MID(CELL("filename",$A$1),FIND("]",CELL("filename",$A$1))+1,255)&amp;$A64,#REF!,4+E$1-1990,FALSE),0))</f>
        <v>0</v>
      </c>
      <c r="F64" s="120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4">G64-5*(G64-$M64)/($M$1-G$1)</f>
        <v>0</v>
      </c>
      <c r="I64" s="111">
        <f t="shared" ca="1" si="64"/>
        <v>0</v>
      </c>
      <c r="J64" s="111">
        <f t="shared" ca="1" si="64"/>
        <v>0</v>
      </c>
      <c r="K64" s="111">
        <f t="shared" ca="1" si="64"/>
        <v>0</v>
      </c>
      <c r="L64" s="111">
        <f t="shared" ca="1" si="6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s="109" t="s">
        <v>13</v>
      </c>
      <c r="B65" s="109">
        <f t="shared" si="62"/>
        <v>3</v>
      </c>
      <c r="C65" s="120">
        <f ca="1">MAX(0,IFERROR(VLOOKUP(MID(CELL("filename",$A$1),FIND("]",CELL("filename",$A$1))+1,255)&amp;$A65,#REF!,4+C$1-1990,FALSE),0))</f>
        <v>0</v>
      </c>
      <c r="D65" s="120">
        <f ca="1">MAX(0,IFERROR(VLOOKUP(MID(CELL("filename",$A$1),FIND("]",CELL("filename",$A$1))+1,255)&amp;$A65,#REF!,4+D$1-1990,FALSE),0))</f>
        <v>0</v>
      </c>
      <c r="E65" s="120">
        <f ca="1">MAX(0,IFERROR(VLOOKUP(MID(CELL("filename",$A$1),FIND("]",CELL("filename",$A$1))+1,255)&amp;$A65,#REF!,4+E$1-1990,FALSE),0))</f>
        <v>0</v>
      </c>
      <c r="F65" s="120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0.58457385270319873</v>
      </c>
      <c r="H65" s="111">
        <f t="shared" ref="H65:L65" ca="1" si="65">G65-5*(G65-$M65)/($M$1-G$1)</f>
        <v>0.52124501866035222</v>
      </c>
      <c r="I65" s="111">
        <f t="shared" ca="1" si="65"/>
        <v>0.45791618461750572</v>
      </c>
      <c r="J65" s="111">
        <f t="shared" ca="1" si="65"/>
        <v>0.39458735057465916</v>
      </c>
      <c r="K65" s="111">
        <f t="shared" ca="1" si="65"/>
        <v>0.3312585165318126</v>
      </c>
      <c r="L65" s="111">
        <f t="shared" ca="1" si="65"/>
        <v>0.26792968248896609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0.20460084844611953</v>
      </c>
    </row>
    <row r="66" spans="1:13" x14ac:dyDescent="0.3">
      <c r="A66" s="109" t="s">
        <v>17</v>
      </c>
      <c r="B66" s="109">
        <f t="shared" si="62"/>
        <v>3</v>
      </c>
      <c r="C66" s="120">
        <f ca="1">MAX(0,IFERROR(VLOOKUP(MID(CELL("filename",$A$1),FIND("]",CELL("filename",$A$1))+1,255)&amp;$A66,#REF!,4+C$1-1990,FALSE),0))</f>
        <v>0</v>
      </c>
      <c r="D66" s="120">
        <f ca="1">MAX(0,IFERROR(VLOOKUP(MID(CELL("filename",$A$1),FIND("]",CELL("filename",$A$1))+1,255)&amp;$A66,#REF!,4+D$1-1990,FALSE),0))</f>
        <v>0</v>
      </c>
      <c r="E66" s="120">
        <f ca="1">MAX(0,IFERROR(VLOOKUP(MID(CELL("filename",$A$1),FIND("]",CELL("filename",$A$1))+1,255)&amp;$A66,#REF!,4+E$1-1990,FALSE),0))</f>
        <v>0</v>
      </c>
      <c r="F66" s="120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0.48231610600499225</v>
      </c>
      <c r="H66" s="111">
        <f t="shared" ref="H66:L66" ca="1" si="66">G66-5*(G66-$M66)/($M$1-G$1)</f>
        <v>0.43006519452111808</v>
      </c>
      <c r="I66" s="111">
        <f t="shared" ca="1" si="66"/>
        <v>0.3778142830372439</v>
      </c>
      <c r="J66" s="111">
        <f t="shared" ca="1" si="66"/>
        <v>0.32556337155336973</v>
      </c>
      <c r="K66" s="111">
        <f t="shared" ca="1" si="66"/>
        <v>0.27331246006949561</v>
      </c>
      <c r="L66" s="111">
        <f t="shared" ca="1" si="66"/>
        <v>0.22106154858562144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0.16881063710174729</v>
      </c>
    </row>
    <row r="67" spans="1:13" x14ac:dyDescent="0.3">
      <c r="A67" s="109" t="s">
        <v>25</v>
      </c>
      <c r="B67" s="109">
        <f t="shared" si="62"/>
        <v>3</v>
      </c>
      <c r="C67" s="120">
        <f ca="1">MAX(0,IFERROR(VLOOKUP(MID(CELL("filename",$A$1),FIND("]",CELL("filename",$A$1))+1,255)&amp;$A67,#REF!,4+C$1-1990,FALSE),0))</f>
        <v>0</v>
      </c>
      <c r="D67" s="120">
        <f ca="1">MAX(0,IFERROR(VLOOKUP(MID(CELL("filename",$A$1),FIND("]",CELL("filename",$A$1))+1,255)&amp;$A67,#REF!,4+D$1-1990,FALSE),0))</f>
        <v>0</v>
      </c>
      <c r="E67" s="120">
        <f ca="1">MAX(0,IFERROR(VLOOKUP(MID(CELL("filename",$A$1),FIND("]",CELL("filename",$A$1))+1,255)&amp;$A67,#REF!,4+E$1-1990,FALSE),0))</f>
        <v>0</v>
      </c>
      <c r="F67" s="120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0.21577983202276754</v>
      </c>
      <c r="H67" s="111">
        <f t="shared" ref="H67:L67" ca="1" si="67">G67-5*(G67-$M67)/($M$1-G$1)</f>
        <v>0.19240368355363438</v>
      </c>
      <c r="I67" s="111">
        <f t="shared" ca="1" si="67"/>
        <v>0.16902753508450125</v>
      </c>
      <c r="J67" s="111">
        <f t="shared" ca="1" si="67"/>
        <v>0.14565138661536808</v>
      </c>
      <c r="K67" s="111">
        <f t="shared" ca="1" si="67"/>
        <v>0.12227523814623494</v>
      </c>
      <c r="L67" s="111">
        <f t="shared" ca="1" si="67"/>
        <v>9.8899089677101787E-2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7.5522941207968639E-2</v>
      </c>
    </row>
    <row r="68" spans="1:13" x14ac:dyDescent="0.3">
      <c r="A68" s="109" t="s">
        <v>11</v>
      </c>
      <c r="B68" s="109">
        <f t="shared" si="62"/>
        <v>3</v>
      </c>
      <c r="C68" s="120">
        <f ca="1">MAX(0,IFERROR(VLOOKUP(MID(CELL("filename",$A$1),FIND("]",CELL("filename",$A$1))+1,255)&amp;$A68,#REF!,4+C$1-1990,FALSE),0))</f>
        <v>0</v>
      </c>
      <c r="D68" s="120">
        <f ca="1">MAX(0,IFERROR(VLOOKUP(MID(CELL("filename",$A$1),FIND("]",CELL("filename",$A$1))+1,255)&amp;$A68,#REF!,4+D$1-1990,FALSE),0))</f>
        <v>0</v>
      </c>
      <c r="E68" s="120">
        <f ca="1">MAX(0,IFERROR(VLOOKUP(MID(CELL("filename",$A$1),FIND("]",CELL("filename",$A$1))+1,255)&amp;$A68,#REF!,4+E$1-1990,FALSE),0))</f>
        <v>0</v>
      </c>
      <c r="F68" s="120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2.9734342656122868E-2</v>
      </c>
      <c r="H68" s="111">
        <f t="shared" ref="H68:L68" ca="1" si="68">G68-5*(G68-$M68)/($M$1-G$1)</f>
        <v>2.6513122201709559E-2</v>
      </c>
      <c r="I68" s="111">
        <f t="shared" ca="1" si="68"/>
        <v>2.3291901747296249E-2</v>
      </c>
      <c r="J68" s="111">
        <f t="shared" ca="1" si="68"/>
        <v>2.0070681292882937E-2</v>
      </c>
      <c r="K68" s="111">
        <f t="shared" ca="1" si="68"/>
        <v>1.6849460838469624E-2</v>
      </c>
      <c r="L68" s="111">
        <f t="shared" ca="1" si="68"/>
        <v>1.3628240384056314E-2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1.0407019929643003E-2</v>
      </c>
    </row>
    <row r="69" spans="1:13" x14ac:dyDescent="0.3">
      <c r="A69" s="109" t="s">
        <v>3</v>
      </c>
      <c r="B69" s="109">
        <f t="shared" si="62"/>
        <v>3</v>
      </c>
      <c r="C69" s="120">
        <f ca="1">MAX(0,IFERROR(VLOOKUP(MID(CELL("filename",$A$1),FIND("]",CELL("filename",$A$1))+1,255)&amp;$A69,#REF!,4+C$1-1990,FALSE),0))</f>
        <v>0</v>
      </c>
      <c r="D69" s="120">
        <f ca="1">MAX(0,IFERROR(VLOOKUP(MID(CELL("filename",$A$1),FIND("]",CELL("filename",$A$1))+1,255)&amp;$A69,#REF!,4+D$1-1990,FALSE),0))</f>
        <v>0</v>
      </c>
      <c r="E69" s="120">
        <f ca="1">MAX(0,IFERROR(VLOOKUP(MID(CELL("filename",$A$1),FIND("]",CELL("filename",$A$1))+1,255)&amp;$A69,#REF!,4+E$1-1990,FALSE),0))</f>
        <v>0</v>
      </c>
      <c r="F69" s="120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0.51315223109757846</v>
      </c>
      <c r="H69" s="111">
        <f t="shared" ref="H69:L69" ca="1" si="69">G69-5*(G69-$M69)/($M$1-G$1)</f>
        <v>0.45756073939534081</v>
      </c>
      <c r="I69" s="111">
        <f t="shared" ca="1" si="69"/>
        <v>0.40196924769310316</v>
      </c>
      <c r="J69" s="111">
        <f t="shared" ca="1" si="69"/>
        <v>0.34637775599086551</v>
      </c>
      <c r="K69" s="111">
        <f t="shared" ca="1" si="69"/>
        <v>0.2907862642886278</v>
      </c>
      <c r="L69" s="111">
        <f t="shared" ca="1" si="69"/>
        <v>0.23519477258639013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0.17960328088415245</v>
      </c>
    </row>
    <row r="70" spans="1:13" x14ac:dyDescent="0.3">
      <c r="A70" s="109" t="s">
        <v>2</v>
      </c>
      <c r="B70" s="109">
        <f t="shared" si="62"/>
        <v>3</v>
      </c>
      <c r="C70" s="120">
        <f ca="1">MAX(0,IFERROR(VLOOKUP(MID(CELL("filename",$A$1),FIND("]",CELL("filename",$A$1))+1,255)&amp;$A70,#REF!,4+C$1-1990,FALSE),0))</f>
        <v>0</v>
      </c>
      <c r="D70" s="120">
        <f ca="1">MAX(0,IFERROR(VLOOKUP(MID(CELL("filename",$A$1),FIND("]",CELL("filename",$A$1))+1,255)&amp;$A70,#REF!,4+D$1-1990,FALSE),0))</f>
        <v>0</v>
      </c>
      <c r="E70" s="120">
        <f ca="1">MAX(0,IFERROR(VLOOKUP(MID(CELL("filename",$A$1),FIND("]",CELL("filename",$A$1))+1,255)&amp;$A70,#REF!,4+E$1-1990,FALSE),0))</f>
        <v>0</v>
      </c>
      <c r="F70" s="120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0.49477855040038549</v>
      </c>
      <c r="H70" s="111">
        <f t="shared" ref="H70:L70" ca="1" si="70">G70-5*(G70-$M70)/($M$1-G$1)</f>
        <v>0.44117754077367705</v>
      </c>
      <c r="I70" s="111">
        <f t="shared" ca="1" si="70"/>
        <v>0.38757653114696861</v>
      </c>
      <c r="J70" s="111">
        <f t="shared" ca="1" si="70"/>
        <v>0.33397552152026017</v>
      </c>
      <c r="K70" s="111">
        <f t="shared" ca="1" si="70"/>
        <v>0.28037451189355173</v>
      </c>
      <c r="L70" s="111">
        <f t="shared" ca="1" si="70"/>
        <v>0.22677350226684331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0.1731724926401349</v>
      </c>
    </row>
    <row r="71" spans="1:13" x14ac:dyDescent="0.3">
      <c r="A71" s="109" t="s">
        <v>16</v>
      </c>
      <c r="B71" s="109">
        <f t="shared" si="62"/>
        <v>3</v>
      </c>
      <c r="C71" s="120">
        <f ca="1">MAX(0,IFERROR(VLOOKUP(MID(CELL("filename",$A$1),FIND("]",CELL("filename",$A$1))+1,255)&amp;$A71,#REF!,4+C$1-1990,FALSE),0))</f>
        <v>0</v>
      </c>
      <c r="D71" s="120">
        <f ca="1">MAX(0,IFERROR(VLOOKUP(MID(CELL("filename",$A$1),FIND("]",CELL("filename",$A$1))+1,255)&amp;$A71,#REF!,4+D$1-1990,FALSE),0))</f>
        <v>0</v>
      </c>
      <c r="E71" s="120">
        <f ca="1">MAX(0,IFERROR(VLOOKUP(MID(CELL("filename",$A$1),FIND("]",CELL("filename",$A$1))+1,255)&amp;$A71,#REF!,4+E$1-1990,FALSE),0))</f>
        <v>0</v>
      </c>
      <c r="F71" s="120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0.18987775794255449</v>
      </c>
      <c r="H71" s="111">
        <f t="shared" ref="H71:L71" ca="1" si="71">G71-5*(G71-$M71)/($M$1-G$1)</f>
        <v>0.16930766749877774</v>
      </c>
      <c r="I71" s="111">
        <f t="shared" ca="1" si="71"/>
        <v>0.14873757705500101</v>
      </c>
      <c r="J71" s="111">
        <f t="shared" ca="1" si="71"/>
        <v>0.12816748661122429</v>
      </c>
      <c r="K71" s="111">
        <f t="shared" ca="1" si="71"/>
        <v>0.10759739616744755</v>
      </c>
      <c r="L71" s="111">
        <f t="shared" ca="1" si="71"/>
        <v>8.7027305723670817E-2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6.6457215279894066E-2</v>
      </c>
    </row>
    <row r="72" spans="1:13" x14ac:dyDescent="0.3">
      <c r="A72" s="109" t="s">
        <v>15</v>
      </c>
      <c r="B72" s="109">
        <f t="shared" si="62"/>
        <v>3</v>
      </c>
      <c r="C72" s="120">
        <f ca="1">MAX(0,IFERROR(VLOOKUP(MID(CELL("filename",$A$1),FIND("]",CELL("filename",$A$1))+1,255)&amp;$A72,#REF!,4+C$1-1990,FALSE),0))</f>
        <v>0</v>
      </c>
      <c r="D72" s="120">
        <f ca="1">MAX(0,IFERROR(VLOOKUP(MID(CELL("filename",$A$1),FIND("]",CELL("filename",$A$1))+1,255)&amp;$A72,#REF!,4+D$1-1990,FALSE),0))</f>
        <v>0</v>
      </c>
      <c r="E72" s="120">
        <f ca="1">MAX(0,IFERROR(VLOOKUP(MID(CELL("filename",$A$1),FIND("]",CELL("filename",$A$1))+1,255)&amp;$A72,#REF!,4+E$1-1990,FALSE),0))</f>
        <v>0</v>
      </c>
      <c r="F72" s="120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0.8642053738818134</v>
      </c>
      <c r="H72" s="111">
        <f t="shared" ref="H72:L72" ca="1" si="72">G72-5*(G72-$M72)/($M$1-G$1)</f>
        <v>0.7705831250446169</v>
      </c>
      <c r="I72" s="111">
        <f t="shared" ca="1" si="72"/>
        <v>0.6769608762074204</v>
      </c>
      <c r="J72" s="111">
        <f t="shared" ca="1" si="72"/>
        <v>0.58333862737022402</v>
      </c>
      <c r="K72" s="111">
        <f t="shared" ca="1" si="72"/>
        <v>0.48971637853302757</v>
      </c>
      <c r="L72" s="111">
        <f t="shared" ca="1" si="72"/>
        <v>0.39609412969583113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0.30247188085863469</v>
      </c>
    </row>
    <row r="73" spans="1:13" x14ac:dyDescent="0.3">
      <c r="A73" s="109" t="s">
        <v>18</v>
      </c>
      <c r="B73" s="109">
        <f t="shared" si="62"/>
        <v>3</v>
      </c>
      <c r="C73" s="120">
        <f ca="1">MAX(0,IFERROR(VLOOKUP(MID(CELL("filename",$A$1),FIND("]",CELL("filename",$A$1))+1,255)&amp;$A73,#REF!,4+C$1-1990,FALSE),0))</f>
        <v>0</v>
      </c>
      <c r="D73" s="120">
        <f ca="1">MAX(0,IFERROR(VLOOKUP(MID(CELL("filename",$A$1),FIND("]",CELL("filename",$A$1))+1,255)&amp;$A73,#REF!,4+D$1-1990,FALSE),0))</f>
        <v>0</v>
      </c>
      <c r="E73" s="120">
        <f ca="1">MAX(0,IFERROR(VLOOKUP(MID(CELL("filename",$A$1),FIND("]",CELL("filename",$A$1))+1,255)&amp;$A73,#REF!,4+E$1-1990,FALSE),0))</f>
        <v>0</v>
      </c>
      <c r="F73" s="120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0.48473316293508117</v>
      </c>
      <c r="H73" s="111">
        <f t="shared" ref="H73:L73" ca="1" si="73">G73-5*(G73-$M73)/($M$1-G$1)</f>
        <v>0.43222040361711406</v>
      </c>
      <c r="I73" s="111">
        <f t="shared" ca="1" si="73"/>
        <v>0.37970764429914694</v>
      </c>
      <c r="J73" s="111">
        <f t="shared" ca="1" si="73"/>
        <v>0.32719488498117982</v>
      </c>
      <c r="K73" s="111">
        <f t="shared" ca="1" si="73"/>
        <v>0.27468212566321271</v>
      </c>
      <c r="L73" s="111">
        <f t="shared" ca="1" si="73"/>
        <v>0.22216936634524553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0.16965660702727839</v>
      </c>
    </row>
    <row r="74" spans="1:13" x14ac:dyDescent="0.3">
      <c r="A74" s="109" t="s">
        <v>5</v>
      </c>
      <c r="B74" s="109">
        <f t="shared" si="62"/>
        <v>3</v>
      </c>
      <c r="C74" s="120">
        <f ca="1">MAX(0,IFERROR(VLOOKUP(MID(CELL("filename",$A$1),FIND("]",CELL("filename",$A$1))+1,255)&amp;$A74,#REF!,4+C$1-1990,FALSE),0))</f>
        <v>0</v>
      </c>
      <c r="D74" s="120">
        <f ca="1">MAX(0,IFERROR(VLOOKUP(MID(CELL("filename",$A$1),FIND("]",CELL("filename",$A$1))+1,255)&amp;$A74,#REF!,4+D$1-1990,FALSE),0))</f>
        <v>0</v>
      </c>
      <c r="E74" s="120">
        <f ca="1">MAX(0,IFERROR(VLOOKUP(MID(CELL("filename",$A$1),FIND("]",CELL("filename",$A$1))+1,255)&amp;$A74,#REF!,4+E$1-1990,FALSE),0))</f>
        <v>0</v>
      </c>
      <c r="F74" s="120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0.79458761834642577</v>
      </c>
      <c r="H74" s="111">
        <f t="shared" ref="H74:L74" ca="1" si="74">G74-5*(G74-$M74)/($M$1-G$1)</f>
        <v>0.70850729302556292</v>
      </c>
      <c r="I74" s="111">
        <f t="shared" ca="1" si="74"/>
        <v>0.62242696770470007</v>
      </c>
      <c r="J74" s="111">
        <f t="shared" ca="1" si="74"/>
        <v>0.53634664238383734</v>
      </c>
      <c r="K74" s="111">
        <f t="shared" ca="1" si="74"/>
        <v>0.45026631706297454</v>
      </c>
      <c r="L74" s="111">
        <f t="shared" ca="1" si="74"/>
        <v>0.36418599174211175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0.27810566642124901</v>
      </c>
    </row>
    <row r="75" spans="1:13" x14ac:dyDescent="0.3">
      <c r="A75" s="109" t="s">
        <v>23</v>
      </c>
      <c r="B75" s="109">
        <f t="shared" si="62"/>
        <v>3</v>
      </c>
      <c r="C75" s="120">
        <f ca="1">MAX(0,IFERROR(VLOOKUP(MID(CELL("filename",$A$1),FIND("]",CELL("filename",$A$1))+1,255)&amp;$A75,#REF!,4+C$1-1990,FALSE),0))</f>
        <v>0</v>
      </c>
      <c r="D75" s="120">
        <f ca="1">MAX(0,IFERROR(VLOOKUP(MID(CELL("filename",$A$1),FIND("]",CELL("filename",$A$1))+1,255)&amp;$A75,#REF!,4+D$1-1990,FALSE),0))</f>
        <v>0</v>
      </c>
      <c r="E75" s="120">
        <f ca="1">MAX(0,IFERROR(VLOOKUP(MID(CELL("filename",$A$1),FIND("]",CELL("filename",$A$1))+1,255)&amp;$A75,#REF!,4+E$1-1990,FALSE),0))</f>
        <v>0</v>
      </c>
      <c r="F75" s="120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0.26825979791894594</v>
      </c>
      <c r="H75" s="111">
        <f t="shared" ref="H75:L75" ca="1" si="75">G75-5*(G75-$M75)/($M$1-G$1)</f>
        <v>0.23919831981106013</v>
      </c>
      <c r="I75" s="111">
        <f t="shared" ca="1" si="75"/>
        <v>0.21013684170317432</v>
      </c>
      <c r="J75" s="111">
        <f t="shared" ca="1" si="75"/>
        <v>0.1810753635952885</v>
      </c>
      <c r="K75" s="111">
        <f t="shared" ca="1" si="75"/>
        <v>0.15201388548740269</v>
      </c>
      <c r="L75" s="111">
        <f t="shared" ca="1" si="75"/>
        <v>0.12295240737951688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9.3890929271631077E-2</v>
      </c>
    </row>
    <row r="76" spans="1:13" x14ac:dyDescent="0.3">
      <c r="A76" s="109" t="s">
        <v>24</v>
      </c>
      <c r="B76" s="109">
        <f t="shared" si="62"/>
        <v>3</v>
      </c>
      <c r="C76" s="120">
        <f ca="1">MAX(0,IFERROR(VLOOKUP(MID(CELL("filename",$A$1),FIND("]",CELL("filename",$A$1))+1,255)&amp;$A76,#REF!,4+C$1-1990,FALSE),0))</f>
        <v>0</v>
      </c>
      <c r="D76" s="120">
        <f ca="1">MAX(0,IFERROR(VLOOKUP(MID(CELL("filename",$A$1),FIND("]",CELL("filename",$A$1))+1,255)&amp;$A76,#REF!,4+D$1-1990,FALSE),0))</f>
        <v>0</v>
      </c>
      <c r="E76" s="120">
        <f ca="1">MAX(0,IFERROR(VLOOKUP(MID(CELL("filename",$A$1),FIND("]",CELL("filename",$A$1))+1,255)&amp;$A76,#REF!,4+E$1-1990,FALSE),0))</f>
        <v>0</v>
      </c>
      <c r="F76" s="120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0.28928519959782389</v>
      </c>
      <c r="H76" s="111">
        <f t="shared" ref="H76:L76" ca="1" si="76">G76-5*(G76-$M76)/($M$1-G$1)</f>
        <v>0.25794596964139299</v>
      </c>
      <c r="I76" s="111">
        <f t="shared" ca="1" si="76"/>
        <v>0.22660673968496206</v>
      </c>
      <c r="J76" s="111">
        <f t="shared" ca="1" si="76"/>
        <v>0.19526750972853113</v>
      </c>
      <c r="K76" s="111">
        <f t="shared" ca="1" si="76"/>
        <v>0.1639282797721002</v>
      </c>
      <c r="L76" s="111">
        <f t="shared" ca="1" si="76"/>
        <v>0.13258904981566927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0.10124981985923835</v>
      </c>
    </row>
    <row r="77" spans="1:13" x14ac:dyDescent="0.3">
      <c r="A77" s="109" t="s">
        <v>27</v>
      </c>
      <c r="B77" s="109">
        <f t="shared" si="62"/>
        <v>3</v>
      </c>
      <c r="C77" s="120">
        <f ca="1">MAX(0,IFERROR(VLOOKUP(MID(CELL("filename",$A$1),FIND("]",CELL("filename",$A$1))+1,255)&amp;$A77,#REF!,4+C$1-1990,FALSE),0))</f>
        <v>0</v>
      </c>
      <c r="D77" s="120">
        <f ca="1">MAX(0,IFERROR(VLOOKUP(MID(CELL("filename",$A$1),FIND("]",CELL("filename",$A$1))+1,255)&amp;$A77,#REF!,4+D$1-1990,FALSE),0))</f>
        <v>0</v>
      </c>
      <c r="E77" s="120">
        <f ca="1">MAX(0,IFERROR(VLOOKUP(MID(CELL("filename",$A$1),FIND("]",CELL("filename",$A$1))+1,255)&amp;$A77,#REF!,4+E$1-1990,FALSE),0))</f>
        <v>0</v>
      </c>
      <c r="F77" s="120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0.51475639331480061</v>
      </c>
      <c r="H77" s="111">
        <f t="shared" ref="H77:L77" ca="1" si="77">G77-5*(G77-$M77)/($M$1-G$1)</f>
        <v>0.45899111737236387</v>
      </c>
      <c r="I77" s="111">
        <f t="shared" ca="1" si="77"/>
        <v>0.40322584142992712</v>
      </c>
      <c r="J77" s="111">
        <f t="shared" ca="1" si="77"/>
        <v>0.34746056548749038</v>
      </c>
      <c r="K77" s="111">
        <f t="shared" ca="1" si="77"/>
        <v>0.29169528954505364</v>
      </c>
      <c r="L77" s="111">
        <f t="shared" ca="1" si="77"/>
        <v>0.23593001360261692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0.18016473766018021</v>
      </c>
    </row>
    <row r="78" spans="1:13" x14ac:dyDescent="0.3">
      <c r="A78" s="109" t="s">
        <v>29</v>
      </c>
      <c r="B78" s="109">
        <f t="shared" si="62"/>
        <v>3</v>
      </c>
      <c r="C78" s="120">
        <f ca="1">MAX(0,IFERROR(VLOOKUP(MID(CELL("filename",$A$1),FIND("]",CELL("filename",$A$1))+1,255)&amp;$A78,#REF!,4+C$1-1990,FALSE),0))</f>
        <v>0</v>
      </c>
      <c r="D78" s="120">
        <f ca="1">MAX(0,IFERROR(VLOOKUP(MID(CELL("filename",$A$1),FIND("]",CELL("filename",$A$1))+1,255)&amp;$A78,#REF!,4+D$1-1990,FALSE),0))</f>
        <v>0</v>
      </c>
      <c r="E78" s="120">
        <f ca="1">MAX(0,IFERROR(VLOOKUP(MID(CELL("filename",$A$1),FIND("]",CELL("filename",$A$1))+1,255)&amp;$A78,#REF!,4+E$1-1990,FALSE),0))</f>
        <v>0</v>
      </c>
      <c r="F78" s="120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7.0291459666520312E-2</v>
      </c>
      <c r="H78" s="111">
        <f t="shared" ref="H78:L78" ca="1" si="78">G78-5*(G78-$M78)/($M$1-G$1)</f>
        <v>6.2676551535980604E-2</v>
      </c>
      <c r="I78" s="111">
        <f t="shared" ca="1" si="78"/>
        <v>5.5061643405440903E-2</v>
      </c>
      <c r="J78" s="111">
        <f t="shared" ca="1" si="78"/>
        <v>4.7446735274901203E-2</v>
      </c>
      <c r="K78" s="111">
        <f t="shared" ca="1" si="78"/>
        <v>3.9831827144361502E-2</v>
      </c>
      <c r="L78" s="111">
        <f t="shared" ca="1" si="78"/>
        <v>3.2216919013821808E-2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2.4602010883282108E-2</v>
      </c>
    </row>
    <row r="79" spans="1:13" x14ac:dyDescent="0.3">
      <c r="A79" s="109" t="s">
        <v>8</v>
      </c>
      <c r="B79" s="109">
        <f t="shared" si="62"/>
        <v>3</v>
      </c>
      <c r="C79" s="120">
        <f ca="1">MAX(0,IFERROR(VLOOKUP(MID(CELL("filename",$A$1),FIND("]",CELL("filename",$A$1))+1,255)&amp;$A79,#REF!,4+C$1-1990,FALSE),0))</f>
        <v>0</v>
      </c>
      <c r="D79" s="120">
        <f ca="1">MAX(0,IFERROR(VLOOKUP(MID(CELL("filename",$A$1),FIND("]",CELL("filename",$A$1))+1,255)&amp;$A79,#REF!,4+D$1-1990,FALSE),0))</f>
        <v>0</v>
      </c>
      <c r="E79" s="120">
        <f ca="1">MAX(0,IFERROR(VLOOKUP(MID(CELL("filename",$A$1),FIND("]",CELL("filename",$A$1))+1,255)&amp;$A79,#REF!,4+E$1-1990,FALSE),0))</f>
        <v>0</v>
      </c>
      <c r="F79" s="120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0.80478490649734069</v>
      </c>
      <c r="H79" s="111">
        <f t="shared" ref="H79:L79" ca="1" si="79">G79-5*(G79-$M79)/($M$1-G$1)</f>
        <v>0.71759987496012878</v>
      </c>
      <c r="I79" s="111">
        <f t="shared" ca="1" si="79"/>
        <v>0.63041484342291687</v>
      </c>
      <c r="J79" s="111">
        <f t="shared" ca="1" si="79"/>
        <v>0.54322981188570496</v>
      </c>
      <c r="K79" s="111">
        <f t="shared" ca="1" si="79"/>
        <v>0.45604478034849305</v>
      </c>
      <c r="L79" s="111">
        <f t="shared" ca="1" si="79"/>
        <v>0.36885974881128114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0.28167471727406923</v>
      </c>
    </row>
    <row r="80" spans="1:13" x14ac:dyDescent="0.3">
      <c r="A80" s="109" t="s">
        <v>6</v>
      </c>
      <c r="B80" s="109">
        <f t="shared" si="62"/>
        <v>3</v>
      </c>
      <c r="C80" s="120">
        <f ca="1">MAX(0,IFERROR(VLOOKUP(MID(CELL("filename",$A$1),FIND("]",CELL("filename",$A$1))+1,255)&amp;$A80,#REF!,4+C$1-1990,FALSE),0))</f>
        <v>0</v>
      </c>
      <c r="D80" s="120">
        <f ca="1">MAX(0,IFERROR(VLOOKUP(MID(CELL("filename",$A$1),FIND("]",CELL("filename",$A$1))+1,255)&amp;$A80,#REF!,4+D$1-1990,FALSE),0))</f>
        <v>0</v>
      </c>
      <c r="E80" s="120">
        <f ca="1">MAX(0,IFERROR(VLOOKUP(MID(CELL("filename",$A$1),FIND("]",CELL("filename",$A$1))+1,255)&amp;$A80,#REF!,4+E$1-1990,FALSE),0))</f>
        <v>0</v>
      </c>
      <c r="F80" s="120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0.40131630243317573</v>
      </c>
      <c r="H80" s="111">
        <f t="shared" ref="H80:L80" ca="1" si="80">G80-5*(G80-$M80)/($M$1-G$1)</f>
        <v>0.35784036966958171</v>
      </c>
      <c r="I80" s="111">
        <f t="shared" ca="1" si="80"/>
        <v>0.3143644369059877</v>
      </c>
      <c r="J80" s="111">
        <f t="shared" ca="1" si="80"/>
        <v>0.27088850414239363</v>
      </c>
      <c r="K80" s="111">
        <f t="shared" ca="1" si="80"/>
        <v>0.22741257137879958</v>
      </c>
      <c r="L80" s="111">
        <f t="shared" ca="1" si="80"/>
        <v>0.18393663861520554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0.14046070585161149</v>
      </c>
    </row>
    <row r="81" spans="1:13" x14ac:dyDescent="0.3">
      <c r="A81" s="109" t="s">
        <v>21</v>
      </c>
      <c r="B81" s="109">
        <f t="shared" si="62"/>
        <v>3</v>
      </c>
      <c r="C81" s="120">
        <f ca="1">MAX(0,IFERROR(VLOOKUP(MID(CELL("filename",$A$1),FIND("]",CELL("filename",$A$1))+1,255)&amp;$A81,#REF!,4+C$1-1990,FALSE),0))</f>
        <v>0</v>
      </c>
      <c r="D81" s="120">
        <f ca="1">MAX(0,IFERROR(VLOOKUP(MID(CELL("filename",$A$1),FIND("]",CELL("filename",$A$1))+1,255)&amp;$A81,#REF!,4+D$1-1990,FALSE),0))</f>
        <v>0</v>
      </c>
      <c r="E81" s="120">
        <f ca="1">MAX(0,IFERROR(VLOOKUP(MID(CELL("filename",$A$1),FIND("]",CELL("filename",$A$1))+1,255)&amp;$A81,#REF!,4+E$1-1990,FALSE),0))</f>
        <v>0</v>
      </c>
      <c r="F81" s="120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0.37436008888982858</v>
      </c>
      <c r="H81" s="111">
        <f t="shared" ref="H81:L81" ca="1" si="81">G81-5*(G81-$M81)/($M$1-G$1)</f>
        <v>0.33380441259343047</v>
      </c>
      <c r="I81" s="111">
        <f t="shared" ca="1" si="81"/>
        <v>0.29324873629703235</v>
      </c>
      <c r="J81" s="111">
        <f t="shared" ca="1" si="81"/>
        <v>0.25269306000063424</v>
      </c>
      <c r="K81" s="111">
        <f t="shared" ca="1" si="81"/>
        <v>0.21213738370423615</v>
      </c>
      <c r="L81" s="111">
        <f t="shared" ca="1" si="81"/>
        <v>0.17158170740783807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0.13102603111143998</v>
      </c>
    </row>
    <row r="82" spans="1:13" x14ac:dyDescent="0.3">
      <c r="A82" s="109" t="s">
        <v>10</v>
      </c>
      <c r="B82" s="109">
        <f t="shared" si="62"/>
        <v>3</v>
      </c>
      <c r="C82" s="120">
        <f ca="1">MAX(0,IFERROR(VLOOKUP(MID(CELL("filename",$A$1),FIND("]",CELL("filename",$A$1))+1,255)&amp;$A82,#REF!,4+C$1-1990,FALSE),0))</f>
        <v>0</v>
      </c>
      <c r="D82" s="120">
        <f ca="1">MAX(0,IFERROR(VLOOKUP(MID(CELL("filename",$A$1),FIND("]",CELL("filename",$A$1))+1,255)&amp;$A82,#REF!,4+D$1-1990,FALSE),0))</f>
        <v>0</v>
      </c>
      <c r="E82" s="120">
        <f ca="1">MAX(0,IFERROR(VLOOKUP(MID(CELL("filename",$A$1),FIND("]",CELL("filename",$A$1))+1,255)&amp;$A82,#REF!,4+E$1-1990,FALSE),0))</f>
        <v>0</v>
      </c>
      <c r="F82" s="120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0.84240475044422414</v>
      </c>
      <c r="H82" s="111">
        <f t="shared" ref="H82:L82" ca="1" si="82">G82-5*(G82-$M82)/($M$1-G$1)</f>
        <v>0.75114423581276657</v>
      </c>
      <c r="I82" s="111">
        <f t="shared" ca="1" si="82"/>
        <v>0.65988372118130889</v>
      </c>
      <c r="J82" s="111">
        <f t="shared" ca="1" si="82"/>
        <v>0.56862320654985132</v>
      </c>
      <c r="K82" s="111">
        <f t="shared" ca="1" si="82"/>
        <v>0.4773626919183937</v>
      </c>
      <c r="L82" s="111">
        <f t="shared" ca="1" si="82"/>
        <v>0.38610217728693608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0.29484166265547845</v>
      </c>
    </row>
    <row r="83" spans="1:13" x14ac:dyDescent="0.3">
      <c r="A83" s="109" t="s">
        <v>20</v>
      </c>
      <c r="B83" s="109">
        <f t="shared" si="62"/>
        <v>3</v>
      </c>
      <c r="C83" s="120">
        <f ca="1">MAX(0,IFERROR(VLOOKUP(MID(CELL("filename",$A$1),FIND("]",CELL("filename",$A$1))+1,255)&amp;$A83,#REF!,4+C$1-1990,FALSE),0))</f>
        <v>0</v>
      </c>
      <c r="D83" s="120">
        <f ca="1">MAX(0,IFERROR(VLOOKUP(MID(CELL("filename",$A$1),FIND("]",CELL("filename",$A$1))+1,255)&amp;$A83,#REF!,4+D$1-1990,FALSE),0))</f>
        <v>0</v>
      </c>
      <c r="E83" s="120">
        <f ca="1">MAX(0,IFERROR(VLOOKUP(MID(CELL("filename",$A$1),FIND("]",CELL("filename",$A$1))+1,255)&amp;$A83,#REF!,4+E$1-1990,FALSE),0))</f>
        <v>0</v>
      </c>
      <c r="F83" s="120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0.65823917384561248</v>
      </c>
      <c r="H83" s="111">
        <f t="shared" ref="H83:L83" ca="1" si="83">G83-5*(G83-$M83)/($M$1-G$1)</f>
        <v>0.58692993001233784</v>
      </c>
      <c r="I83" s="111">
        <f t="shared" ca="1" si="83"/>
        <v>0.51562068617906309</v>
      </c>
      <c r="J83" s="111">
        <f t="shared" ca="1" si="83"/>
        <v>0.4443114423457884</v>
      </c>
      <c r="K83" s="111">
        <f t="shared" ca="1" si="83"/>
        <v>0.37300219851251371</v>
      </c>
      <c r="L83" s="111">
        <f t="shared" ca="1" si="83"/>
        <v>0.30169295467923901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0.23038371084596435</v>
      </c>
    </row>
    <row r="84" spans="1:13" x14ac:dyDescent="0.3">
      <c r="A84" s="109" t="s">
        <v>26</v>
      </c>
      <c r="B84" s="109">
        <f t="shared" si="62"/>
        <v>3</v>
      </c>
      <c r="C84" s="120">
        <f ca="1">MAX(0,IFERROR(VLOOKUP(MID(CELL("filename",$A$1),FIND("]",CELL("filename",$A$1))+1,255)&amp;$A84,#REF!,4+C$1-1990,FALSE),0))</f>
        <v>0</v>
      </c>
      <c r="D84" s="120">
        <f ca="1">MAX(0,IFERROR(VLOOKUP(MID(CELL("filename",$A$1),FIND("]",CELL("filename",$A$1))+1,255)&amp;$A84,#REF!,4+D$1-1990,FALSE),0))</f>
        <v>0</v>
      </c>
      <c r="E84" s="120">
        <f ca="1">MAX(0,IFERROR(VLOOKUP(MID(CELL("filename",$A$1),FIND("]",CELL("filename",$A$1))+1,255)&amp;$A84,#REF!,4+E$1-1990,FALSE),0))</f>
        <v>0</v>
      </c>
      <c r="F84" s="120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9.9522846374697424E-2</v>
      </c>
      <c r="H84" s="111">
        <f t="shared" ref="H84:L84" ca="1" si="84">G84-5*(G84-$M84)/($M$1-G$1)</f>
        <v>8.8741204684105207E-2</v>
      </c>
      <c r="I84" s="111">
        <f t="shared" ca="1" si="84"/>
        <v>7.7959562993512976E-2</v>
      </c>
      <c r="J84" s="111">
        <f t="shared" ca="1" si="84"/>
        <v>6.7177921302920759E-2</v>
      </c>
      <c r="K84" s="111">
        <f t="shared" ca="1" si="84"/>
        <v>5.6396279612328536E-2</v>
      </c>
      <c r="L84" s="111">
        <f t="shared" ca="1" si="84"/>
        <v>4.5614637921736312E-2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3.4832996231144095E-2</v>
      </c>
    </row>
    <row r="85" spans="1:13" x14ac:dyDescent="0.3">
      <c r="A85" s="109" t="s">
        <v>7</v>
      </c>
      <c r="B85" s="109">
        <f t="shared" si="62"/>
        <v>3</v>
      </c>
      <c r="C85" s="120">
        <f ca="1">MAX(0,IFERROR(VLOOKUP(MID(CELL("filename",$A$1),FIND("]",CELL("filename",$A$1))+1,255)&amp;$A85,#REF!,4+C$1-1990,FALSE),0))</f>
        <v>0</v>
      </c>
      <c r="D85" s="120">
        <f ca="1">MAX(0,IFERROR(VLOOKUP(MID(CELL("filename",$A$1),FIND("]",CELL("filename",$A$1))+1,255)&amp;$A85,#REF!,4+D$1-1990,FALSE),0))</f>
        <v>0</v>
      </c>
      <c r="E85" s="120">
        <f ca="1">MAX(0,IFERROR(VLOOKUP(MID(CELL("filename",$A$1),FIND("]",CELL("filename",$A$1))+1,255)&amp;$A85,#REF!,4+E$1-1990,FALSE),0))</f>
        <v>0</v>
      </c>
      <c r="F85" s="120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0.37003747478650512</v>
      </c>
      <c r="H85" s="111">
        <f t="shared" ref="H85:L85" ca="1" si="85">G85-5*(G85-$M85)/($M$1-G$1)</f>
        <v>0.32995008168463374</v>
      </c>
      <c r="I85" s="111">
        <f t="shared" ca="1" si="85"/>
        <v>0.28986268858276237</v>
      </c>
      <c r="J85" s="111">
        <f t="shared" ca="1" si="85"/>
        <v>0.24977529548089097</v>
      </c>
      <c r="K85" s="111">
        <f t="shared" ca="1" si="85"/>
        <v>0.20968790237901958</v>
      </c>
      <c r="L85" s="111">
        <f t="shared" ca="1" si="85"/>
        <v>0.16960050927714818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0.12951311617527678</v>
      </c>
    </row>
    <row r="86" spans="1:13" x14ac:dyDescent="0.3">
      <c r="A86" s="109" t="s">
        <v>9</v>
      </c>
      <c r="B86" s="109">
        <f t="shared" si="62"/>
        <v>3</v>
      </c>
      <c r="C86" s="120">
        <f ca="1">MAX(0,IFERROR(VLOOKUP(MID(CELL("filename",$A$1),FIND("]",CELL("filename",$A$1))+1,255)&amp;$A86,#REF!,4+C$1-1990,FALSE),0))</f>
        <v>0</v>
      </c>
      <c r="D86" s="120">
        <f ca="1">MAX(0,IFERROR(VLOOKUP(MID(CELL("filename",$A$1),FIND("]",CELL("filename",$A$1))+1,255)&amp;$A86,#REF!,4+D$1-1990,FALSE),0))</f>
        <v>0</v>
      </c>
      <c r="E86" s="120">
        <f ca="1">MAX(0,IFERROR(VLOOKUP(MID(CELL("filename",$A$1),FIND("]",CELL("filename",$A$1))+1,255)&amp;$A86,#REF!,4+E$1-1990,FALSE),0))</f>
        <v>0</v>
      </c>
      <c r="F86" s="120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0.10538037905554444</v>
      </c>
      <c r="H86" s="111">
        <f t="shared" ref="H86:L86" ca="1" si="86">G86-5*(G86-$M86)/($M$1-G$1)</f>
        <v>9.3964171324527127E-2</v>
      </c>
      <c r="I86" s="111">
        <f t="shared" ca="1" si="86"/>
        <v>8.2547963593509813E-2</v>
      </c>
      <c r="J86" s="111">
        <f t="shared" ca="1" si="86"/>
        <v>7.1131755862492499E-2</v>
      </c>
      <c r="K86" s="111">
        <f t="shared" ca="1" si="86"/>
        <v>5.9715548131475185E-2</v>
      </c>
      <c r="L86" s="111">
        <f t="shared" ca="1" si="86"/>
        <v>4.8299340400457871E-2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3.6883132669440551E-2</v>
      </c>
    </row>
    <row r="87" spans="1:13" x14ac:dyDescent="0.3">
      <c r="A87" s="109" t="s">
        <v>14</v>
      </c>
      <c r="B87" s="109">
        <f t="shared" si="62"/>
        <v>3</v>
      </c>
      <c r="C87" s="120">
        <f ca="1">MAX(0,IFERROR(VLOOKUP(MID(CELL("filename",$A$1),FIND("]",CELL("filename",$A$1))+1,255)&amp;$A87,#REF!,4+C$1-1990,FALSE),0))</f>
        <v>0</v>
      </c>
      <c r="D87" s="120">
        <f ca="1">MAX(0,IFERROR(VLOOKUP(MID(CELL("filename",$A$1),FIND("]",CELL("filename",$A$1))+1,255)&amp;$A87,#REF!,4+D$1-1990,FALSE),0))</f>
        <v>0</v>
      </c>
      <c r="E87" s="120">
        <f ca="1">MAX(0,IFERROR(VLOOKUP(MID(CELL("filename",$A$1),FIND("]",CELL("filename",$A$1))+1,255)&amp;$A87,#REF!,4+E$1-1990,FALSE),0))</f>
        <v>0</v>
      </c>
      <c r="F87" s="120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ref="H87:L87" ca="1" si="87">G87-5*(G87-$M87)/($M$1-G$1)</f>
        <v>0</v>
      </c>
      <c r="I87" s="111">
        <f t="shared" ca="1" si="87"/>
        <v>0</v>
      </c>
      <c r="J87" s="111">
        <f t="shared" ca="1" si="87"/>
        <v>0</v>
      </c>
      <c r="K87" s="111">
        <f t="shared" ca="1" si="87"/>
        <v>0</v>
      </c>
      <c r="L87" s="111">
        <f t="shared" ca="1" si="8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s="109" t="s">
        <v>4</v>
      </c>
      <c r="B88" s="109">
        <f t="shared" si="62"/>
        <v>3</v>
      </c>
      <c r="C88" s="120">
        <f ca="1">MAX(0,IFERROR(VLOOKUP(MID(CELL("filename",$A$1),FIND("]",CELL("filename",$A$1))+1,255)&amp;$A88,#REF!,4+C$1-1990,FALSE),0))</f>
        <v>0</v>
      </c>
      <c r="D88" s="120">
        <f ca="1">MAX(0,IFERROR(VLOOKUP(MID(CELL("filename",$A$1),FIND("]",CELL("filename",$A$1))+1,255)&amp;$A88,#REF!,4+D$1-1990,FALSE),0))</f>
        <v>0</v>
      </c>
      <c r="E88" s="120">
        <f ca="1">MAX(0,IFERROR(VLOOKUP(MID(CELL("filename",$A$1),FIND("]",CELL("filename",$A$1))+1,255)&amp;$A88,#REF!,4+E$1-1990,FALSE),0))</f>
        <v>0</v>
      </c>
      <c r="F88" s="120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0.66561836555807363</v>
      </c>
      <c r="H88" s="111">
        <f t="shared" ref="H88:L88" ca="1" si="88">G88-5*(G88-$M88)/($M$1-G$1)</f>
        <v>0.59350970928928226</v>
      </c>
      <c r="I88" s="111">
        <f t="shared" ca="1" si="88"/>
        <v>0.521401053020491</v>
      </c>
      <c r="J88" s="111">
        <f t="shared" ca="1" si="88"/>
        <v>0.44929239675169969</v>
      </c>
      <c r="K88" s="111">
        <f t="shared" ca="1" si="88"/>
        <v>0.37718374048290837</v>
      </c>
      <c r="L88" s="111">
        <f t="shared" ca="1" si="88"/>
        <v>0.30507508421411705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0.23296642794532577</v>
      </c>
    </row>
    <row r="89" spans="1:13" x14ac:dyDescent="0.3">
      <c r="A89" s="109" t="s">
        <v>12</v>
      </c>
      <c r="B89" s="109">
        <f t="shared" si="62"/>
        <v>4</v>
      </c>
      <c r="C89" s="120">
        <f ca="1">MAX(0,IFERROR(VLOOKUP(MID(CELL("filename",$A$1),FIND("]",CELL("filename",$A$1))+1,255)&amp;$A89,#REF!,4+C$1-1990,FALSE),0))</f>
        <v>0</v>
      </c>
      <c r="D89" s="120">
        <f ca="1">MAX(0,IFERROR(VLOOKUP(MID(CELL("filename",$A$1),FIND("]",CELL("filename",$A$1))+1,255)&amp;$A89,#REF!,4+D$1-1990,FALSE),0))</f>
        <v>0</v>
      </c>
      <c r="E89" s="120">
        <f ca="1">MAX(0,IFERROR(VLOOKUP(MID(CELL("filename",$A$1),FIND("]",CELL("filename",$A$1))+1,255)&amp;$A89,#REF!,4+E$1-1990,FALSE),0))</f>
        <v>0</v>
      </c>
      <c r="F89" s="120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0.4456733394114975</v>
      </c>
      <c r="H89" s="111">
        <f t="shared" ref="H89:L89" ca="1" si="89">G89-5*(G89-$M89)/($M$1-G$1)</f>
        <v>0.37510839400467705</v>
      </c>
      <c r="I89" s="111">
        <f t="shared" ca="1" si="89"/>
        <v>0.30454344859785659</v>
      </c>
      <c r="J89" s="111">
        <f t="shared" ca="1" si="89"/>
        <v>0.23397850319103616</v>
      </c>
      <c r="K89" s="111">
        <f t="shared" ca="1" si="89"/>
        <v>0.16341355778421573</v>
      </c>
      <c r="L89" s="111">
        <f t="shared" ca="1" si="89"/>
        <v>9.284861237739532E-2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2.2283666970574895E-2</v>
      </c>
    </row>
    <row r="90" spans="1:13" x14ac:dyDescent="0.3">
      <c r="A90" s="109" t="s">
        <v>1</v>
      </c>
      <c r="B90" s="109">
        <f t="shared" si="62"/>
        <v>4</v>
      </c>
      <c r="C90" s="120">
        <f ca="1">MAX(0,IFERROR(VLOOKUP(MID(CELL("filename",$A$1),FIND("]",CELL("filename",$A$1))+1,255)&amp;$A90,#REF!,4+C$1-1990,FALSE),0))</f>
        <v>0</v>
      </c>
      <c r="D90" s="120">
        <f ca="1">MAX(0,IFERROR(VLOOKUP(MID(CELL("filename",$A$1),FIND("]",CELL("filename",$A$1))+1,255)&amp;$A90,#REF!,4+D$1-1990,FALSE),0))</f>
        <v>0</v>
      </c>
      <c r="E90" s="120">
        <f ca="1">MAX(0,IFERROR(VLOOKUP(MID(CELL("filename",$A$1),FIND("]",CELL("filename",$A$1))+1,255)&amp;$A90,#REF!,4+E$1-1990,FALSE),0))</f>
        <v>0</v>
      </c>
      <c r="F90" s="120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0.50899796194067426</v>
      </c>
      <c r="H90" s="111">
        <f t="shared" ref="H90:L90" ca="1" si="90">G90-5*(G90-$M90)/($M$1-G$1)</f>
        <v>0.42840661796673418</v>
      </c>
      <c r="I90" s="111">
        <f t="shared" ca="1" si="90"/>
        <v>0.34781527399279411</v>
      </c>
      <c r="J90" s="111">
        <f t="shared" ca="1" si="90"/>
        <v>0.26722393001885403</v>
      </c>
      <c r="K90" s="111">
        <f t="shared" ca="1" si="90"/>
        <v>0.18663258604491395</v>
      </c>
      <c r="L90" s="111">
        <f t="shared" ca="1" si="90"/>
        <v>0.10604124207097385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2.5449898097033737E-2</v>
      </c>
    </row>
    <row r="91" spans="1:13" x14ac:dyDescent="0.3">
      <c r="A91" s="109" t="s">
        <v>19</v>
      </c>
      <c r="B91" s="109">
        <f t="shared" si="62"/>
        <v>4</v>
      </c>
      <c r="C91" s="120">
        <f ca="1">MAX(0,IFERROR(VLOOKUP(MID(CELL("filename",$A$1),FIND("]",CELL("filename",$A$1))+1,255)&amp;$A91,#REF!,4+C$1-1990,FALSE),0))</f>
        <v>0</v>
      </c>
      <c r="D91" s="120">
        <f ca="1">MAX(0,IFERROR(VLOOKUP(MID(CELL("filename",$A$1),FIND("]",CELL("filename",$A$1))+1,255)&amp;$A91,#REF!,4+D$1-1990,FALSE),0))</f>
        <v>0</v>
      </c>
      <c r="E91" s="120">
        <f ca="1">MAX(0,IFERROR(VLOOKUP(MID(CELL("filename",$A$1),FIND("]",CELL("filename",$A$1))+1,255)&amp;$A91,#REF!,4+E$1-1990,FALSE),0))</f>
        <v>0</v>
      </c>
      <c r="F91" s="120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0.16856691076945554</v>
      </c>
      <c r="H91" s="111">
        <f t="shared" ref="H91:L91" ca="1" si="91">G91-5*(G91-$M91)/($M$1-G$1)</f>
        <v>0.14187714989762509</v>
      </c>
      <c r="I91" s="111">
        <f t="shared" ca="1" si="91"/>
        <v>0.11518738902579463</v>
      </c>
      <c r="J91" s="111">
        <f t="shared" ca="1" si="91"/>
        <v>8.849762815396417E-2</v>
      </c>
      <c r="K91" s="111">
        <f t="shared" ca="1" si="91"/>
        <v>6.1807867282133708E-2</v>
      </c>
      <c r="L91" s="111">
        <f t="shared" ca="1" si="91"/>
        <v>3.5118106410303246E-2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8.428345538472784E-3</v>
      </c>
    </row>
    <row r="92" spans="1:13" x14ac:dyDescent="0.3">
      <c r="A92" s="109" t="s">
        <v>22</v>
      </c>
      <c r="B92" s="109">
        <f t="shared" si="62"/>
        <v>4</v>
      </c>
      <c r="C92" s="120">
        <f ca="1">MAX(0,IFERROR(VLOOKUP(MID(CELL("filename",$A$1),FIND("]",CELL("filename",$A$1))+1,255)&amp;$A92,#REF!,4+C$1-1990,FALSE),0))</f>
        <v>0</v>
      </c>
      <c r="D92" s="120">
        <f ca="1">MAX(0,IFERROR(VLOOKUP(MID(CELL("filename",$A$1),FIND("]",CELL("filename",$A$1))+1,255)&amp;$A92,#REF!,4+D$1-1990,FALSE),0))</f>
        <v>0</v>
      </c>
      <c r="E92" s="120">
        <f ca="1">MAX(0,IFERROR(VLOOKUP(MID(CELL("filename",$A$1),FIND("]",CELL("filename",$A$1))+1,255)&amp;$A92,#REF!,4+E$1-1990,FALSE),0))</f>
        <v>0</v>
      </c>
      <c r="F92" s="120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0.38274334884700284</v>
      </c>
      <c r="H92" s="111">
        <f t="shared" ref="H92:L92" ca="1" si="92">G92-5*(G92-$M92)/($M$1-G$1)</f>
        <v>0.32214231861289405</v>
      </c>
      <c r="I92" s="111">
        <f t="shared" ca="1" si="92"/>
        <v>0.26154128837878526</v>
      </c>
      <c r="J92" s="111">
        <f t="shared" ca="1" si="92"/>
        <v>0.20094025814467648</v>
      </c>
      <c r="K92" s="111">
        <f t="shared" ca="1" si="92"/>
        <v>0.14033922791056772</v>
      </c>
      <c r="L92" s="111">
        <f t="shared" ca="1" si="92"/>
        <v>7.9738197676458941E-2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1.913716744235016E-2</v>
      </c>
    </row>
    <row r="93" spans="1:13" x14ac:dyDescent="0.3">
      <c r="A93" s="109" t="s">
        <v>28</v>
      </c>
      <c r="B93" s="109">
        <f t="shared" si="62"/>
        <v>4</v>
      </c>
      <c r="C93" s="120">
        <f ca="1">MAX(0,IFERROR(VLOOKUP(MID(CELL("filename",$A$1),FIND("]",CELL("filename",$A$1))+1,255)&amp;$A93,#REF!,4+C$1-1990,FALSE),0))</f>
        <v>0</v>
      </c>
      <c r="D93" s="120">
        <f ca="1">MAX(0,IFERROR(VLOOKUP(MID(CELL("filename",$A$1),FIND("]",CELL("filename",$A$1))+1,255)&amp;$A93,#REF!,4+D$1-1990,FALSE),0))</f>
        <v>0</v>
      </c>
      <c r="E93" s="120">
        <f ca="1">MAX(0,IFERROR(VLOOKUP(MID(CELL("filename",$A$1),FIND("]",CELL("filename",$A$1))+1,255)&amp;$A93,#REF!,4+E$1-1990,FALSE),0))</f>
        <v>0</v>
      </c>
      <c r="F93" s="120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3">G93-5*(G93-$M93)/($M$1-G$1)</f>
        <v>0</v>
      </c>
      <c r="I93" s="111">
        <f t="shared" ca="1" si="93"/>
        <v>0</v>
      </c>
      <c r="J93" s="111">
        <f t="shared" ca="1" si="93"/>
        <v>0</v>
      </c>
      <c r="K93" s="111">
        <f t="shared" ca="1" si="93"/>
        <v>0</v>
      </c>
      <c r="L93" s="111">
        <f t="shared" ca="1" si="93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s="109" t="s">
        <v>13</v>
      </c>
      <c r="B94" s="109">
        <f t="shared" si="62"/>
        <v>4</v>
      </c>
      <c r="C94" s="120">
        <f ca="1">MAX(0,IFERROR(VLOOKUP(MID(CELL("filename",$A$1),FIND("]",CELL("filename",$A$1))+1,255)&amp;$A94,#REF!,4+C$1-1990,FALSE),0))</f>
        <v>0</v>
      </c>
      <c r="D94" s="120">
        <f ca="1">MAX(0,IFERROR(VLOOKUP(MID(CELL("filename",$A$1),FIND("]",CELL("filename",$A$1))+1,255)&amp;$A94,#REF!,4+D$1-1990,FALSE),0))</f>
        <v>0</v>
      </c>
      <c r="E94" s="120">
        <f ca="1">MAX(0,IFERROR(VLOOKUP(MID(CELL("filename",$A$1),FIND("]",CELL("filename",$A$1))+1,255)&amp;$A94,#REF!,4+E$1-1990,FALSE),0))</f>
        <v>0</v>
      </c>
      <c r="F94" s="120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0.58457385270319873</v>
      </c>
      <c r="H94" s="111">
        <f t="shared" ref="H94:L94" ca="1" si="94">G94-5*(G94-$M94)/($M$1-G$1)</f>
        <v>0.49201632602519224</v>
      </c>
      <c r="I94" s="111">
        <f t="shared" ca="1" si="94"/>
        <v>0.39945879934718576</v>
      </c>
      <c r="J94" s="111">
        <f t="shared" ca="1" si="94"/>
        <v>0.30690127266917933</v>
      </c>
      <c r="K94" s="111">
        <f t="shared" ca="1" si="94"/>
        <v>0.21434374599117287</v>
      </c>
      <c r="L94" s="111">
        <f t="shared" ca="1" si="94"/>
        <v>0.12178621931316641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2.9228692635159963E-2</v>
      </c>
    </row>
    <row r="95" spans="1:13" x14ac:dyDescent="0.3">
      <c r="A95" s="109" t="s">
        <v>17</v>
      </c>
      <c r="B95" s="109">
        <f t="shared" ref="B95:B117" si="95">B66+1</f>
        <v>4</v>
      </c>
      <c r="C95" s="120">
        <f ca="1">MAX(0,IFERROR(VLOOKUP(MID(CELL("filename",$A$1),FIND("]",CELL("filename",$A$1))+1,255)&amp;$A95,#REF!,4+C$1-1990,FALSE),0))</f>
        <v>0</v>
      </c>
      <c r="D95" s="120">
        <f ca="1">MAX(0,IFERROR(VLOOKUP(MID(CELL("filename",$A$1),FIND("]",CELL("filename",$A$1))+1,255)&amp;$A95,#REF!,4+D$1-1990,FALSE),0))</f>
        <v>0</v>
      </c>
      <c r="E95" s="120">
        <f ca="1">MAX(0,IFERROR(VLOOKUP(MID(CELL("filename",$A$1),FIND("]",CELL("filename",$A$1))+1,255)&amp;$A95,#REF!,4+E$1-1990,FALSE),0))</f>
        <v>0</v>
      </c>
      <c r="F95" s="120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0.48231610600499225</v>
      </c>
      <c r="H95" s="111">
        <f t="shared" ref="H95:L95" ca="1" si="96">G95-5*(G95-$M95)/($M$1-G$1)</f>
        <v>0.40594938922086848</v>
      </c>
      <c r="I95" s="111">
        <f t="shared" ca="1" si="96"/>
        <v>0.32958267243674472</v>
      </c>
      <c r="J95" s="111">
        <f t="shared" ca="1" si="96"/>
        <v>0.25321595565262095</v>
      </c>
      <c r="K95" s="111">
        <f t="shared" ca="1" si="96"/>
        <v>0.17684923886849718</v>
      </c>
      <c r="L95" s="111">
        <f t="shared" ca="1" si="96"/>
        <v>0.10048252208437342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2.4115805300249635E-2</v>
      </c>
    </row>
    <row r="96" spans="1:13" x14ac:dyDescent="0.3">
      <c r="A96" s="109" t="s">
        <v>25</v>
      </c>
      <c r="B96" s="109">
        <f t="shared" si="95"/>
        <v>4</v>
      </c>
      <c r="C96" s="120">
        <f ca="1">MAX(0,IFERROR(VLOOKUP(MID(CELL("filename",$A$1),FIND("]",CELL("filename",$A$1))+1,255)&amp;$A96,#REF!,4+C$1-1990,FALSE),0))</f>
        <v>0</v>
      </c>
      <c r="D96" s="120">
        <f ca="1">MAX(0,IFERROR(VLOOKUP(MID(CELL("filename",$A$1),FIND("]",CELL("filename",$A$1))+1,255)&amp;$A96,#REF!,4+D$1-1990,FALSE),0))</f>
        <v>0</v>
      </c>
      <c r="E96" s="120">
        <f ca="1">MAX(0,IFERROR(VLOOKUP(MID(CELL("filename",$A$1),FIND("]",CELL("filename",$A$1))+1,255)&amp;$A96,#REF!,4+E$1-1990,FALSE),0))</f>
        <v>0</v>
      </c>
      <c r="F96" s="120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0.21577983202276754</v>
      </c>
      <c r="H96" s="111">
        <f t="shared" ref="H96:L96" ca="1" si="97">G96-5*(G96-$M96)/($M$1-G$1)</f>
        <v>0.18161469195249602</v>
      </c>
      <c r="I96" s="111">
        <f t="shared" ca="1" si="97"/>
        <v>0.1474495518822245</v>
      </c>
      <c r="J96" s="111">
        <f t="shared" ca="1" si="97"/>
        <v>0.11328441181195298</v>
      </c>
      <c r="K96" s="111">
        <f t="shared" ca="1" si="97"/>
        <v>7.9119271741681457E-2</v>
      </c>
      <c r="L96" s="111">
        <f t="shared" ca="1" si="97"/>
        <v>4.4954131671409922E-2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1.0788991601138387E-2</v>
      </c>
    </row>
    <row r="97" spans="1:13" x14ac:dyDescent="0.3">
      <c r="A97" s="109" t="s">
        <v>11</v>
      </c>
      <c r="B97" s="109">
        <f t="shared" si="95"/>
        <v>4</v>
      </c>
      <c r="C97" s="120">
        <f ca="1">MAX(0,IFERROR(VLOOKUP(MID(CELL("filename",$A$1),FIND("]",CELL("filename",$A$1))+1,255)&amp;$A97,#REF!,4+C$1-1990,FALSE),0))</f>
        <v>0</v>
      </c>
      <c r="D97" s="120">
        <f ca="1">MAX(0,IFERROR(VLOOKUP(MID(CELL("filename",$A$1),FIND("]",CELL("filename",$A$1))+1,255)&amp;$A97,#REF!,4+D$1-1990,FALSE),0))</f>
        <v>0</v>
      </c>
      <c r="E97" s="120">
        <f ca="1">MAX(0,IFERROR(VLOOKUP(MID(CELL("filename",$A$1),FIND("]",CELL("filename",$A$1))+1,255)&amp;$A97,#REF!,4+E$1-1990,FALSE),0))</f>
        <v>0</v>
      </c>
      <c r="F97" s="120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2.9734342656122868E-2</v>
      </c>
      <c r="H97" s="111">
        <f t="shared" ref="H97:L97" ca="1" si="98">G97-5*(G97-$M97)/($M$1-G$1)</f>
        <v>2.5026405068903416E-2</v>
      </c>
      <c r="I97" s="111">
        <f t="shared" ca="1" si="98"/>
        <v>2.0318467481683963E-2</v>
      </c>
      <c r="J97" s="111">
        <f t="shared" ca="1" si="98"/>
        <v>1.5610529894464509E-2</v>
      </c>
      <c r="K97" s="111">
        <f t="shared" ca="1" si="98"/>
        <v>1.0902592307245055E-2</v>
      </c>
      <c r="L97" s="111">
        <f t="shared" ca="1" si="98"/>
        <v>6.1946547200255999E-3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1.4867171328061448E-3</v>
      </c>
    </row>
    <row r="98" spans="1:13" x14ac:dyDescent="0.3">
      <c r="A98" s="109" t="s">
        <v>3</v>
      </c>
      <c r="B98" s="109">
        <f t="shared" si="95"/>
        <v>4</v>
      </c>
      <c r="C98" s="120">
        <f ca="1">MAX(0,IFERROR(VLOOKUP(MID(CELL("filename",$A$1),FIND("]",CELL("filename",$A$1))+1,255)&amp;$A98,#REF!,4+C$1-1990,FALSE),0))</f>
        <v>0</v>
      </c>
      <c r="D98" s="120">
        <f ca="1">MAX(0,IFERROR(VLOOKUP(MID(CELL("filename",$A$1),FIND("]",CELL("filename",$A$1))+1,255)&amp;$A98,#REF!,4+D$1-1990,FALSE),0))</f>
        <v>0</v>
      </c>
      <c r="E98" s="120">
        <f ca="1">MAX(0,IFERROR(VLOOKUP(MID(CELL("filename",$A$1),FIND("]",CELL("filename",$A$1))+1,255)&amp;$A98,#REF!,4+E$1-1990,FALSE),0))</f>
        <v>0</v>
      </c>
      <c r="F98" s="120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0.51315223109757846</v>
      </c>
      <c r="H98" s="111">
        <f t="shared" ref="H98:L98" ca="1" si="99">G98-5*(G98-$M98)/($M$1-G$1)</f>
        <v>0.43190312784046186</v>
      </c>
      <c r="I98" s="111">
        <f t="shared" ca="1" si="99"/>
        <v>0.35065402458334527</v>
      </c>
      <c r="J98" s="111">
        <f t="shared" ca="1" si="99"/>
        <v>0.26940492132622867</v>
      </c>
      <c r="K98" s="111">
        <f t="shared" ca="1" si="99"/>
        <v>0.18815581806911208</v>
      </c>
      <c r="L98" s="111">
        <f t="shared" ca="1" si="99"/>
        <v>0.10690671481199551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2.5657611554878945E-2</v>
      </c>
    </row>
    <row r="99" spans="1:13" x14ac:dyDescent="0.3">
      <c r="A99" s="109" t="s">
        <v>2</v>
      </c>
      <c r="B99" s="109">
        <f t="shared" si="95"/>
        <v>4</v>
      </c>
      <c r="C99" s="120">
        <f ca="1">MAX(0,IFERROR(VLOOKUP(MID(CELL("filename",$A$1),FIND("]",CELL("filename",$A$1))+1,255)&amp;$A99,#REF!,4+C$1-1990,FALSE),0))</f>
        <v>0</v>
      </c>
      <c r="D99" s="120">
        <f ca="1">MAX(0,IFERROR(VLOOKUP(MID(CELL("filename",$A$1),FIND("]",CELL("filename",$A$1))+1,255)&amp;$A99,#REF!,4+D$1-1990,FALSE),0))</f>
        <v>0</v>
      </c>
      <c r="E99" s="120">
        <f ca="1">MAX(0,IFERROR(VLOOKUP(MID(CELL("filename",$A$1),FIND("]",CELL("filename",$A$1))+1,255)&amp;$A99,#REF!,4+E$1-1990,FALSE),0))</f>
        <v>0</v>
      </c>
      <c r="F99" s="120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0.49477855040038549</v>
      </c>
      <c r="H99" s="111">
        <f t="shared" ref="H99:L99" ca="1" si="100">G99-5*(G99-$M99)/($M$1-G$1)</f>
        <v>0.41643861325365777</v>
      </c>
      <c r="I99" s="111">
        <f t="shared" ca="1" si="100"/>
        <v>0.33809867610693006</v>
      </c>
      <c r="J99" s="111">
        <f t="shared" ca="1" si="100"/>
        <v>0.25975873896020235</v>
      </c>
      <c r="K99" s="111">
        <f t="shared" ca="1" si="100"/>
        <v>0.18141880181347467</v>
      </c>
      <c r="L99" s="111">
        <f t="shared" ca="1" si="100"/>
        <v>0.10307886466674698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2.4738927520019296E-2</v>
      </c>
    </row>
    <row r="100" spans="1:13" x14ac:dyDescent="0.3">
      <c r="A100" s="109" t="s">
        <v>16</v>
      </c>
      <c r="B100" s="109">
        <f t="shared" si="95"/>
        <v>4</v>
      </c>
      <c r="C100" s="120">
        <f ca="1">MAX(0,IFERROR(VLOOKUP(MID(CELL("filename",$A$1),FIND("]",CELL("filename",$A$1))+1,255)&amp;$A100,#REF!,4+C$1-1990,FALSE),0))</f>
        <v>0</v>
      </c>
      <c r="D100" s="120">
        <f ca="1">MAX(0,IFERROR(VLOOKUP(MID(CELL("filename",$A$1),FIND("]",CELL("filename",$A$1))+1,255)&amp;$A100,#REF!,4+D$1-1990,FALSE),0))</f>
        <v>0</v>
      </c>
      <c r="E100" s="120">
        <f ca="1">MAX(0,IFERROR(VLOOKUP(MID(CELL("filename",$A$1),FIND("]",CELL("filename",$A$1))+1,255)&amp;$A100,#REF!,4+E$1-1990,FALSE),0))</f>
        <v>0</v>
      </c>
      <c r="F100" s="120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0.18987775794255449</v>
      </c>
      <c r="H100" s="111">
        <f t="shared" ref="H100:L100" ca="1" si="101">G100-5*(G100-$M100)/($M$1-G$1)</f>
        <v>0.15981377960165002</v>
      </c>
      <c r="I100" s="111">
        <f t="shared" ca="1" si="101"/>
        <v>0.12974980126074556</v>
      </c>
      <c r="J100" s="111">
        <f t="shared" ca="1" si="101"/>
        <v>9.9685822919841099E-2</v>
      </c>
      <c r="K100" s="111">
        <f t="shared" ca="1" si="101"/>
        <v>6.9621844578936637E-2</v>
      </c>
      <c r="L100" s="111">
        <f t="shared" ca="1" si="101"/>
        <v>3.9557866238032188E-2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9.4938878971277327E-3</v>
      </c>
    </row>
    <row r="101" spans="1:13" x14ac:dyDescent="0.3">
      <c r="A101" s="109" t="s">
        <v>15</v>
      </c>
      <c r="B101" s="109">
        <f t="shared" si="95"/>
        <v>4</v>
      </c>
      <c r="C101" s="120">
        <f ca="1">MAX(0,IFERROR(VLOOKUP(MID(CELL("filename",$A$1),FIND("]",CELL("filename",$A$1))+1,255)&amp;$A101,#REF!,4+C$1-1990,FALSE),0))</f>
        <v>0</v>
      </c>
      <c r="D101" s="120">
        <f ca="1">MAX(0,IFERROR(VLOOKUP(MID(CELL("filename",$A$1),FIND("]",CELL("filename",$A$1))+1,255)&amp;$A101,#REF!,4+D$1-1990,FALSE),0))</f>
        <v>0</v>
      </c>
      <c r="E101" s="120">
        <f ca="1">MAX(0,IFERROR(VLOOKUP(MID(CELL("filename",$A$1),FIND("]",CELL("filename",$A$1))+1,255)&amp;$A101,#REF!,4+E$1-1990,FALSE),0))</f>
        <v>0</v>
      </c>
      <c r="F101" s="120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0.8642053738818134</v>
      </c>
      <c r="H101" s="111">
        <f t="shared" ref="H101:L101" ca="1" si="102">G101-5*(G101-$M101)/($M$1-G$1)</f>
        <v>0.72737285635052629</v>
      </c>
      <c r="I101" s="111">
        <f t="shared" ca="1" si="102"/>
        <v>0.59054033881923917</v>
      </c>
      <c r="J101" s="111">
        <f t="shared" ca="1" si="102"/>
        <v>0.45370782128795206</v>
      </c>
      <c r="K101" s="111">
        <f t="shared" ca="1" si="102"/>
        <v>0.31687530375666495</v>
      </c>
      <c r="L101" s="111">
        <f t="shared" ca="1" si="102"/>
        <v>0.18004278622537784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4.3210268694090712E-2</v>
      </c>
    </row>
    <row r="102" spans="1:13" x14ac:dyDescent="0.3">
      <c r="A102" s="109" t="s">
        <v>18</v>
      </c>
      <c r="B102" s="109">
        <f t="shared" si="95"/>
        <v>4</v>
      </c>
      <c r="C102" s="120">
        <f ca="1">MAX(0,IFERROR(VLOOKUP(MID(CELL("filename",$A$1),FIND("]",CELL("filename",$A$1))+1,255)&amp;$A102,#REF!,4+C$1-1990,FALSE),0))</f>
        <v>0</v>
      </c>
      <c r="D102" s="120">
        <f ca="1">MAX(0,IFERROR(VLOOKUP(MID(CELL("filename",$A$1),FIND("]",CELL("filename",$A$1))+1,255)&amp;$A102,#REF!,4+D$1-1990,FALSE),0))</f>
        <v>0</v>
      </c>
      <c r="E102" s="120">
        <f ca="1">MAX(0,IFERROR(VLOOKUP(MID(CELL("filename",$A$1),FIND("]",CELL("filename",$A$1))+1,255)&amp;$A102,#REF!,4+E$1-1990,FALSE),0))</f>
        <v>0</v>
      </c>
      <c r="F102" s="120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0.48473316293508117</v>
      </c>
      <c r="H102" s="111">
        <f t="shared" ref="H102:L102" ca="1" si="103">G102-5*(G102-$M102)/($M$1-G$1)</f>
        <v>0.40798374547035998</v>
      </c>
      <c r="I102" s="111">
        <f t="shared" ca="1" si="103"/>
        <v>0.33123432800563879</v>
      </c>
      <c r="J102" s="111">
        <f t="shared" ca="1" si="103"/>
        <v>0.2544849105409176</v>
      </c>
      <c r="K102" s="111">
        <f t="shared" ca="1" si="103"/>
        <v>0.1777354930761964</v>
      </c>
      <c r="L102" s="111">
        <f t="shared" ca="1" si="103"/>
        <v>0.10098607561147524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2.4236658146754079E-2</v>
      </c>
    </row>
    <row r="103" spans="1:13" x14ac:dyDescent="0.3">
      <c r="A103" s="109" t="s">
        <v>5</v>
      </c>
      <c r="B103" s="109">
        <f t="shared" si="95"/>
        <v>4</v>
      </c>
      <c r="C103" s="120">
        <f ca="1">MAX(0,IFERROR(VLOOKUP(MID(CELL("filename",$A$1),FIND("]",CELL("filename",$A$1))+1,255)&amp;$A103,#REF!,4+C$1-1990,FALSE),0))</f>
        <v>0</v>
      </c>
      <c r="D103" s="120">
        <f ca="1">MAX(0,IFERROR(VLOOKUP(MID(CELL("filename",$A$1),FIND("]",CELL("filename",$A$1))+1,255)&amp;$A103,#REF!,4+D$1-1990,FALSE),0))</f>
        <v>0</v>
      </c>
      <c r="E103" s="120">
        <f ca="1">MAX(0,IFERROR(VLOOKUP(MID(CELL("filename",$A$1),FIND("]",CELL("filename",$A$1))+1,255)&amp;$A103,#REF!,4+E$1-1990,FALSE),0))</f>
        <v>0</v>
      </c>
      <c r="F103" s="120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0.79458761834642577</v>
      </c>
      <c r="H103" s="111">
        <f t="shared" ref="H103:L103" ca="1" si="104">G103-5*(G103-$M103)/($M$1-G$1)</f>
        <v>0.66877791210824167</v>
      </c>
      <c r="I103" s="111">
        <f t="shared" ca="1" si="104"/>
        <v>0.54296820587005756</v>
      </c>
      <c r="J103" s="111">
        <f t="shared" ca="1" si="104"/>
        <v>0.41715849963187351</v>
      </c>
      <c r="K103" s="111">
        <f t="shared" ca="1" si="104"/>
        <v>0.29134879339368946</v>
      </c>
      <c r="L103" s="111">
        <f t="shared" ca="1" si="104"/>
        <v>0.16553908715550539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3.9729380917321325E-2</v>
      </c>
    </row>
    <row r="104" spans="1:13" x14ac:dyDescent="0.3">
      <c r="A104" s="109" t="s">
        <v>23</v>
      </c>
      <c r="B104" s="109">
        <f t="shared" si="95"/>
        <v>4</v>
      </c>
      <c r="C104" s="120">
        <f ca="1">MAX(0,IFERROR(VLOOKUP(MID(CELL("filename",$A$1),FIND("]",CELL("filename",$A$1))+1,255)&amp;$A104,#REF!,4+C$1-1990,FALSE),0))</f>
        <v>0</v>
      </c>
      <c r="D104" s="120">
        <f ca="1">MAX(0,IFERROR(VLOOKUP(MID(CELL("filename",$A$1),FIND("]",CELL("filename",$A$1))+1,255)&amp;$A104,#REF!,4+D$1-1990,FALSE),0))</f>
        <v>0</v>
      </c>
      <c r="E104" s="120">
        <f ca="1">MAX(0,IFERROR(VLOOKUP(MID(CELL("filename",$A$1),FIND("]",CELL("filename",$A$1))+1,255)&amp;$A104,#REF!,4+E$1-1990,FALSE),0))</f>
        <v>0</v>
      </c>
      <c r="F104" s="120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0.26825979791894594</v>
      </c>
      <c r="H104" s="111">
        <f t="shared" ref="H104:L104" ca="1" si="105">G104-5*(G104-$M104)/($M$1-G$1)</f>
        <v>0.22578532991511283</v>
      </c>
      <c r="I104" s="111">
        <f t="shared" ca="1" si="105"/>
        <v>0.18331086191127971</v>
      </c>
      <c r="J104" s="111">
        <f t="shared" ca="1" si="105"/>
        <v>0.14083639390744662</v>
      </c>
      <c r="K104" s="111">
        <f t="shared" ca="1" si="105"/>
        <v>9.8361925903613506E-2</v>
      </c>
      <c r="L104" s="111">
        <f t="shared" ca="1" si="105"/>
        <v>5.5887457899780404E-2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1.341298989594731E-2</v>
      </c>
    </row>
    <row r="105" spans="1:13" x14ac:dyDescent="0.3">
      <c r="A105" s="109" t="s">
        <v>24</v>
      </c>
      <c r="B105" s="109">
        <f t="shared" si="95"/>
        <v>4</v>
      </c>
      <c r="C105" s="120">
        <f ca="1">MAX(0,IFERROR(VLOOKUP(MID(CELL("filename",$A$1),FIND("]",CELL("filename",$A$1))+1,255)&amp;$A105,#REF!,4+C$1-1990,FALSE),0))</f>
        <v>0</v>
      </c>
      <c r="D105" s="120">
        <f ca="1">MAX(0,IFERROR(VLOOKUP(MID(CELL("filename",$A$1),FIND("]",CELL("filename",$A$1))+1,255)&amp;$A105,#REF!,4+D$1-1990,FALSE),0))</f>
        <v>0</v>
      </c>
      <c r="E105" s="120">
        <f ca="1">MAX(0,IFERROR(VLOOKUP(MID(CELL("filename",$A$1),FIND("]",CELL("filename",$A$1))+1,255)&amp;$A105,#REF!,4+E$1-1990,FALSE),0))</f>
        <v>0</v>
      </c>
      <c r="F105" s="120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0.28928519959782389</v>
      </c>
      <c r="H105" s="111">
        <f t="shared" ref="H105:L105" ca="1" si="106">G105-5*(G105-$M105)/($M$1-G$1)</f>
        <v>0.24348170966150179</v>
      </c>
      <c r="I105" s="111">
        <f t="shared" ca="1" si="106"/>
        <v>0.19767821972517968</v>
      </c>
      <c r="J105" s="111">
        <f t="shared" ca="1" si="106"/>
        <v>0.15187472978885758</v>
      </c>
      <c r="K105" s="111">
        <f t="shared" ca="1" si="106"/>
        <v>0.10607123985253544</v>
      </c>
      <c r="L105" s="111">
        <f t="shared" ca="1" si="106"/>
        <v>6.0267749916213323E-2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1.4464259979891208E-2</v>
      </c>
    </row>
    <row r="106" spans="1:13" x14ac:dyDescent="0.3">
      <c r="A106" s="109" t="s">
        <v>27</v>
      </c>
      <c r="B106" s="109">
        <f t="shared" si="95"/>
        <v>4</v>
      </c>
      <c r="C106" s="120">
        <f ca="1">MAX(0,IFERROR(VLOOKUP(MID(CELL("filename",$A$1),FIND("]",CELL("filename",$A$1))+1,255)&amp;$A106,#REF!,4+C$1-1990,FALSE),0))</f>
        <v>0</v>
      </c>
      <c r="D106" s="120">
        <f ca="1">MAX(0,IFERROR(VLOOKUP(MID(CELL("filename",$A$1),FIND("]",CELL("filename",$A$1))+1,255)&amp;$A106,#REF!,4+D$1-1990,FALSE),0))</f>
        <v>0</v>
      </c>
      <c r="E106" s="120">
        <f ca="1">MAX(0,IFERROR(VLOOKUP(MID(CELL("filename",$A$1),FIND("]",CELL("filename",$A$1))+1,255)&amp;$A106,#REF!,4+E$1-1990,FALSE),0))</f>
        <v>0</v>
      </c>
      <c r="F106" s="120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0.51475639331480061</v>
      </c>
      <c r="H106" s="111">
        <f t="shared" ref="H106:L106" ca="1" si="107">G106-5*(G106-$M106)/($M$1-G$1)</f>
        <v>0.43325329770662385</v>
      </c>
      <c r="I106" s="111">
        <f t="shared" ca="1" si="107"/>
        <v>0.3517502020984471</v>
      </c>
      <c r="J106" s="111">
        <f t="shared" ca="1" si="107"/>
        <v>0.27024710649027034</v>
      </c>
      <c r="K106" s="111">
        <f t="shared" ca="1" si="107"/>
        <v>0.18874401088209358</v>
      </c>
      <c r="L106" s="111">
        <f t="shared" ca="1" si="107"/>
        <v>0.10724091527391681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2.5737819665740052E-2</v>
      </c>
    </row>
    <row r="107" spans="1:13" x14ac:dyDescent="0.3">
      <c r="A107" s="109" t="s">
        <v>29</v>
      </c>
      <c r="B107" s="109">
        <f t="shared" si="95"/>
        <v>4</v>
      </c>
      <c r="C107" s="120">
        <f ca="1">MAX(0,IFERROR(VLOOKUP(MID(CELL("filename",$A$1),FIND("]",CELL("filename",$A$1))+1,255)&amp;$A107,#REF!,4+C$1-1990,FALSE),0))</f>
        <v>0</v>
      </c>
      <c r="D107" s="120">
        <f ca="1">MAX(0,IFERROR(VLOOKUP(MID(CELL("filename",$A$1),FIND("]",CELL("filename",$A$1))+1,255)&amp;$A107,#REF!,4+D$1-1990,FALSE),0))</f>
        <v>0</v>
      </c>
      <c r="E107" s="120">
        <f ca="1">MAX(0,IFERROR(VLOOKUP(MID(CELL("filename",$A$1),FIND("]",CELL("filename",$A$1))+1,255)&amp;$A107,#REF!,4+E$1-1990,FALSE),0))</f>
        <v>0</v>
      </c>
      <c r="F107" s="120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7.0291459666520312E-2</v>
      </c>
      <c r="H107" s="111">
        <f t="shared" ref="H107:L107" ca="1" si="108">G107-5*(G107-$M107)/($M$1-G$1)</f>
        <v>5.91619785526546E-2</v>
      </c>
      <c r="I107" s="111">
        <f t="shared" ca="1" si="108"/>
        <v>4.8032497438788888E-2</v>
      </c>
      <c r="J107" s="111">
        <f t="shared" ca="1" si="108"/>
        <v>3.6903016324923169E-2</v>
      </c>
      <c r="K107" s="111">
        <f t="shared" ca="1" si="108"/>
        <v>2.5773535211057449E-2</v>
      </c>
      <c r="L107" s="111">
        <f t="shared" ca="1" si="108"/>
        <v>1.4644054097191734E-2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3.5145729833260188E-3</v>
      </c>
    </row>
    <row r="108" spans="1:13" x14ac:dyDescent="0.3">
      <c r="A108" s="109" t="s">
        <v>8</v>
      </c>
      <c r="B108" s="109">
        <f t="shared" si="95"/>
        <v>4</v>
      </c>
      <c r="C108" s="120">
        <f ca="1">MAX(0,IFERROR(VLOOKUP(MID(CELL("filename",$A$1),FIND("]",CELL("filename",$A$1))+1,255)&amp;$A108,#REF!,4+C$1-1990,FALSE),0))</f>
        <v>0</v>
      </c>
      <c r="D108" s="120">
        <f ca="1">MAX(0,IFERROR(VLOOKUP(MID(CELL("filename",$A$1),FIND("]",CELL("filename",$A$1))+1,255)&amp;$A108,#REF!,4+D$1-1990,FALSE),0))</f>
        <v>0</v>
      </c>
      <c r="E108" s="120">
        <f ca="1">MAX(0,IFERROR(VLOOKUP(MID(CELL("filename",$A$1),FIND("]",CELL("filename",$A$1))+1,255)&amp;$A108,#REF!,4+E$1-1990,FALSE),0))</f>
        <v>0</v>
      </c>
      <c r="F108" s="120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0.80478490649734069</v>
      </c>
      <c r="H108" s="111">
        <f t="shared" ref="H108:L108" ca="1" si="109">G108-5*(G108-$M108)/($M$1-G$1)</f>
        <v>0.67736062963526178</v>
      </c>
      <c r="I108" s="111">
        <f t="shared" ca="1" si="109"/>
        <v>0.54993635277318287</v>
      </c>
      <c r="J108" s="111">
        <f t="shared" ca="1" si="109"/>
        <v>0.42251207591110396</v>
      </c>
      <c r="K108" s="111">
        <f t="shared" ca="1" si="109"/>
        <v>0.29508779904902499</v>
      </c>
      <c r="L108" s="111">
        <f t="shared" ca="1" si="109"/>
        <v>0.16766352218694602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4.0239245324867071E-2</v>
      </c>
    </row>
    <row r="109" spans="1:13" x14ac:dyDescent="0.3">
      <c r="A109" s="109" t="s">
        <v>6</v>
      </c>
      <c r="B109" s="109">
        <f t="shared" si="95"/>
        <v>4</v>
      </c>
      <c r="C109" s="120">
        <f ca="1">MAX(0,IFERROR(VLOOKUP(MID(CELL("filename",$A$1),FIND("]",CELL("filename",$A$1))+1,255)&amp;$A109,#REF!,4+C$1-1990,FALSE),0))</f>
        <v>0</v>
      </c>
      <c r="D109" s="120">
        <f ca="1">MAX(0,IFERROR(VLOOKUP(MID(CELL("filename",$A$1),FIND("]",CELL("filename",$A$1))+1,255)&amp;$A109,#REF!,4+D$1-1990,FALSE),0))</f>
        <v>0</v>
      </c>
      <c r="E109" s="120">
        <f ca="1">MAX(0,IFERROR(VLOOKUP(MID(CELL("filename",$A$1),FIND("]",CELL("filename",$A$1))+1,255)&amp;$A109,#REF!,4+E$1-1990,FALSE),0))</f>
        <v>0</v>
      </c>
      <c r="F109" s="120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0.40131630243317573</v>
      </c>
      <c r="H109" s="111">
        <f t="shared" ref="H109:L109" ca="1" si="110">G109-5*(G109-$M109)/($M$1-G$1)</f>
        <v>0.33777455454792293</v>
      </c>
      <c r="I109" s="111">
        <f t="shared" ca="1" si="110"/>
        <v>0.27423280666267014</v>
      </c>
      <c r="J109" s="111">
        <f t="shared" ca="1" si="110"/>
        <v>0.21069105877741728</v>
      </c>
      <c r="K109" s="111">
        <f t="shared" ca="1" si="110"/>
        <v>0.14714931089216446</v>
      </c>
      <c r="L109" s="111">
        <f t="shared" ca="1" si="110"/>
        <v>8.3607563006911634E-2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2.0065815121658805E-2</v>
      </c>
    </row>
    <row r="110" spans="1:13" x14ac:dyDescent="0.3">
      <c r="A110" s="109" t="s">
        <v>21</v>
      </c>
      <c r="B110" s="109">
        <f t="shared" si="95"/>
        <v>4</v>
      </c>
      <c r="C110" s="120">
        <f ca="1">MAX(0,IFERROR(VLOOKUP(MID(CELL("filename",$A$1),FIND("]",CELL("filename",$A$1))+1,255)&amp;$A110,#REF!,4+C$1-1990,FALSE),0))</f>
        <v>0</v>
      </c>
      <c r="D110" s="120">
        <f ca="1">MAX(0,IFERROR(VLOOKUP(MID(CELL("filename",$A$1),FIND("]",CELL("filename",$A$1))+1,255)&amp;$A110,#REF!,4+D$1-1990,FALSE),0))</f>
        <v>0</v>
      </c>
      <c r="E110" s="120">
        <f ca="1">MAX(0,IFERROR(VLOOKUP(MID(CELL("filename",$A$1),FIND("]",CELL("filename",$A$1))+1,255)&amp;$A110,#REF!,4+E$1-1990,FALSE),0))</f>
        <v>0</v>
      </c>
      <c r="F110" s="120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0.37436008888982858</v>
      </c>
      <c r="H110" s="111">
        <f t="shared" ref="H110:L110" ca="1" si="111">G110-5*(G110-$M110)/($M$1-G$1)</f>
        <v>0.31508640814893907</v>
      </c>
      <c r="I110" s="111">
        <f t="shared" ca="1" si="111"/>
        <v>0.25581272740804956</v>
      </c>
      <c r="J110" s="111">
        <f t="shared" ca="1" si="111"/>
        <v>0.19653904666716004</v>
      </c>
      <c r="K110" s="111">
        <f t="shared" ca="1" si="111"/>
        <v>0.13726536592627051</v>
      </c>
      <c r="L110" s="111">
        <f t="shared" ca="1" si="111"/>
        <v>7.7991685185380979E-2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1.8718004444491447E-2</v>
      </c>
    </row>
    <row r="111" spans="1:13" x14ac:dyDescent="0.3">
      <c r="A111" s="109" t="s">
        <v>10</v>
      </c>
      <c r="B111" s="109">
        <f t="shared" si="95"/>
        <v>4</v>
      </c>
      <c r="C111" s="120">
        <f ca="1">MAX(0,IFERROR(VLOOKUP(MID(CELL("filename",$A$1),FIND("]",CELL("filename",$A$1))+1,255)&amp;$A111,#REF!,4+C$1-1990,FALSE),0))</f>
        <v>0</v>
      </c>
      <c r="D111" s="120">
        <f ca="1">MAX(0,IFERROR(VLOOKUP(MID(CELL("filename",$A$1),FIND("]",CELL("filename",$A$1))+1,255)&amp;$A111,#REF!,4+D$1-1990,FALSE),0))</f>
        <v>0</v>
      </c>
      <c r="E111" s="120">
        <f ca="1">MAX(0,IFERROR(VLOOKUP(MID(CELL("filename",$A$1),FIND("]",CELL("filename",$A$1))+1,255)&amp;$A111,#REF!,4+E$1-1990,FALSE),0))</f>
        <v>0</v>
      </c>
      <c r="F111" s="120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0.84240475044422414</v>
      </c>
      <c r="H111" s="111">
        <f t="shared" ref="H111:L111" ca="1" si="112">G111-5*(G111-$M111)/($M$1-G$1)</f>
        <v>0.70902399829055529</v>
      </c>
      <c r="I111" s="111">
        <f t="shared" ca="1" si="112"/>
        <v>0.57564324613688655</v>
      </c>
      <c r="J111" s="111">
        <f t="shared" ca="1" si="112"/>
        <v>0.44226249398321771</v>
      </c>
      <c r="K111" s="111">
        <f t="shared" ca="1" si="112"/>
        <v>0.30888174182954886</v>
      </c>
      <c r="L111" s="111">
        <f t="shared" ca="1" si="112"/>
        <v>0.17550098967588004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4.2120237522211244E-2</v>
      </c>
    </row>
    <row r="112" spans="1:13" x14ac:dyDescent="0.3">
      <c r="A112" s="109" t="s">
        <v>20</v>
      </c>
      <c r="B112" s="109">
        <f t="shared" si="95"/>
        <v>4</v>
      </c>
      <c r="C112" s="120">
        <f ca="1">MAX(0,IFERROR(VLOOKUP(MID(CELL("filename",$A$1),FIND("]",CELL("filename",$A$1))+1,255)&amp;$A112,#REF!,4+C$1-1990,FALSE),0))</f>
        <v>0</v>
      </c>
      <c r="D112" s="120">
        <f ca="1">MAX(0,IFERROR(VLOOKUP(MID(CELL("filename",$A$1),FIND("]",CELL("filename",$A$1))+1,255)&amp;$A112,#REF!,4+D$1-1990,FALSE),0))</f>
        <v>0</v>
      </c>
      <c r="E112" s="120">
        <f ca="1">MAX(0,IFERROR(VLOOKUP(MID(CELL("filename",$A$1),FIND("]",CELL("filename",$A$1))+1,255)&amp;$A112,#REF!,4+E$1-1990,FALSE),0))</f>
        <v>0</v>
      </c>
      <c r="F112" s="120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0.65823917384561248</v>
      </c>
      <c r="H112" s="111">
        <f t="shared" ref="H112:L112" ca="1" si="113">G112-5*(G112-$M112)/($M$1-G$1)</f>
        <v>0.55401797132005715</v>
      </c>
      <c r="I112" s="111">
        <f t="shared" ca="1" si="113"/>
        <v>0.44979676879450187</v>
      </c>
      <c r="J112" s="111">
        <f t="shared" ca="1" si="113"/>
        <v>0.34557556626894659</v>
      </c>
      <c r="K112" s="111">
        <f t="shared" ca="1" si="113"/>
        <v>0.24135436374339125</v>
      </c>
      <c r="L112" s="111">
        <f t="shared" ca="1" si="113"/>
        <v>0.13713316121783595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3.2911958692280655E-2</v>
      </c>
    </row>
    <row r="113" spans="1:13" x14ac:dyDescent="0.3">
      <c r="A113" s="109" t="s">
        <v>26</v>
      </c>
      <c r="B113" s="109">
        <f t="shared" si="95"/>
        <v>4</v>
      </c>
      <c r="C113" s="120">
        <f ca="1">MAX(0,IFERROR(VLOOKUP(MID(CELL("filename",$A$1),FIND("]",CELL("filename",$A$1))+1,255)&amp;$A113,#REF!,4+C$1-1990,FALSE),0))</f>
        <v>0</v>
      </c>
      <c r="D113" s="120">
        <f ca="1">MAX(0,IFERROR(VLOOKUP(MID(CELL("filename",$A$1),FIND("]",CELL("filename",$A$1))+1,255)&amp;$A113,#REF!,4+D$1-1990,FALSE),0))</f>
        <v>0</v>
      </c>
      <c r="E113" s="120">
        <f ca="1">MAX(0,IFERROR(VLOOKUP(MID(CELL("filename",$A$1),FIND("]",CELL("filename",$A$1))+1,255)&amp;$A113,#REF!,4+E$1-1990,FALSE),0))</f>
        <v>0</v>
      </c>
      <c r="F113" s="120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9.9522846374697424E-2</v>
      </c>
      <c r="H113" s="111">
        <f t="shared" ref="H113:L113" ca="1" si="114">G113-5*(G113-$M113)/($M$1-G$1)</f>
        <v>8.3765062365370332E-2</v>
      </c>
      <c r="I113" s="111">
        <f t="shared" ca="1" si="114"/>
        <v>6.8007278356043241E-2</v>
      </c>
      <c r="J113" s="111">
        <f t="shared" ca="1" si="114"/>
        <v>5.2249494346716149E-2</v>
      </c>
      <c r="K113" s="111">
        <f t="shared" ca="1" si="114"/>
        <v>3.6491710337389058E-2</v>
      </c>
      <c r="L113" s="111">
        <f t="shared" ca="1" si="114"/>
        <v>2.0733926328061966E-2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4.9761423187348755E-3</v>
      </c>
    </row>
    <row r="114" spans="1:13" x14ac:dyDescent="0.3">
      <c r="A114" s="109" t="s">
        <v>7</v>
      </c>
      <c r="B114" s="109">
        <f t="shared" si="95"/>
        <v>4</v>
      </c>
      <c r="C114" s="120">
        <f ca="1">MAX(0,IFERROR(VLOOKUP(MID(CELL("filename",$A$1),FIND("]",CELL("filename",$A$1))+1,255)&amp;$A114,#REF!,4+C$1-1990,FALSE),0))</f>
        <v>0</v>
      </c>
      <c r="D114" s="120">
        <f ca="1">MAX(0,IFERROR(VLOOKUP(MID(CELL("filename",$A$1),FIND("]",CELL("filename",$A$1))+1,255)&amp;$A114,#REF!,4+D$1-1990,FALSE),0))</f>
        <v>0</v>
      </c>
      <c r="E114" s="120">
        <f ca="1">MAX(0,IFERROR(VLOOKUP(MID(CELL("filename",$A$1),FIND("]",CELL("filename",$A$1))+1,255)&amp;$A114,#REF!,4+E$1-1990,FALSE),0))</f>
        <v>0</v>
      </c>
      <c r="F114" s="120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0.37003747478650512</v>
      </c>
      <c r="H114" s="111">
        <f t="shared" ref="H114:L114" ca="1" si="115">G114-5*(G114-$M114)/($M$1-G$1)</f>
        <v>0.31144820794530848</v>
      </c>
      <c r="I114" s="111">
        <f t="shared" ca="1" si="115"/>
        <v>0.25285894110411183</v>
      </c>
      <c r="J114" s="111">
        <f t="shared" ca="1" si="115"/>
        <v>0.19426967426291519</v>
      </c>
      <c r="K114" s="111">
        <f t="shared" ca="1" si="115"/>
        <v>0.13568040742171855</v>
      </c>
      <c r="L114" s="111">
        <f t="shared" ca="1" si="115"/>
        <v>7.7091140580521911E-2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1.8501873739325273E-2</v>
      </c>
    </row>
    <row r="115" spans="1:13" x14ac:dyDescent="0.3">
      <c r="A115" s="109" t="s">
        <v>9</v>
      </c>
      <c r="B115" s="109">
        <f t="shared" si="95"/>
        <v>4</v>
      </c>
      <c r="C115" s="120">
        <f ca="1">MAX(0,IFERROR(VLOOKUP(MID(CELL("filename",$A$1),FIND("]",CELL("filename",$A$1))+1,255)&amp;$A115,#REF!,4+C$1-1990,FALSE),0))</f>
        <v>0</v>
      </c>
      <c r="D115" s="120">
        <f ca="1">MAX(0,IFERROR(VLOOKUP(MID(CELL("filename",$A$1),FIND("]",CELL("filename",$A$1))+1,255)&amp;$A115,#REF!,4+D$1-1990,FALSE),0))</f>
        <v>0</v>
      </c>
      <c r="E115" s="120">
        <f ca="1">MAX(0,IFERROR(VLOOKUP(MID(CELL("filename",$A$1),FIND("]",CELL("filename",$A$1))+1,255)&amp;$A115,#REF!,4+E$1-1990,FALSE),0))</f>
        <v>0</v>
      </c>
      <c r="F115" s="120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0.10538037905554444</v>
      </c>
      <c r="H115" s="111">
        <f t="shared" ref="H115:L115" ca="1" si="116">G115-5*(G115-$M115)/($M$1-G$1)</f>
        <v>8.8695152371749908E-2</v>
      </c>
      <c r="I115" s="111">
        <f t="shared" ca="1" si="116"/>
        <v>7.2009925687955376E-2</v>
      </c>
      <c r="J115" s="111">
        <f t="shared" ca="1" si="116"/>
        <v>5.5324699004160843E-2</v>
      </c>
      <c r="K115" s="111">
        <f t="shared" ca="1" si="116"/>
        <v>3.8639472320366304E-2</v>
      </c>
      <c r="L115" s="111">
        <f t="shared" ca="1" si="116"/>
        <v>2.1954245636571765E-2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5.2690189527772264E-3</v>
      </c>
    </row>
    <row r="116" spans="1:13" x14ac:dyDescent="0.3">
      <c r="A116" s="109" t="s">
        <v>14</v>
      </c>
      <c r="B116" s="109">
        <f t="shared" si="95"/>
        <v>4</v>
      </c>
      <c r="C116" s="120">
        <f ca="1">MAX(0,IFERROR(VLOOKUP(MID(CELL("filename",$A$1),FIND("]",CELL("filename",$A$1))+1,255)&amp;$A116,#REF!,4+C$1-1990,FALSE),0))</f>
        <v>0</v>
      </c>
      <c r="D116" s="120">
        <f ca="1">MAX(0,IFERROR(VLOOKUP(MID(CELL("filename",$A$1),FIND("]",CELL("filename",$A$1))+1,255)&amp;$A116,#REF!,4+D$1-1990,FALSE),0))</f>
        <v>0</v>
      </c>
      <c r="E116" s="120">
        <f ca="1">MAX(0,IFERROR(VLOOKUP(MID(CELL("filename",$A$1),FIND("]",CELL("filename",$A$1))+1,255)&amp;$A116,#REF!,4+E$1-1990,FALSE),0))</f>
        <v>0</v>
      </c>
      <c r="F116" s="120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ref="H116:L116" ca="1" si="117">G116-5*(G116-$M116)/($M$1-G$1)</f>
        <v>0</v>
      </c>
      <c r="I116" s="111">
        <f t="shared" ca="1" si="117"/>
        <v>0</v>
      </c>
      <c r="J116" s="111">
        <f t="shared" ca="1" si="117"/>
        <v>0</v>
      </c>
      <c r="K116" s="111">
        <f t="shared" ca="1" si="117"/>
        <v>0</v>
      </c>
      <c r="L116" s="111">
        <f t="shared" ca="1" si="117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s="109" t="s">
        <v>4</v>
      </c>
      <c r="B117" s="109">
        <f t="shared" si="95"/>
        <v>4</v>
      </c>
      <c r="C117" s="120">
        <f ca="1">MAX(0,IFERROR(VLOOKUP(MID(CELL("filename",$A$1),FIND("]",CELL("filename",$A$1))+1,255)&amp;$A117,#REF!,4+C$1-1990,FALSE),0))</f>
        <v>0</v>
      </c>
      <c r="D117" s="120">
        <f ca="1">MAX(0,IFERROR(VLOOKUP(MID(CELL("filename",$A$1),FIND("]",CELL("filename",$A$1))+1,255)&amp;$A117,#REF!,4+D$1-1990,FALSE),0))</f>
        <v>0</v>
      </c>
      <c r="E117" s="120">
        <f ca="1">MAX(0,IFERROR(VLOOKUP(MID(CELL("filename",$A$1),FIND("]",CELL("filename",$A$1))+1,255)&amp;$A117,#REF!,4+E$1-1990,FALSE),0))</f>
        <v>0</v>
      </c>
      <c r="F117" s="120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0.66561836555807363</v>
      </c>
      <c r="H117" s="111">
        <f t="shared" ref="H117:L117" ca="1" si="118">G117-5*(G117-$M117)/($M$1-G$1)</f>
        <v>0.56022879101137868</v>
      </c>
      <c r="I117" s="111">
        <f t="shared" ca="1" si="118"/>
        <v>0.45483921646468367</v>
      </c>
      <c r="J117" s="111">
        <f t="shared" ca="1" si="118"/>
        <v>0.34944964191798866</v>
      </c>
      <c r="K117" s="111">
        <f t="shared" ca="1" si="118"/>
        <v>0.24406006737129365</v>
      </c>
      <c r="L117" s="111">
        <f t="shared" ca="1" si="118"/>
        <v>0.13867049282459867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3.3280918277903714E-2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0.18617403122281542</v>
      </c>
      <c r="H2" s="111">
        <f ca="1">G2-5*(G2-$M2)/($M$1-G$1)</f>
        <v>0.18307113070243516</v>
      </c>
      <c r="I2" s="111">
        <f t="shared" ref="I2:L2" ca="1" si="0">H2-5*(H2-$M2)/($M$1-H$1)</f>
        <v>0.17996823018205491</v>
      </c>
      <c r="J2" s="111">
        <f t="shared" ca="1" si="0"/>
        <v>0.17686532966167465</v>
      </c>
      <c r="K2" s="111">
        <f t="shared" ca="1" si="0"/>
        <v>0.17376242914129439</v>
      </c>
      <c r="L2" s="111">
        <f t="shared" ca="1" si="0"/>
        <v>0.17065952862091413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0.16755662810053387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0.25087608697830305</v>
      </c>
      <c r="H3" s="111">
        <f t="shared" ref="H3:L18" ca="1" si="1">G3-5*(G3-$M3)/($M$1-G$1)</f>
        <v>0.24669481886199801</v>
      </c>
      <c r="I3" s="111">
        <f t="shared" ca="1" si="1"/>
        <v>0.24251355074569295</v>
      </c>
      <c r="J3" s="111">
        <f t="shared" ca="1" si="1"/>
        <v>0.23833228262938788</v>
      </c>
      <c r="K3" s="111">
        <f t="shared" ca="1" si="1"/>
        <v>0.23415101451308284</v>
      </c>
      <c r="L3" s="111">
        <f t="shared" ca="1" si="1"/>
        <v>0.22996974639677781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0.22578847828047274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3.5406773699217922E-2</v>
      </c>
      <c r="H4" s="111">
        <f t="shared" ca="1" si="1"/>
        <v>3.4816660804230959E-2</v>
      </c>
      <c r="I4" s="111">
        <f t="shared" ca="1" si="1"/>
        <v>3.4226547909243996E-2</v>
      </c>
      <c r="J4" s="111">
        <f t="shared" ca="1" si="1"/>
        <v>3.3636435014257032E-2</v>
      </c>
      <c r="K4" s="111">
        <f t="shared" ca="1" si="1"/>
        <v>3.3046322119270062E-2</v>
      </c>
      <c r="L4" s="111">
        <f t="shared" ca="1" si="1"/>
        <v>3.2456209224283092E-2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3.1866096329296129E-2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0.14740942633130166</v>
      </c>
      <c r="H5" s="111">
        <f t="shared" ca="1" si="1"/>
        <v>0.1449526025591133</v>
      </c>
      <c r="I5" s="111">
        <f t="shared" ca="1" si="1"/>
        <v>0.14249577878692493</v>
      </c>
      <c r="J5" s="111">
        <f t="shared" ca="1" si="1"/>
        <v>0.14003895501473657</v>
      </c>
      <c r="K5" s="111">
        <f t="shared" ca="1" si="1"/>
        <v>0.1375821312425482</v>
      </c>
      <c r="L5" s="111">
        <f t="shared" ca="1" si="1"/>
        <v>0.13512530747035983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0.1326684836981715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0.45115766444821576</v>
      </c>
      <c r="H6" s="111">
        <f t="shared" ca="1" si="1"/>
        <v>0.44363837004074547</v>
      </c>
      <c r="I6" s="111">
        <f t="shared" ca="1" si="1"/>
        <v>0.43611907563327523</v>
      </c>
      <c r="J6" s="111">
        <f t="shared" ca="1" si="1"/>
        <v>0.428599781225805</v>
      </c>
      <c r="K6" s="111">
        <f t="shared" ca="1" si="1"/>
        <v>0.42108048681833471</v>
      </c>
      <c r="L6" s="111">
        <f t="shared" ca="1" si="1"/>
        <v>0.41356119241086442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0.40604189800339419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9.7105204338115564E-3</v>
      </c>
      <c r="H7" s="111">
        <f t="shared" ca="1" si="1"/>
        <v>9.5486784265813637E-3</v>
      </c>
      <c r="I7" s="111">
        <f t="shared" ca="1" si="1"/>
        <v>9.3868364193511709E-3</v>
      </c>
      <c r="J7" s="111">
        <f t="shared" ca="1" si="1"/>
        <v>9.2249944121209782E-3</v>
      </c>
      <c r="K7" s="111">
        <f t="shared" ca="1" si="1"/>
        <v>9.0631524048907855E-3</v>
      </c>
      <c r="L7" s="111">
        <f t="shared" ca="1" si="1"/>
        <v>8.9013103976605945E-3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8.7394683904304018E-3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0.137464106683196</v>
      </c>
      <c r="H8" s="111">
        <f t="shared" ca="1" si="1"/>
        <v>0.13517303823847607</v>
      </c>
      <c r="I8" s="111">
        <f t="shared" ca="1" si="1"/>
        <v>0.13288196979375613</v>
      </c>
      <c r="J8" s="111">
        <f t="shared" ca="1" si="1"/>
        <v>0.1305909013490362</v>
      </c>
      <c r="K8" s="111">
        <f t="shared" ca="1" si="1"/>
        <v>0.12829983290431626</v>
      </c>
      <c r="L8" s="111">
        <f t="shared" ca="1" si="1"/>
        <v>0.12600876445959633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0.12371769601487641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0.20684299263238479</v>
      </c>
      <c r="H9" s="111">
        <f t="shared" ca="1" si="1"/>
        <v>0.20339560942184504</v>
      </c>
      <c r="I9" s="111">
        <f t="shared" ca="1" si="1"/>
        <v>0.19994822621130529</v>
      </c>
      <c r="J9" s="111">
        <f t="shared" ca="1" si="1"/>
        <v>0.19650084300076553</v>
      </c>
      <c r="K9" s="111">
        <f t="shared" ca="1" si="1"/>
        <v>0.19305345979022578</v>
      </c>
      <c r="L9" s="111">
        <f t="shared" ca="1" si="1"/>
        <v>0.18960607657968603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0.18615869336914631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0.23096527408549195</v>
      </c>
      <c r="H10" s="111">
        <f t="shared" ca="1" si="1"/>
        <v>0.22711585285073374</v>
      </c>
      <c r="I10" s="111">
        <f t="shared" ca="1" si="1"/>
        <v>0.22326643161597554</v>
      </c>
      <c r="J10" s="111">
        <f t="shared" ca="1" si="1"/>
        <v>0.21941701038121733</v>
      </c>
      <c r="K10" s="111">
        <f t="shared" ca="1" si="1"/>
        <v>0.21556758914645913</v>
      </c>
      <c r="L10" s="111">
        <f t="shared" ca="1" si="1"/>
        <v>0.21171816791170095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0.20786874667694274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0.17593475307958506</v>
      </c>
      <c r="H11" s="111">
        <f t="shared" ca="1" si="1"/>
        <v>0.17300250719492533</v>
      </c>
      <c r="I11" s="111">
        <f t="shared" ca="1" si="1"/>
        <v>0.17007026131026556</v>
      </c>
      <c r="J11" s="111">
        <f t="shared" ca="1" si="1"/>
        <v>0.1671380154256058</v>
      </c>
      <c r="K11" s="111">
        <f t="shared" ca="1" si="1"/>
        <v>0.16420576954094607</v>
      </c>
      <c r="L11" s="111">
        <f t="shared" ca="1" si="1"/>
        <v>0.16127352365628633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0.15834127777162657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0.35683132628361636</v>
      </c>
      <c r="H12" s="111">
        <f t="shared" ca="1" si="1"/>
        <v>0.35088413751222275</v>
      </c>
      <c r="I12" s="111">
        <f t="shared" ca="1" si="1"/>
        <v>0.34493694874082914</v>
      </c>
      <c r="J12" s="111">
        <f t="shared" ca="1" si="1"/>
        <v>0.33898975996943553</v>
      </c>
      <c r="K12" s="111">
        <f t="shared" ca="1" si="1"/>
        <v>0.33304257119804193</v>
      </c>
      <c r="L12" s="111">
        <f t="shared" ca="1" si="1"/>
        <v>0.32709538242664832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0.32114819365525471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0.19712312218783065</v>
      </c>
      <c r="H13" s="111">
        <f t="shared" ca="1" si="1"/>
        <v>0.19383773681803348</v>
      </c>
      <c r="I13" s="111">
        <f t="shared" ca="1" si="1"/>
        <v>0.19055235144823632</v>
      </c>
      <c r="J13" s="111">
        <f t="shared" ca="1" si="1"/>
        <v>0.18726696607843912</v>
      </c>
      <c r="K13" s="111">
        <f t="shared" ca="1" si="1"/>
        <v>0.18398158070864196</v>
      </c>
      <c r="L13" s="111">
        <f t="shared" ca="1" si="1"/>
        <v>0.18069619533884479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0.17741080996904759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4.7831482953518316E-3</v>
      </c>
      <c r="H14" s="111">
        <f t="shared" ca="1" si="1"/>
        <v>4.7034291570959676E-3</v>
      </c>
      <c r="I14" s="111">
        <f t="shared" ca="1" si="1"/>
        <v>4.6237100188401036E-3</v>
      </c>
      <c r="J14" s="111">
        <f t="shared" ca="1" si="1"/>
        <v>4.5439908805842396E-3</v>
      </c>
      <c r="K14" s="111">
        <f t="shared" ca="1" si="1"/>
        <v>4.4642717423283755E-3</v>
      </c>
      <c r="L14" s="111">
        <f t="shared" ca="1" si="1"/>
        <v>4.3845526040725124E-3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4.3048334658166484E-3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0.39050093351348009</v>
      </c>
      <c r="H15" s="111">
        <f t="shared" ca="1" si="1"/>
        <v>0.38399258462158875</v>
      </c>
      <c r="I15" s="111">
        <f t="shared" ca="1" si="1"/>
        <v>0.37748423572969741</v>
      </c>
      <c r="J15" s="111">
        <f t="shared" ca="1" si="1"/>
        <v>0.37097588683780608</v>
      </c>
      <c r="K15" s="111">
        <f t="shared" ca="1" si="1"/>
        <v>0.36446753794591474</v>
      </c>
      <c r="L15" s="111">
        <f t="shared" ca="1" si="1"/>
        <v>0.35795918905402341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0.35145084016213207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1.8206017111080799E-2</v>
      </c>
      <c r="H16" s="111">
        <f t="shared" ca="1" si="1"/>
        <v>1.7902583492562785E-2</v>
      </c>
      <c r="I16" s="111">
        <f t="shared" ca="1" si="1"/>
        <v>1.7599149874044772E-2</v>
      </c>
      <c r="J16" s="111">
        <f t="shared" ca="1" si="1"/>
        <v>1.7295716255526759E-2</v>
      </c>
      <c r="K16" s="111">
        <f t="shared" ca="1" si="1"/>
        <v>1.6992282637008745E-2</v>
      </c>
      <c r="L16" s="111">
        <f t="shared" ca="1" si="1"/>
        <v>1.6688849018490732E-2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1.6385415399972719E-2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0.14740949286104163</v>
      </c>
      <c r="H17" s="111">
        <f t="shared" ca="1" si="1"/>
        <v>0.14495266798002426</v>
      </c>
      <c r="I17" s="111">
        <f t="shared" ca="1" si="1"/>
        <v>0.1424958430990069</v>
      </c>
      <c r="J17" s="111">
        <f t="shared" ca="1" si="1"/>
        <v>0.14003901821798953</v>
      </c>
      <c r="K17" s="111">
        <f t="shared" ca="1" si="1"/>
        <v>0.13758219333697216</v>
      </c>
      <c r="L17" s="111">
        <f t="shared" ca="1" si="1"/>
        <v>0.1351253684559548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0.13266854357493746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1.488263300779492E-2</v>
      </c>
      <c r="H18" s="111">
        <f t="shared" ca="1" si="1"/>
        <v>1.4634589124331672E-2</v>
      </c>
      <c r="I18" s="111">
        <f t="shared" ca="1" si="1"/>
        <v>1.4386545240868423E-2</v>
      </c>
      <c r="J18" s="111">
        <f t="shared" ca="1" si="1"/>
        <v>1.4138501357405174E-2</v>
      </c>
      <c r="K18" s="111">
        <f t="shared" ca="1" si="1"/>
        <v>1.3890457473941926E-2</v>
      </c>
      <c r="L18" s="111">
        <f t="shared" ca="1" si="1"/>
        <v>1.3642413590478677E-2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1.3394369707015429E-2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0.22638141790485208</v>
      </c>
      <c r="H19" s="111">
        <f t="shared" ref="H19:L34" ca="1" si="2">G19-5*(G19-$M19)/($M$1-G$1)</f>
        <v>0.22260839427310455</v>
      </c>
      <c r="I19" s="111">
        <f t="shared" ca="1" si="2"/>
        <v>0.21883537064135702</v>
      </c>
      <c r="J19" s="111">
        <f t="shared" ca="1" si="2"/>
        <v>0.21506234700960949</v>
      </c>
      <c r="K19" s="111">
        <f t="shared" ca="1" si="2"/>
        <v>0.21128932337786197</v>
      </c>
      <c r="L19" s="111">
        <f t="shared" ca="1" si="2"/>
        <v>0.20751629974611441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0.20374327611436688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0.42737826624823505</v>
      </c>
      <c r="H20" s="111">
        <f t="shared" ca="1" si="2"/>
        <v>0.42025529514409782</v>
      </c>
      <c r="I20" s="111">
        <f t="shared" ca="1" si="2"/>
        <v>0.41313232403996059</v>
      </c>
      <c r="J20" s="111">
        <f t="shared" ca="1" si="2"/>
        <v>0.4060093529358233</v>
      </c>
      <c r="K20" s="111">
        <f t="shared" ca="1" si="2"/>
        <v>0.39888638183168607</v>
      </c>
      <c r="L20" s="111">
        <f t="shared" ca="1" si="2"/>
        <v>0.39176341072754883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0.38464043962341155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2.1496233522322796E-2</v>
      </c>
      <c r="H21" s="111">
        <f t="shared" ca="1" si="2"/>
        <v>2.1137962963617418E-2</v>
      </c>
      <c r="I21" s="111">
        <f t="shared" ca="1" si="2"/>
        <v>2.0779692404912037E-2</v>
      </c>
      <c r="J21" s="111">
        <f t="shared" ca="1" si="2"/>
        <v>2.0421421846206655E-2</v>
      </c>
      <c r="K21" s="111">
        <f t="shared" ca="1" si="2"/>
        <v>2.0063151287501278E-2</v>
      </c>
      <c r="L21" s="111">
        <f t="shared" ca="1" si="2"/>
        <v>1.97048807287959E-2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1.9346610170090518E-2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8.2725976781348687E-2</v>
      </c>
      <c r="H22" s="111">
        <f t="shared" ca="1" si="2"/>
        <v>8.134721050165955E-2</v>
      </c>
      <c r="I22" s="111">
        <f t="shared" ca="1" si="2"/>
        <v>7.99684442219704E-2</v>
      </c>
      <c r="J22" s="111">
        <f t="shared" ca="1" si="2"/>
        <v>7.858967794228125E-2</v>
      </c>
      <c r="K22" s="111">
        <f t="shared" ca="1" si="2"/>
        <v>7.7210911662592113E-2</v>
      </c>
      <c r="L22" s="111">
        <f t="shared" ca="1" si="2"/>
        <v>7.5832145382902977E-2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7.4453379103213826E-2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0.14995329219293299</v>
      </c>
      <c r="H23" s="111">
        <f t="shared" ca="1" si="2"/>
        <v>0.14745407065638411</v>
      </c>
      <c r="I23" s="111">
        <f t="shared" ca="1" si="2"/>
        <v>0.14495484911983522</v>
      </c>
      <c r="J23" s="111">
        <f t="shared" ca="1" si="2"/>
        <v>0.14245562758328634</v>
      </c>
      <c r="K23" s="111">
        <f t="shared" ca="1" si="2"/>
        <v>0.13995640604673745</v>
      </c>
      <c r="L23" s="111">
        <f t="shared" ca="1" si="2"/>
        <v>0.13745718451018857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0.13495796297363968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6.6367508151265187E-2</v>
      </c>
      <c r="H24" s="111">
        <f t="shared" ca="1" si="2"/>
        <v>6.5261383015410762E-2</v>
      </c>
      <c r="I24" s="111">
        <f t="shared" ca="1" si="2"/>
        <v>6.4155257879556338E-2</v>
      </c>
      <c r="J24" s="111">
        <f t="shared" ca="1" si="2"/>
        <v>6.3049132743701913E-2</v>
      </c>
      <c r="K24" s="111">
        <f t="shared" ca="1" si="2"/>
        <v>6.1943007607847496E-2</v>
      </c>
      <c r="L24" s="111">
        <f t="shared" ca="1" si="2"/>
        <v>6.0836882471993078E-2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5.9730757336138668E-2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9.561461531545581E-4</v>
      </c>
      <c r="H25" s="111">
        <f t="shared" ca="1" si="2"/>
        <v>9.4021038393531553E-4</v>
      </c>
      <c r="I25" s="111">
        <f t="shared" ca="1" si="2"/>
        <v>9.2427461471607285E-4</v>
      </c>
      <c r="J25" s="111">
        <f t="shared" ca="1" si="2"/>
        <v>9.0833884549683017E-4</v>
      </c>
      <c r="K25" s="111">
        <f t="shared" ca="1" si="2"/>
        <v>8.924030762775876E-4</v>
      </c>
      <c r="L25" s="111">
        <f t="shared" ca="1" si="2"/>
        <v>8.7646730705834503E-4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8.6053153783910235E-4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0.45382775928200175</v>
      </c>
      <c r="H26" s="111">
        <f t="shared" ca="1" si="2"/>
        <v>0.44626396329396839</v>
      </c>
      <c r="I26" s="111">
        <f t="shared" ca="1" si="2"/>
        <v>0.43870016730593503</v>
      </c>
      <c r="J26" s="111">
        <f t="shared" ca="1" si="2"/>
        <v>0.43113637131790167</v>
      </c>
      <c r="K26" s="111">
        <f t="shared" ca="1" si="2"/>
        <v>0.42357257532986831</v>
      </c>
      <c r="L26" s="111">
        <f t="shared" ca="1" si="2"/>
        <v>0.41600877934183494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0.40844498335380158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0.36885627128918674</v>
      </c>
      <c r="H27" s="111">
        <f t="shared" ca="1" si="2"/>
        <v>0.36270866676770031</v>
      </c>
      <c r="I27" s="111">
        <f t="shared" ca="1" si="2"/>
        <v>0.35656106224621387</v>
      </c>
      <c r="J27" s="111">
        <f t="shared" ca="1" si="2"/>
        <v>0.35041345772472743</v>
      </c>
      <c r="K27" s="111">
        <f t="shared" ca="1" si="2"/>
        <v>0.34426585320324099</v>
      </c>
      <c r="L27" s="111">
        <f t="shared" ca="1" si="2"/>
        <v>0.33811824868175455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0.33197064416026806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0.26808252593737009</v>
      </c>
      <c r="H28" s="111">
        <f t="shared" ca="1" si="2"/>
        <v>0.2636144838384139</v>
      </c>
      <c r="I28" s="111">
        <f t="shared" ca="1" si="2"/>
        <v>0.25914644173945772</v>
      </c>
      <c r="J28" s="111">
        <f t="shared" ca="1" si="2"/>
        <v>0.25467839964050154</v>
      </c>
      <c r="K28" s="111">
        <f t="shared" ca="1" si="2"/>
        <v>0.25021035754154541</v>
      </c>
      <c r="L28" s="111">
        <f t="shared" ca="1" si="2"/>
        <v>0.24574231544258923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0.24127427334363308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7.1534417637610162E-2</v>
      </c>
      <c r="H30" s="111">
        <f t="shared" ca="1" si="2"/>
        <v>7.0342177343649989E-2</v>
      </c>
      <c r="I30" s="111">
        <f t="shared" ca="1" si="2"/>
        <v>6.9149937049689816E-2</v>
      </c>
      <c r="J30" s="111">
        <f t="shared" ca="1" si="2"/>
        <v>6.7957696755729657E-2</v>
      </c>
      <c r="K30" s="111">
        <f t="shared" ca="1" si="2"/>
        <v>6.6765456461769485E-2</v>
      </c>
      <c r="L30" s="111">
        <f t="shared" ca="1" si="2"/>
        <v>6.5573216167809312E-2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6.4380975873849153E-2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0.18617403122281542</v>
      </c>
      <c r="H31" s="111">
        <f t="shared" ca="1" si="2"/>
        <v>0.17065952862091413</v>
      </c>
      <c r="I31" s="111">
        <f t="shared" ca="1" si="2"/>
        <v>0.15514502601901284</v>
      </c>
      <c r="J31" s="111">
        <f t="shared" ca="1" si="2"/>
        <v>0.13963052341711155</v>
      </c>
      <c r="K31" s="111">
        <f t="shared" ca="1" si="2"/>
        <v>0.12411602081521027</v>
      </c>
      <c r="L31" s="111">
        <f t="shared" ca="1" si="2"/>
        <v>0.10860151821330899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9.3087015611407711E-2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0.25087608697830305</v>
      </c>
      <c r="H32" s="111">
        <f t="shared" ca="1" si="2"/>
        <v>0.22996974639677781</v>
      </c>
      <c r="I32" s="111">
        <f t="shared" ca="1" si="2"/>
        <v>0.20906340581525257</v>
      </c>
      <c r="J32" s="111">
        <f t="shared" ca="1" si="2"/>
        <v>0.1881570652337273</v>
      </c>
      <c r="K32" s="111">
        <f t="shared" ca="1" si="2"/>
        <v>0.16725072465220203</v>
      </c>
      <c r="L32" s="111">
        <f t="shared" ca="1" si="2"/>
        <v>0.14634438407067679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0.12543804348915152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3.5406773699217922E-2</v>
      </c>
      <c r="H33" s="111">
        <f t="shared" ca="1" si="2"/>
        <v>3.2456209224283099E-2</v>
      </c>
      <c r="I33" s="111">
        <f t="shared" ca="1" si="2"/>
        <v>2.9505644749348272E-2</v>
      </c>
      <c r="J33" s="111">
        <f t="shared" ca="1" si="2"/>
        <v>2.6555080274413445E-2</v>
      </c>
      <c r="K33" s="111">
        <f t="shared" ca="1" si="2"/>
        <v>2.3604515799478618E-2</v>
      </c>
      <c r="L33" s="111">
        <f t="shared" ca="1" si="2"/>
        <v>2.0653951324543791E-2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1.7703386849608961E-2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0.14740942633130166</v>
      </c>
      <c r="H34" s="111">
        <f t="shared" ca="1" si="2"/>
        <v>0.13512530747035986</v>
      </c>
      <c r="I34" s="111">
        <f t="shared" ca="1" si="2"/>
        <v>0.12284118860941806</v>
      </c>
      <c r="J34" s="111">
        <f t="shared" ca="1" si="2"/>
        <v>0.11055706974847626</v>
      </c>
      <c r="K34" s="111">
        <f t="shared" ca="1" si="2"/>
        <v>9.8272950887534447E-2</v>
      </c>
      <c r="L34" s="111">
        <f t="shared" ca="1" si="2"/>
        <v>8.5988832026592632E-2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7.3704713165650831E-2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0.45115766444821576</v>
      </c>
      <c r="H35" s="111">
        <f t="shared" ref="H35:L50" ca="1" si="4">G35-5*(G35-$M35)/($M$1-G$1)</f>
        <v>0.41356119241086442</v>
      </c>
      <c r="I35" s="111">
        <f t="shared" ca="1" si="4"/>
        <v>0.37596472037351314</v>
      </c>
      <c r="J35" s="111">
        <f t="shared" ca="1" si="4"/>
        <v>0.3383682483361618</v>
      </c>
      <c r="K35" s="111">
        <f t="shared" ca="1" si="4"/>
        <v>0.30077177629881047</v>
      </c>
      <c r="L35" s="111">
        <f t="shared" ca="1" si="4"/>
        <v>0.26317530426145919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0.22557883222410788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9.7105204338115564E-3</v>
      </c>
      <c r="H36" s="111">
        <f t="shared" ca="1" si="4"/>
        <v>8.9013103976605928E-3</v>
      </c>
      <c r="I36" s="111">
        <f t="shared" ca="1" si="4"/>
        <v>8.0921003615096292E-3</v>
      </c>
      <c r="J36" s="111">
        <f t="shared" ca="1" si="4"/>
        <v>7.2828903253586664E-3</v>
      </c>
      <c r="K36" s="111">
        <f t="shared" ca="1" si="4"/>
        <v>6.4736802892077037E-3</v>
      </c>
      <c r="L36" s="111">
        <f t="shared" ca="1" si="4"/>
        <v>5.6644702530567409E-3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4.8552602169057782E-3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0.137464106683196</v>
      </c>
      <c r="H37" s="111">
        <f t="shared" ca="1" si="4"/>
        <v>0.12600876445959633</v>
      </c>
      <c r="I37" s="111">
        <f t="shared" ca="1" si="4"/>
        <v>0.11455342223599667</v>
      </c>
      <c r="J37" s="111">
        <f t="shared" ca="1" si="4"/>
        <v>0.10309808001239701</v>
      </c>
      <c r="K37" s="111">
        <f t="shared" ca="1" si="4"/>
        <v>9.1642737788797335E-2</v>
      </c>
      <c r="L37" s="111">
        <f t="shared" ca="1" si="4"/>
        <v>8.0187395565197661E-2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6.8732053341598001E-2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0.20684299263238479</v>
      </c>
      <c r="H38" s="111">
        <f t="shared" ca="1" si="4"/>
        <v>0.18960607657968606</v>
      </c>
      <c r="I38" s="111">
        <f t="shared" ca="1" si="4"/>
        <v>0.17236916052698734</v>
      </c>
      <c r="J38" s="111">
        <f t="shared" ca="1" si="4"/>
        <v>0.15513224447428861</v>
      </c>
      <c r="K38" s="111">
        <f t="shared" ca="1" si="4"/>
        <v>0.13789532842158986</v>
      </c>
      <c r="L38" s="111">
        <f t="shared" ca="1" si="4"/>
        <v>0.12065841236889113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0.10342149631619239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0.23096527408549195</v>
      </c>
      <c r="H39" s="111">
        <f t="shared" ca="1" si="4"/>
        <v>0.21171816791170095</v>
      </c>
      <c r="I39" s="111">
        <f t="shared" ca="1" si="4"/>
        <v>0.19247106173790995</v>
      </c>
      <c r="J39" s="111">
        <f t="shared" ca="1" si="4"/>
        <v>0.17322395556411896</v>
      </c>
      <c r="K39" s="111">
        <f t="shared" ca="1" si="4"/>
        <v>0.15397684939032796</v>
      </c>
      <c r="L39" s="111">
        <f t="shared" ca="1" si="4"/>
        <v>0.13472974321653697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0.11548263704274597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0.17593475307958506</v>
      </c>
      <c r="H40" s="111">
        <f t="shared" ca="1" si="4"/>
        <v>0.16127352365628631</v>
      </c>
      <c r="I40" s="111">
        <f t="shared" ca="1" si="4"/>
        <v>0.14661229423298755</v>
      </c>
      <c r="J40" s="111">
        <f t="shared" ca="1" si="4"/>
        <v>0.1319510648096888</v>
      </c>
      <c r="K40" s="111">
        <f t="shared" ca="1" si="4"/>
        <v>0.11728983538639004</v>
      </c>
      <c r="L40" s="111">
        <f t="shared" ca="1" si="4"/>
        <v>0.10262860596309129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8.796737653979253E-2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0.35683132628361636</v>
      </c>
      <c r="H41" s="111">
        <f t="shared" ca="1" si="4"/>
        <v>0.32709538242664832</v>
      </c>
      <c r="I41" s="111">
        <f t="shared" ca="1" si="4"/>
        <v>0.29735943856968028</v>
      </c>
      <c r="J41" s="111">
        <f t="shared" ca="1" si="4"/>
        <v>0.26762349471271224</v>
      </c>
      <c r="K41" s="111">
        <f t="shared" ca="1" si="4"/>
        <v>0.23788755085574423</v>
      </c>
      <c r="L41" s="111">
        <f t="shared" ca="1" si="4"/>
        <v>0.20815160699877619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0.17841566314180818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0.19712312218783065</v>
      </c>
      <c r="H42" s="111">
        <f t="shared" ca="1" si="4"/>
        <v>0.18069619533884476</v>
      </c>
      <c r="I42" s="111">
        <f t="shared" ca="1" si="4"/>
        <v>0.16426926848985887</v>
      </c>
      <c r="J42" s="111">
        <f t="shared" ca="1" si="4"/>
        <v>0.14784234164087298</v>
      </c>
      <c r="K42" s="111">
        <f t="shared" ca="1" si="4"/>
        <v>0.13141541479188709</v>
      </c>
      <c r="L42" s="111">
        <f t="shared" ca="1" si="4"/>
        <v>0.1149884879429012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9.8561561093915326E-2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4.7831482953518316E-3</v>
      </c>
      <c r="H43" s="111">
        <f t="shared" ca="1" si="4"/>
        <v>4.3845526040725124E-3</v>
      </c>
      <c r="I43" s="111">
        <f t="shared" ca="1" si="4"/>
        <v>3.9859569127931932E-3</v>
      </c>
      <c r="J43" s="111">
        <f t="shared" ca="1" si="4"/>
        <v>3.5873612215138739E-3</v>
      </c>
      <c r="K43" s="111">
        <f t="shared" ca="1" si="4"/>
        <v>3.1887655302345547E-3</v>
      </c>
      <c r="L43" s="111">
        <f t="shared" ca="1" si="4"/>
        <v>2.7901698389552355E-3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2.3915741476759158E-3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0.39050093351348009</v>
      </c>
      <c r="H44" s="111">
        <f t="shared" ca="1" si="4"/>
        <v>0.35795918905402341</v>
      </c>
      <c r="I44" s="111">
        <f t="shared" ca="1" si="4"/>
        <v>0.32541744459456673</v>
      </c>
      <c r="J44" s="111">
        <f t="shared" ca="1" si="4"/>
        <v>0.29287570013511005</v>
      </c>
      <c r="K44" s="111">
        <f t="shared" ca="1" si="4"/>
        <v>0.26033395567565337</v>
      </c>
      <c r="L44" s="111">
        <f t="shared" ca="1" si="4"/>
        <v>0.22779221121619669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0.19525046675674004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1.8206017111080799E-2</v>
      </c>
      <c r="H45" s="111">
        <f t="shared" ca="1" si="4"/>
        <v>1.6688849018490732E-2</v>
      </c>
      <c r="I45" s="111">
        <f t="shared" ca="1" si="4"/>
        <v>1.5171680925900665E-2</v>
      </c>
      <c r="J45" s="111">
        <f t="shared" ca="1" si="4"/>
        <v>1.3654512833310598E-2</v>
      </c>
      <c r="K45" s="111">
        <f t="shared" ca="1" si="4"/>
        <v>1.2137344740720531E-2</v>
      </c>
      <c r="L45" s="111">
        <f t="shared" ca="1" si="4"/>
        <v>1.0620176648130464E-2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9.1030085555403994E-3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0.14740949286104163</v>
      </c>
      <c r="H46" s="111">
        <f t="shared" ca="1" si="4"/>
        <v>0.13512536845595483</v>
      </c>
      <c r="I46" s="111">
        <f t="shared" ca="1" si="4"/>
        <v>0.12284124405086802</v>
      </c>
      <c r="J46" s="111">
        <f t="shared" ca="1" si="4"/>
        <v>0.11055711964578122</v>
      </c>
      <c r="K46" s="111">
        <f t="shared" ca="1" si="4"/>
        <v>9.8272995240694411E-2</v>
      </c>
      <c r="L46" s="111">
        <f t="shared" ca="1" si="4"/>
        <v>8.5988870835607606E-2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7.3704746430520815E-2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1.488263300779492E-2</v>
      </c>
      <c r="H47" s="111">
        <f t="shared" ca="1" si="4"/>
        <v>1.3642413590478677E-2</v>
      </c>
      <c r="I47" s="111">
        <f t="shared" ca="1" si="4"/>
        <v>1.2402194173162434E-2</v>
      </c>
      <c r="J47" s="111">
        <f t="shared" ca="1" si="4"/>
        <v>1.1161974755846191E-2</v>
      </c>
      <c r="K47" s="111">
        <f t="shared" ca="1" si="4"/>
        <v>9.921755338529948E-3</v>
      </c>
      <c r="L47" s="111">
        <f t="shared" ca="1" si="4"/>
        <v>8.6815359212137032E-3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7.4413165038974601E-3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0.22638141790485208</v>
      </c>
      <c r="H48" s="111">
        <f t="shared" ca="1" si="4"/>
        <v>0.20751629974611441</v>
      </c>
      <c r="I48" s="111">
        <f t="shared" ca="1" si="4"/>
        <v>0.18865118158737673</v>
      </c>
      <c r="J48" s="111">
        <f t="shared" ca="1" si="4"/>
        <v>0.16978606342863906</v>
      </c>
      <c r="K48" s="111">
        <f t="shared" ca="1" si="4"/>
        <v>0.15092094526990138</v>
      </c>
      <c r="L48" s="111">
        <f t="shared" ca="1" si="4"/>
        <v>0.1320558271111637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0.11319070895242604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0.42737826624823505</v>
      </c>
      <c r="H49" s="111">
        <f t="shared" ca="1" si="4"/>
        <v>0.39176341072754878</v>
      </c>
      <c r="I49" s="111">
        <f t="shared" ca="1" si="4"/>
        <v>0.3561485552068625</v>
      </c>
      <c r="J49" s="111">
        <f t="shared" ca="1" si="4"/>
        <v>0.32053369968617629</v>
      </c>
      <c r="K49" s="111">
        <f t="shared" ca="1" si="4"/>
        <v>0.28491884416549002</v>
      </c>
      <c r="L49" s="111">
        <f t="shared" ca="1" si="4"/>
        <v>0.24930398864480377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0.21368913312411753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2.1496233522322796E-2</v>
      </c>
      <c r="H50" s="111">
        <f t="shared" ca="1" si="4"/>
        <v>1.9704880728795896E-2</v>
      </c>
      <c r="I50" s="111">
        <f t="shared" ca="1" si="4"/>
        <v>1.7913527935268996E-2</v>
      </c>
      <c r="J50" s="111">
        <f t="shared" ca="1" si="4"/>
        <v>1.6122175141742096E-2</v>
      </c>
      <c r="K50" s="111">
        <f t="shared" ca="1" si="4"/>
        <v>1.4330822348215196E-2</v>
      </c>
      <c r="L50" s="111">
        <f t="shared" ca="1" si="4"/>
        <v>1.2539469554688296E-2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1.0748116761161398E-2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8.2725976781348687E-2</v>
      </c>
      <c r="H51" s="111">
        <f t="shared" ref="H51:L66" ca="1" si="5">G51-5*(G51-$M51)/($M$1-G$1)</f>
        <v>7.5832145382902963E-2</v>
      </c>
      <c r="I51" s="111">
        <f t="shared" ca="1" si="5"/>
        <v>6.8938313984457239E-2</v>
      </c>
      <c r="J51" s="111">
        <f t="shared" ca="1" si="5"/>
        <v>6.2044482586011515E-2</v>
      </c>
      <c r="K51" s="111">
        <f t="shared" ca="1" si="5"/>
        <v>5.5150651187565791E-2</v>
      </c>
      <c r="L51" s="111">
        <f t="shared" ca="1" si="5"/>
        <v>4.8256819789120067E-2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4.1362988390674343E-2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0.14995329219293299</v>
      </c>
      <c r="H52" s="111">
        <f t="shared" ca="1" si="5"/>
        <v>0.13745718451018857</v>
      </c>
      <c r="I52" s="111">
        <f t="shared" ca="1" si="5"/>
        <v>0.12496107682744415</v>
      </c>
      <c r="J52" s="111">
        <f t="shared" ca="1" si="5"/>
        <v>0.11246496914469974</v>
      </c>
      <c r="K52" s="111">
        <f t="shared" ca="1" si="5"/>
        <v>9.9968861461955327E-2</v>
      </c>
      <c r="L52" s="111">
        <f t="shared" ca="1" si="5"/>
        <v>8.7472753779210904E-2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7.4976646096466495E-2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6.6367508151265187E-2</v>
      </c>
      <c r="H53" s="111">
        <f t="shared" ca="1" si="5"/>
        <v>6.0836882471993085E-2</v>
      </c>
      <c r="I53" s="111">
        <f t="shared" ca="1" si="5"/>
        <v>5.5306256792720984E-2</v>
      </c>
      <c r="J53" s="111">
        <f t="shared" ca="1" si="5"/>
        <v>4.977563111344889E-2</v>
      </c>
      <c r="K53" s="111">
        <f t="shared" ca="1" si="5"/>
        <v>4.4245005434176789E-2</v>
      </c>
      <c r="L53" s="111">
        <f t="shared" ca="1" si="5"/>
        <v>3.8714379754904688E-2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3.3183754075632593E-2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9.561461531545581E-4</v>
      </c>
      <c r="H54" s="111">
        <f t="shared" ca="1" si="5"/>
        <v>8.7646730705834492E-4</v>
      </c>
      <c r="I54" s="111">
        <f t="shared" ca="1" si="5"/>
        <v>7.9678846096213173E-4</v>
      </c>
      <c r="J54" s="111">
        <f t="shared" ca="1" si="5"/>
        <v>7.1710961486591855E-4</v>
      </c>
      <c r="K54" s="111">
        <f t="shared" ca="1" si="5"/>
        <v>6.3743076876970537E-4</v>
      </c>
      <c r="L54" s="111">
        <f t="shared" ca="1" si="5"/>
        <v>5.5775192267349218E-4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4.7807307657727905E-4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0.45382775928200175</v>
      </c>
      <c r="H55" s="111">
        <f t="shared" ca="1" si="5"/>
        <v>0.41600877934183494</v>
      </c>
      <c r="I55" s="111">
        <f t="shared" ca="1" si="5"/>
        <v>0.37818979940166814</v>
      </c>
      <c r="J55" s="111">
        <f t="shared" ca="1" si="5"/>
        <v>0.34037081946150133</v>
      </c>
      <c r="K55" s="111">
        <f t="shared" ca="1" si="5"/>
        <v>0.30255183952133452</v>
      </c>
      <c r="L55" s="111">
        <f t="shared" ca="1" si="5"/>
        <v>0.26473285958116771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0.22691387964100088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0.36885627128918674</v>
      </c>
      <c r="H56" s="111">
        <f t="shared" ca="1" si="5"/>
        <v>0.3381182486817545</v>
      </c>
      <c r="I56" s="111">
        <f t="shared" ca="1" si="5"/>
        <v>0.30738022607432225</v>
      </c>
      <c r="J56" s="111">
        <f t="shared" ca="1" si="5"/>
        <v>0.27664220346689006</v>
      </c>
      <c r="K56" s="111">
        <f t="shared" ca="1" si="5"/>
        <v>0.24590418085945784</v>
      </c>
      <c r="L56" s="111">
        <f t="shared" ca="1" si="5"/>
        <v>0.21516615825202559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0.18442813564459337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0.26808252593737009</v>
      </c>
      <c r="H57" s="111">
        <f t="shared" ca="1" si="5"/>
        <v>0.24574231544258923</v>
      </c>
      <c r="I57" s="111">
        <f t="shared" ca="1" si="5"/>
        <v>0.22340210494780841</v>
      </c>
      <c r="J57" s="111">
        <f t="shared" ca="1" si="5"/>
        <v>0.20106189445302758</v>
      </c>
      <c r="K57" s="111">
        <f t="shared" ca="1" si="5"/>
        <v>0.17872168395824672</v>
      </c>
      <c r="L57" s="111">
        <f t="shared" ca="1" si="5"/>
        <v>0.15638147346346587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0.13404126296868504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7.1534417637610162E-2</v>
      </c>
      <c r="H59" s="111">
        <f t="shared" ca="1" si="5"/>
        <v>6.5573216167809312E-2</v>
      </c>
      <c r="I59" s="111">
        <f t="shared" ca="1" si="5"/>
        <v>5.9612014698008461E-2</v>
      </c>
      <c r="J59" s="111">
        <f t="shared" ca="1" si="5"/>
        <v>5.3650813228207618E-2</v>
      </c>
      <c r="K59" s="111">
        <f t="shared" ca="1" si="5"/>
        <v>4.7689611758406775E-2</v>
      </c>
      <c r="L59" s="111">
        <f t="shared" ca="1" si="5"/>
        <v>4.1728410288605924E-2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3.5767208818805081E-2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0.18617403122281542</v>
      </c>
      <c r="H60" s="111">
        <f t="shared" ca="1" si="5"/>
        <v>0.16600517784034374</v>
      </c>
      <c r="I60" s="111">
        <f t="shared" ca="1" si="5"/>
        <v>0.14583632445787206</v>
      </c>
      <c r="J60" s="111">
        <f t="shared" ca="1" si="5"/>
        <v>0.12566747107540038</v>
      </c>
      <c r="K60" s="111">
        <f t="shared" ca="1" si="5"/>
        <v>0.10549861769292873</v>
      </c>
      <c r="L60" s="111">
        <f t="shared" ca="1" si="5"/>
        <v>8.5329764310457065E-2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6.5160910927985399E-2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0.25087608697830305</v>
      </c>
      <c r="H61" s="111">
        <f t="shared" ca="1" si="5"/>
        <v>0.22369784422232022</v>
      </c>
      <c r="I61" s="111">
        <f t="shared" ca="1" si="5"/>
        <v>0.1965196014663374</v>
      </c>
      <c r="J61" s="111">
        <f t="shared" ca="1" si="5"/>
        <v>0.16934135871035458</v>
      </c>
      <c r="K61" s="111">
        <f t="shared" ca="1" si="5"/>
        <v>0.14216311595437175</v>
      </c>
      <c r="L61" s="111">
        <f t="shared" ca="1" si="5"/>
        <v>0.1149848731983889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8.7806630442406067E-2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3.5406773699217922E-2</v>
      </c>
      <c r="H62" s="111">
        <f t="shared" ca="1" si="5"/>
        <v>3.1571039881802647E-2</v>
      </c>
      <c r="I62" s="111">
        <f t="shared" ca="1" si="5"/>
        <v>2.7735306064387372E-2</v>
      </c>
      <c r="J62" s="111">
        <f t="shared" ca="1" si="5"/>
        <v>2.3899572246972096E-2</v>
      </c>
      <c r="K62" s="111">
        <f t="shared" ca="1" si="5"/>
        <v>2.0063838429556821E-2</v>
      </c>
      <c r="L62" s="111">
        <f t="shared" ca="1" si="5"/>
        <v>1.6228104612141546E-2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1.2392370794726272E-2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0.14740942633130166</v>
      </c>
      <c r="H63" s="111">
        <f t="shared" ca="1" si="5"/>
        <v>0.13144007181207731</v>
      </c>
      <c r="I63" s="111">
        <f t="shared" ca="1" si="5"/>
        <v>0.11547071729285296</v>
      </c>
      <c r="J63" s="111">
        <f t="shared" ca="1" si="5"/>
        <v>9.9501362773628615E-2</v>
      </c>
      <c r="K63" s="111">
        <f t="shared" ca="1" si="5"/>
        <v>8.3532008254404266E-2</v>
      </c>
      <c r="L63" s="111">
        <f t="shared" ca="1" si="5"/>
        <v>6.7562653735179917E-2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5.1593299215955582E-2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0.45115766444821576</v>
      </c>
      <c r="H64" s="111">
        <f t="shared" ca="1" si="5"/>
        <v>0.40228225079965907</v>
      </c>
      <c r="I64" s="111">
        <f t="shared" ca="1" si="5"/>
        <v>0.35340683715110233</v>
      </c>
      <c r="J64" s="111">
        <f t="shared" ca="1" si="5"/>
        <v>0.30453142350254564</v>
      </c>
      <c r="K64" s="111">
        <f t="shared" ca="1" si="5"/>
        <v>0.25565600985398895</v>
      </c>
      <c r="L64" s="111">
        <f t="shared" ca="1" si="5"/>
        <v>0.20678059620543221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0.1579051825568755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9.7105204338115564E-3</v>
      </c>
      <c r="H65" s="111">
        <f t="shared" ca="1" si="5"/>
        <v>8.6585473868153046E-3</v>
      </c>
      <c r="I65" s="111">
        <f t="shared" ca="1" si="5"/>
        <v>7.6065743398190527E-3</v>
      </c>
      <c r="J65" s="111">
        <f t="shared" ca="1" si="5"/>
        <v>6.5546012928228009E-3</v>
      </c>
      <c r="K65" s="111">
        <f t="shared" ca="1" si="5"/>
        <v>5.5026282458265491E-3</v>
      </c>
      <c r="L65" s="111">
        <f t="shared" ca="1" si="5"/>
        <v>4.4506551988302973E-3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3.3986821518340446E-3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0.137464106683196</v>
      </c>
      <c r="H66" s="111">
        <f t="shared" ca="1" si="5"/>
        <v>0.12257216179251644</v>
      </c>
      <c r="I66" s="111">
        <f t="shared" ca="1" si="5"/>
        <v>0.10768021690183686</v>
      </c>
      <c r="J66" s="111">
        <f t="shared" ca="1" si="5"/>
        <v>9.2788272011157302E-2</v>
      </c>
      <c r="K66" s="111">
        <f t="shared" ca="1" si="5"/>
        <v>7.7896327120477726E-2</v>
      </c>
      <c r="L66" s="111">
        <f t="shared" ca="1" si="5"/>
        <v>6.3004382229798164E-2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4.8112437339118595E-2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0.20684299263238479</v>
      </c>
      <c r="H67" s="111">
        <f t="shared" ref="H67:L82" ca="1" si="7">G67-5*(G67-$M67)/($M$1-G$1)</f>
        <v>0.18443500176387642</v>
      </c>
      <c r="I67" s="111">
        <f t="shared" ca="1" si="7"/>
        <v>0.16202701089536808</v>
      </c>
      <c r="J67" s="111">
        <f t="shared" ca="1" si="7"/>
        <v>0.13961902002685972</v>
      </c>
      <c r="K67" s="111">
        <f t="shared" ca="1" si="7"/>
        <v>0.11721102915835137</v>
      </c>
      <c r="L67" s="111">
        <f t="shared" ca="1" si="7"/>
        <v>9.4803038289843017E-2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7.2395047421334666E-2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0.23096527408549195</v>
      </c>
      <c r="H68" s="111">
        <f t="shared" ca="1" si="7"/>
        <v>0.20594403605956366</v>
      </c>
      <c r="I68" s="111">
        <f t="shared" ca="1" si="7"/>
        <v>0.18092279803363537</v>
      </c>
      <c r="J68" s="111">
        <f t="shared" ca="1" si="7"/>
        <v>0.15590156000770708</v>
      </c>
      <c r="K68" s="111">
        <f t="shared" ca="1" si="7"/>
        <v>0.13088032198177879</v>
      </c>
      <c r="L68" s="111">
        <f t="shared" ca="1" si="7"/>
        <v>0.10585908395585047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8.0837845929922172E-2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0.17593475307958506</v>
      </c>
      <c r="H69" s="111">
        <f t="shared" ca="1" si="7"/>
        <v>0.15687515482929668</v>
      </c>
      <c r="I69" s="111">
        <f t="shared" ca="1" si="7"/>
        <v>0.13781555657900829</v>
      </c>
      <c r="J69" s="111">
        <f t="shared" ca="1" si="7"/>
        <v>0.11875595832871991</v>
      </c>
      <c r="K69" s="111">
        <f t="shared" ca="1" si="7"/>
        <v>9.9696360078431523E-2</v>
      </c>
      <c r="L69" s="111">
        <f t="shared" ca="1" si="7"/>
        <v>8.0636761828143139E-2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6.1577163577854768E-2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0.35683132628361636</v>
      </c>
      <c r="H70" s="111">
        <f t="shared" ca="1" si="7"/>
        <v>0.31817459926955793</v>
      </c>
      <c r="I70" s="111">
        <f t="shared" ca="1" si="7"/>
        <v>0.27951787225549951</v>
      </c>
      <c r="J70" s="111">
        <f t="shared" ca="1" si="7"/>
        <v>0.24086114524144106</v>
      </c>
      <c r="K70" s="111">
        <f t="shared" ca="1" si="7"/>
        <v>0.20220441822738261</v>
      </c>
      <c r="L70" s="111">
        <f t="shared" ca="1" si="7"/>
        <v>0.16354769121332416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0.12489096419926572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0.19712312218783065</v>
      </c>
      <c r="H71" s="111">
        <f t="shared" ca="1" si="7"/>
        <v>0.17576811728414898</v>
      </c>
      <c r="I71" s="111">
        <f t="shared" ca="1" si="7"/>
        <v>0.15441311238046734</v>
      </c>
      <c r="J71" s="111">
        <f t="shared" ca="1" si="7"/>
        <v>0.1330581074767857</v>
      </c>
      <c r="K71" s="111">
        <f t="shared" ca="1" si="7"/>
        <v>0.11170310257310405</v>
      </c>
      <c r="L71" s="111">
        <f t="shared" ca="1" si="7"/>
        <v>9.0348097669422395E-2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6.8993092765740727E-2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4.7831482953518316E-3</v>
      </c>
      <c r="H72" s="111">
        <f t="shared" ca="1" si="7"/>
        <v>4.2649738966887164E-3</v>
      </c>
      <c r="I72" s="111">
        <f t="shared" ca="1" si="7"/>
        <v>3.7467994980256011E-3</v>
      </c>
      <c r="J72" s="111">
        <f t="shared" ca="1" si="7"/>
        <v>3.2286250993624858E-3</v>
      </c>
      <c r="K72" s="111">
        <f t="shared" ca="1" si="7"/>
        <v>2.710450700699371E-3</v>
      </c>
      <c r="L72" s="111">
        <f t="shared" ca="1" si="7"/>
        <v>2.1922763020362562E-3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1.6741019033731409E-3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0.39050093351348009</v>
      </c>
      <c r="H73" s="111">
        <f t="shared" ca="1" si="7"/>
        <v>0.3481966657161864</v>
      </c>
      <c r="I73" s="111">
        <f t="shared" ca="1" si="7"/>
        <v>0.30589239791889272</v>
      </c>
      <c r="J73" s="111">
        <f t="shared" ca="1" si="7"/>
        <v>0.26358813012159904</v>
      </c>
      <c r="K73" s="111">
        <f t="shared" ca="1" si="7"/>
        <v>0.22128386232430536</v>
      </c>
      <c r="L73" s="111">
        <f t="shared" ca="1" si="7"/>
        <v>0.17897959452701168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0.13667532672971802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1.8206017111080799E-2</v>
      </c>
      <c r="H74" s="111">
        <f t="shared" ca="1" si="7"/>
        <v>1.6233698590713712E-2</v>
      </c>
      <c r="I74" s="111">
        <f t="shared" ca="1" si="7"/>
        <v>1.4261380070346625E-2</v>
      </c>
      <c r="J74" s="111">
        <f t="shared" ca="1" si="7"/>
        <v>1.2289061549979538E-2</v>
      </c>
      <c r="K74" s="111">
        <f t="shared" ca="1" si="7"/>
        <v>1.0316743029612451E-2</v>
      </c>
      <c r="L74" s="111">
        <f t="shared" ca="1" si="7"/>
        <v>8.3444245092453642E-3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6.372105988878279E-3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0.14740949286104163</v>
      </c>
      <c r="H75" s="111">
        <f t="shared" ca="1" si="7"/>
        <v>0.13144013113442879</v>
      </c>
      <c r="I75" s="111">
        <f t="shared" ca="1" si="7"/>
        <v>0.11547076940781595</v>
      </c>
      <c r="J75" s="111">
        <f t="shared" ca="1" si="7"/>
        <v>9.9501407681203108E-2</v>
      </c>
      <c r="K75" s="111">
        <f t="shared" ca="1" si="7"/>
        <v>8.3532045954590267E-2</v>
      </c>
      <c r="L75" s="111">
        <f t="shared" ca="1" si="7"/>
        <v>6.7562684227977413E-2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5.1593322501364565E-2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1.488263300779492E-2</v>
      </c>
      <c r="H76" s="111">
        <f t="shared" ca="1" si="7"/>
        <v>1.3270347765283803E-2</v>
      </c>
      <c r="I76" s="111">
        <f t="shared" ca="1" si="7"/>
        <v>1.1658062522772687E-2</v>
      </c>
      <c r="J76" s="111">
        <f t="shared" ca="1" si="7"/>
        <v>1.004577728026157E-2</v>
      </c>
      <c r="K76" s="111">
        <f t="shared" ca="1" si="7"/>
        <v>8.4334920377504528E-3</v>
      </c>
      <c r="L76" s="111">
        <f t="shared" ca="1" si="7"/>
        <v>6.8212067952393377E-3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5.2089215527282217E-3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0.22638141790485208</v>
      </c>
      <c r="H77" s="111">
        <f t="shared" ca="1" si="7"/>
        <v>0.20185676429849311</v>
      </c>
      <c r="I77" s="111">
        <f t="shared" ca="1" si="7"/>
        <v>0.17733211069213414</v>
      </c>
      <c r="J77" s="111">
        <f t="shared" ca="1" si="7"/>
        <v>0.15280745708577517</v>
      </c>
      <c r="K77" s="111">
        <f t="shared" ca="1" si="7"/>
        <v>0.12828280347941617</v>
      </c>
      <c r="L77" s="111">
        <f t="shared" ca="1" si="7"/>
        <v>0.1037581498730572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7.923349626669822E-2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0.42737826624823505</v>
      </c>
      <c r="H78" s="111">
        <f t="shared" ca="1" si="7"/>
        <v>0.3810789540713429</v>
      </c>
      <c r="I78" s="111">
        <f t="shared" ca="1" si="7"/>
        <v>0.33477964189445075</v>
      </c>
      <c r="J78" s="111">
        <f t="shared" ca="1" si="7"/>
        <v>0.28848032971755866</v>
      </c>
      <c r="K78" s="111">
        <f t="shared" ca="1" si="7"/>
        <v>0.24218101754066654</v>
      </c>
      <c r="L78" s="111">
        <f t="shared" ca="1" si="7"/>
        <v>0.19588170536377442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0.14958239318688227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2.1496233522322796E-2</v>
      </c>
      <c r="H79" s="111">
        <f t="shared" ca="1" si="7"/>
        <v>1.9167474890737828E-2</v>
      </c>
      <c r="I79" s="111">
        <f t="shared" ca="1" si="7"/>
        <v>1.6838716259152856E-2</v>
      </c>
      <c r="J79" s="111">
        <f t="shared" ca="1" si="7"/>
        <v>1.4509957627567887E-2</v>
      </c>
      <c r="K79" s="111">
        <f t="shared" ca="1" si="7"/>
        <v>1.2181198995982917E-2</v>
      </c>
      <c r="L79" s="111">
        <f t="shared" ca="1" si="7"/>
        <v>9.8524403643979463E-3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7.5236817328129778E-3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8.2725976781348687E-2</v>
      </c>
      <c r="H80" s="111">
        <f t="shared" ca="1" si="7"/>
        <v>7.3763995963369244E-2</v>
      </c>
      <c r="I80" s="111">
        <f t="shared" ca="1" si="7"/>
        <v>6.4802015145389802E-2</v>
      </c>
      <c r="J80" s="111">
        <f t="shared" ca="1" si="7"/>
        <v>5.5840034327410359E-2</v>
      </c>
      <c r="K80" s="111">
        <f t="shared" ca="1" si="7"/>
        <v>4.6878053509430917E-2</v>
      </c>
      <c r="L80" s="111">
        <f t="shared" ca="1" si="7"/>
        <v>3.7916072691451475E-2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2.8954091873472039E-2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0.14995329219293299</v>
      </c>
      <c r="H81" s="111">
        <f t="shared" ca="1" si="7"/>
        <v>0.13370835220536526</v>
      </c>
      <c r="I81" s="111">
        <f t="shared" ca="1" si="7"/>
        <v>0.11746341221779752</v>
      </c>
      <c r="J81" s="111">
        <f t="shared" ca="1" si="7"/>
        <v>0.10121847223022978</v>
      </c>
      <c r="K81" s="111">
        <f t="shared" ca="1" si="7"/>
        <v>8.4973532242662034E-2</v>
      </c>
      <c r="L81" s="111">
        <f t="shared" ca="1" si="7"/>
        <v>6.8728592255094284E-2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5.2483652267526541E-2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6.6367508151265187E-2</v>
      </c>
      <c r="H82" s="111">
        <f t="shared" ca="1" si="7"/>
        <v>5.9177694768211456E-2</v>
      </c>
      <c r="I82" s="111">
        <f t="shared" ca="1" si="7"/>
        <v>5.1987881385157725E-2</v>
      </c>
      <c r="J82" s="111">
        <f t="shared" ca="1" si="7"/>
        <v>4.4798068002103994E-2</v>
      </c>
      <c r="K82" s="111">
        <f t="shared" ca="1" si="7"/>
        <v>3.760825461905027E-2</v>
      </c>
      <c r="L82" s="111">
        <f t="shared" ca="1" si="7"/>
        <v>3.0418441235996543E-2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2.3228627852942815E-2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9.561461531545581E-4</v>
      </c>
      <c r="H83" s="111">
        <f t="shared" ref="H83:L98" ca="1" si="8">G83-5*(G83-$M83)/($M$1-G$1)</f>
        <v>8.5256365322948101E-4</v>
      </c>
      <c r="I83" s="111">
        <f t="shared" ca="1" si="8"/>
        <v>7.489811533044038E-4</v>
      </c>
      <c r="J83" s="111">
        <f t="shared" ca="1" si="8"/>
        <v>6.4539865337932671E-4</v>
      </c>
      <c r="K83" s="111">
        <f t="shared" ca="1" si="8"/>
        <v>5.4181615345424961E-4</v>
      </c>
      <c r="L83" s="111">
        <f t="shared" ca="1" si="8"/>
        <v>4.3823365352917246E-4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3.3465115360409531E-4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0.45382775928200175</v>
      </c>
      <c r="H84" s="111">
        <f t="shared" ca="1" si="8"/>
        <v>0.4046630853597849</v>
      </c>
      <c r="I84" s="111">
        <f t="shared" ca="1" si="8"/>
        <v>0.35549841143756805</v>
      </c>
      <c r="J84" s="111">
        <f t="shared" ca="1" si="8"/>
        <v>0.3063337375153512</v>
      </c>
      <c r="K84" s="111">
        <f t="shared" ca="1" si="8"/>
        <v>0.25716906359313435</v>
      </c>
      <c r="L84" s="111">
        <f t="shared" ca="1" si="8"/>
        <v>0.20800438967091747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0.15883971574870059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0.36885627128918674</v>
      </c>
      <c r="H85" s="111">
        <f t="shared" ca="1" si="8"/>
        <v>0.32889684189952484</v>
      </c>
      <c r="I85" s="111">
        <f t="shared" ca="1" si="8"/>
        <v>0.28893741250986293</v>
      </c>
      <c r="J85" s="111">
        <f t="shared" ca="1" si="8"/>
        <v>0.24897798312020103</v>
      </c>
      <c r="K85" s="111">
        <f t="shared" ca="1" si="8"/>
        <v>0.20901855373053913</v>
      </c>
      <c r="L85" s="111">
        <f t="shared" ca="1" si="8"/>
        <v>0.16905912434087722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0.12909969495121534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0.26808252593737009</v>
      </c>
      <c r="H86" s="111">
        <f t="shared" ca="1" si="8"/>
        <v>0.23904025229415499</v>
      </c>
      <c r="I86" s="111">
        <f t="shared" ca="1" si="8"/>
        <v>0.20999797865093989</v>
      </c>
      <c r="J86" s="111">
        <f t="shared" ca="1" si="8"/>
        <v>0.18095570500772479</v>
      </c>
      <c r="K86" s="111">
        <f t="shared" ca="1" si="8"/>
        <v>0.15191343136450969</v>
      </c>
      <c r="L86" s="111">
        <f t="shared" ca="1" si="8"/>
        <v>0.12287115772129462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9.382888407807953E-2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7.1534417637610162E-2</v>
      </c>
      <c r="H88" s="111">
        <f t="shared" ca="1" si="8"/>
        <v>6.3784855726869066E-2</v>
      </c>
      <c r="I88" s="111">
        <f t="shared" ca="1" si="8"/>
        <v>5.6035293816127964E-2</v>
      </c>
      <c r="J88" s="111">
        <f t="shared" ca="1" si="8"/>
        <v>4.8285731905386861E-2</v>
      </c>
      <c r="K88" s="111">
        <f t="shared" ca="1" si="8"/>
        <v>4.0536169994645758E-2</v>
      </c>
      <c r="L88" s="111">
        <f t="shared" ca="1" si="8"/>
        <v>3.2786608083904656E-2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2.5037046173163557E-2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0.18617403122281542</v>
      </c>
      <c r="H89" s="111">
        <f t="shared" ca="1" si="8"/>
        <v>0.15669647627920297</v>
      </c>
      <c r="I89" s="111">
        <f t="shared" ca="1" si="8"/>
        <v>0.12721892133559054</v>
      </c>
      <c r="J89" s="111">
        <f t="shared" ca="1" si="8"/>
        <v>9.7741366391978099E-2</v>
      </c>
      <c r="K89" s="111">
        <f t="shared" ca="1" si="8"/>
        <v>6.8263811448365658E-2</v>
      </c>
      <c r="L89" s="111">
        <f t="shared" ca="1" si="8"/>
        <v>3.8786256504753217E-2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9.3087015611407788E-3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0.25087608697830305</v>
      </c>
      <c r="H90" s="111">
        <f t="shared" ca="1" si="8"/>
        <v>0.21115403987340506</v>
      </c>
      <c r="I90" s="111">
        <f t="shared" ca="1" si="8"/>
        <v>0.17143199276850707</v>
      </c>
      <c r="J90" s="111">
        <f t="shared" ca="1" si="8"/>
        <v>0.13170994566360911</v>
      </c>
      <c r="K90" s="111">
        <f t="shared" ca="1" si="8"/>
        <v>9.1987898558711118E-2</v>
      </c>
      <c r="L90" s="111">
        <f t="shared" ca="1" si="8"/>
        <v>5.2265851453813142E-2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1.2543804348915163E-2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3.5406773699217922E-2</v>
      </c>
      <c r="H91" s="111">
        <f t="shared" ca="1" si="8"/>
        <v>2.980070119684175E-2</v>
      </c>
      <c r="I91" s="111">
        <f t="shared" ca="1" si="8"/>
        <v>2.4194628694465578E-2</v>
      </c>
      <c r="J91" s="111">
        <f t="shared" ca="1" si="8"/>
        <v>1.8588556192089406E-2</v>
      </c>
      <c r="K91" s="111">
        <f t="shared" ca="1" si="8"/>
        <v>1.2982483689713237E-2</v>
      </c>
      <c r="L91" s="111">
        <f t="shared" ca="1" si="8"/>
        <v>7.3764111873370671E-3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1.7703386849608977E-3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0.14740942633130166</v>
      </c>
      <c r="H92" s="111">
        <f t="shared" ca="1" si="8"/>
        <v>0.12406960049551224</v>
      </c>
      <c r="I92" s="111">
        <f t="shared" ca="1" si="8"/>
        <v>0.10072977465972281</v>
      </c>
      <c r="J92" s="111">
        <f t="shared" ca="1" si="8"/>
        <v>7.738994882393338E-2</v>
      </c>
      <c r="K92" s="111">
        <f t="shared" ca="1" si="8"/>
        <v>5.4050122988143955E-2</v>
      </c>
      <c r="L92" s="111">
        <f t="shared" ca="1" si="8"/>
        <v>3.0710297152354522E-2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7.3704713165650901E-3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0.45115766444821576</v>
      </c>
      <c r="H93" s="111">
        <f t="shared" ca="1" si="8"/>
        <v>0.37972436757724826</v>
      </c>
      <c r="I93" s="111">
        <f t="shared" ca="1" si="8"/>
        <v>0.30829107070628076</v>
      </c>
      <c r="J93" s="111">
        <f t="shared" ca="1" si="8"/>
        <v>0.23685777383531326</v>
      </c>
      <c r="K93" s="111">
        <f t="shared" ca="1" si="8"/>
        <v>0.16542447696434576</v>
      </c>
      <c r="L93" s="111">
        <f t="shared" ca="1" si="8"/>
        <v>9.3991180093378285E-2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2.2557883222410809E-2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9.7105204338115564E-3</v>
      </c>
      <c r="H94" s="111">
        <f t="shared" ca="1" si="8"/>
        <v>8.1730213651247264E-3</v>
      </c>
      <c r="I94" s="111">
        <f t="shared" ca="1" si="8"/>
        <v>6.6355222964378964E-3</v>
      </c>
      <c r="J94" s="111">
        <f t="shared" ca="1" si="8"/>
        <v>5.0980232277510664E-3</v>
      </c>
      <c r="K94" s="111">
        <f t="shared" ca="1" si="8"/>
        <v>3.5605241590642373E-3</v>
      </c>
      <c r="L94" s="111">
        <f t="shared" ca="1" si="8"/>
        <v>2.0230250903774077E-3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4.8552602169057827E-4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0.137464106683196</v>
      </c>
      <c r="H95" s="111">
        <f t="shared" ca="1" si="8"/>
        <v>0.11569895645835664</v>
      </c>
      <c r="I95" s="111">
        <f t="shared" ca="1" si="8"/>
        <v>9.393380623351727E-2</v>
      </c>
      <c r="J95" s="111">
        <f t="shared" ca="1" si="8"/>
        <v>7.2168656008677903E-2</v>
      </c>
      <c r="K95" s="111">
        <f t="shared" ca="1" si="8"/>
        <v>5.0403505783838537E-2</v>
      </c>
      <c r="L95" s="111">
        <f t="shared" ca="1" si="8"/>
        <v>2.8638355558999171E-2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6.873205334159806E-3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0.20684299263238479</v>
      </c>
      <c r="H96" s="111">
        <f t="shared" ca="1" si="8"/>
        <v>0.1740928521322572</v>
      </c>
      <c r="I96" s="111">
        <f t="shared" ca="1" si="8"/>
        <v>0.14134271163212961</v>
      </c>
      <c r="J96" s="111">
        <f t="shared" ca="1" si="8"/>
        <v>0.10859257113200202</v>
      </c>
      <c r="K96" s="111">
        <f t="shared" ca="1" si="8"/>
        <v>7.584243063187443E-2</v>
      </c>
      <c r="L96" s="111">
        <f t="shared" ca="1" si="8"/>
        <v>4.3092290131746841E-2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1.0342149631619248E-2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0.23096527408549195</v>
      </c>
      <c r="H97" s="111">
        <f t="shared" ca="1" si="8"/>
        <v>0.19439577235528904</v>
      </c>
      <c r="I97" s="111">
        <f t="shared" ca="1" si="8"/>
        <v>0.15782627062508617</v>
      </c>
      <c r="J97" s="111">
        <f t="shared" ca="1" si="8"/>
        <v>0.12125676889488328</v>
      </c>
      <c r="K97" s="111">
        <f t="shared" ca="1" si="8"/>
        <v>8.4687267164680391E-2</v>
      </c>
      <c r="L97" s="111">
        <f t="shared" ca="1" si="8"/>
        <v>4.8117765434477502E-2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1.1548263704274607E-2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0.17593475307958506</v>
      </c>
      <c r="H98" s="111">
        <f t="shared" ca="1" si="8"/>
        <v>0.14807841717531742</v>
      </c>
      <c r="I98" s="111">
        <f t="shared" ca="1" si="8"/>
        <v>0.12022208127104979</v>
      </c>
      <c r="J98" s="111">
        <f t="shared" ca="1" si="8"/>
        <v>9.2365745366782159E-2</v>
      </c>
      <c r="K98" s="111">
        <f t="shared" ca="1" si="8"/>
        <v>6.450940946251453E-2</v>
      </c>
      <c r="L98" s="111">
        <f t="shared" ca="1" si="8"/>
        <v>3.6653073558246894E-2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8.7967376539792603E-3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0.35683132628361636</v>
      </c>
      <c r="H99" s="111">
        <f t="shared" ref="H99:L114" ca="1" si="10">G99-5*(G99-$M99)/($M$1-G$1)</f>
        <v>0.30033303295537711</v>
      </c>
      <c r="I99" s="111">
        <f t="shared" ca="1" si="10"/>
        <v>0.24383473962713786</v>
      </c>
      <c r="J99" s="111">
        <f t="shared" ca="1" si="10"/>
        <v>0.18733644629889862</v>
      </c>
      <c r="K99" s="111">
        <f t="shared" ca="1" si="10"/>
        <v>0.13083815297065934</v>
      </c>
      <c r="L99" s="111">
        <f t="shared" ca="1" si="10"/>
        <v>7.4339859642420084E-2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1.7841566314180834E-2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0.19712312218783065</v>
      </c>
      <c r="H100" s="111">
        <f t="shared" ca="1" si="10"/>
        <v>0.16591196117475746</v>
      </c>
      <c r="I100" s="111">
        <f t="shared" ca="1" si="10"/>
        <v>0.13470080016168426</v>
      </c>
      <c r="J100" s="111">
        <f t="shared" ca="1" si="10"/>
        <v>0.10348963914861108</v>
      </c>
      <c r="K100" s="111">
        <f t="shared" ca="1" si="10"/>
        <v>7.2278478135537894E-2</v>
      </c>
      <c r="L100" s="111">
        <f t="shared" ca="1" si="10"/>
        <v>4.1067317122464718E-2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9.8561561093915406E-3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4.7831482953518316E-3</v>
      </c>
      <c r="H101" s="111">
        <f t="shared" ca="1" si="10"/>
        <v>4.0258164819211252E-3</v>
      </c>
      <c r="I101" s="111">
        <f t="shared" ca="1" si="10"/>
        <v>3.2684846684904187E-3</v>
      </c>
      <c r="J101" s="111">
        <f t="shared" ca="1" si="10"/>
        <v>2.5111528550597118E-3</v>
      </c>
      <c r="K101" s="111">
        <f t="shared" ca="1" si="10"/>
        <v>1.753821041629005E-3</v>
      </c>
      <c r="L101" s="111">
        <f t="shared" ca="1" si="10"/>
        <v>9.9648922819829851E-4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2.3915741476759179E-4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0.39050093351348009</v>
      </c>
      <c r="H102" s="111">
        <f t="shared" ca="1" si="10"/>
        <v>0.3286716190405124</v>
      </c>
      <c r="I102" s="111">
        <f t="shared" ca="1" si="10"/>
        <v>0.26684230456754471</v>
      </c>
      <c r="J102" s="111">
        <f t="shared" ca="1" si="10"/>
        <v>0.20501299009457702</v>
      </c>
      <c r="K102" s="111">
        <f t="shared" ca="1" si="10"/>
        <v>0.14318367562160936</v>
      </c>
      <c r="L102" s="111">
        <f t="shared" ca="1" si="10"/>
        <v>8.1354361148641696E-2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1.9525046675674021E-2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1.8206017111080799E-2</v>
      </c>
      <c r="H103" s="111">
        <f t="shared" ca="1" si="10"/>
        <v>1.5323397735159672E-2</v>
      </c>
      <c r="I103" s="111">
        <f t="shared" ca="1" si="10"/>
        <v>1.2440778359238545E-2</v>
      </c>
      <c r="J103" s="111">
        <f t="shared" ca="1" si="10"/>
        <v>9.5581589833174177E-3</v>
      </c>
      <c r="K103" s="111">
        <f t="shared" ca="1" si="10"/>
        <v>6.6755396073962924E-3</v>
      </c>
      <c r="L103" s="111">
        <f t="shared" ca="1" si="10"/>
        <v>3.7929202314751667E-3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9.1030085555404076E-4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0.14740949286104163</v>
      </c>
      <c r="H104" s="111">
        <f t="shared" ca="1" si="10"/>
        <v>0.1240696564913767</v>
      </c>
      <c r="I104" s="111">
        <f t="shared" ca="1" si="10"/>
        <v>0.10072982012171178</v>
      </c>
      <c r="J104" s="111">
        <f t="shared" ca="1" si="10"/>
        <v>7.7389983752046851E-2</v>
      </c>
      <c r="K104" s="111">
        <f t="shared" ca="1" si="10"/>
        <v>5.4050147382381925E-2</v>
      </c>
      <c r="L104" s="111">
        <f t="shared" ca="1" si="10"/>
        <v>3.0710311012717005E-2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7.3704746430520883E-3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1.488263300779492E-2</v>
      </c>
      <c r="H105" s="111">
        <f t="shared" ca="1" si="10"/>
        <v>1.2526216114894058E-2</v>
      </c>
      <c r="I105" s="111">
        <f t="shared" ca="1" si="10"/>
        <v>1.0169799221993195E-2</v>
      </c>
      <c r="J105" s="111">
        <f t="shared" ca="1" si="10"/>
        <v>7.8133823290923339E-3</v>
      </c>
      <c r="K105" s="111">
        <f t="shared" ca="1" si="10"/>
        <v>5.4569654361914712E-3</v>
      </c>
      <c r="L105" s="111">
        <f t="shared" ca="1" si="10"/>
        <v>3.100548543290609E-3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7.4413165038974671E-4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0.22638141790485208</v>
      </c>
      <c r="H106" s="111">
        <f t="shared" ca="1" si="10"/>
        <v>0.1905376934032505</v>
      </c>
      <c r="I106" s="111">
        <f t="shared" ca="1" si="10"/>
        <v>0.15469396890164891</v>
      </c>
      <c r="J106" s="111">
        <f t="shared" ca="1" si="10"/>
        <v>0.11885024440004734</v>
      </c>
      <c r="K106" s="111">
        <f t="shared" ca="1" si="10"/>
        <v>8.3006519898445763E-2</v>
      </c>
      <c r="L106" s="111">
        <f t="shared" ca="1" si="10"/>
        <v>4.716279539684419E-2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1.1319070895242615E-2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0.42737826624823505</v>
      </c>
      <c r="H107" s="111">
        <f t="shared" ca="1" si="10"/>
        <v>0.35971004075893115</v>
      </c>
      <c r="I107" s="111">
        <f t="shared" ca="1" si="10"/>
        <v>0.29204181526962725</v>
      </c>
      <c r="J107" s="111">
        <f t="shared" ca="1" si="10"/>
        <v>0.22437358978032337</v>
      </c>
      <c r="K107" s="111">
        <f t="shared" ca="1" si="10"/>
        <v>0.1567053642910195</v>
      </c>
      <c r="L107" s="111">
        <f t="shared" ca="1" si="10"/>
        <v>8.903713880171564E-2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2.136891331241177E-2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2.1496233522322796E-2</v>
      </c>
      <c r="H108" s="111">
        <f t="shared" ca="1" si="10"/>
        <v>1.8092663214621687E-2</v>
      </c>
      <c r="I108" s="111">
        <f t="shared" ca="1" si="10"/>
        <v>1.4689092906920578E-2</v>
      </c>
      <c r="J108" s="111">
        <f t="shared" ca="1" si="10"/>
        <v>1.1285522599219468E-2</v>
      </c>
      <c r="K108" s="111">
        <f t="shared" ca="1" si="10"/>
        <v>7.8819522915183592E-3</v>
      </c>
      <c r="L108" s="111">
        <f t="shared" ca="1" si="10"/>
        <v>4.4783819838172499E-3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1.0748116761161407E-3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8.2725976781348687E-2</v>
      </c>
      <c r="H109" s="111">
        <f t="shared" ca="1" si="10"/>
        <v>6.9627697124301807E-2</v>
      </c>
      <c r="I109" s="111">
        <f t="shared" ca="1" si="10"/>
        <v>5.6529417467254935E-2</v>
      </c>
      <c r="J109" s="111">
        <f t="shared" ca="1" si="10"/>
        <v>4.3431137810208062E-2</v>
      </c>
      <c r="K109" s="111">
        <f t="shared" ca="1" si="10"/>
        <v>3.0332858153161189E-2</v>
      </c>
      <c r="L109" s="111">
        <f t="shared" ca="1" si="10"/>
        <v>1.7234578496114313E-2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4.136298839067438E-3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0.14995329219293299</v>
      </c>
      <c r="H110" s="111">
        <f t="shared" ca="1" si="10"/>
        <v>0.1262106875957186</v>
      </c>
      <c r="I110" s="111">
        <f t="shared" ca="1" si="10"/>
        <v>0.10246808299850421</v>
      </c>
      <c r="J110" s="111">
        <f t="shared" ca="1" si="10"/>
        <v>7.8725478401289822E-2</v>
      </c>
      <c r="K110" s="111">
        <f t="shared" ca="1" si="10"/>
        <v>5.4982873804075433E-2</v>
      </c>
      <c r="L110" s="111">
        <f t="shared" ca="1" si="10"/>
        <v>3.1240269206861043E-2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7.4976646096466563E-3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6.6367508151265187E-2</v>
      </c>
      <c r="H111" s="111">
        <f t="shared" ca="1" si="10"/>
        <v>5.5859319360648196E-2</v>
      </c>
      <c r="I111" s="111">
        <f t="shared" ca="1" si="10"/>
        <v>4.5351130570031206E-2</v>
      </c>
      <c r="J111" s="111">
        <f t="shared" ca="1" si="10"/>
        <v>3.4842941779414216E-2</v>
      </c>
      <c r="K111" s="111">
        <f t="shared" ca="1" si="10"/>
        <v>2.4334752988797229E-2</v>
      </c>
      <c r="L111" s="111">
        <f t="shared" ca="1" si="10"/>
        <v>1.3826564198180246E-2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3.3183754075632624E-3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9.561461531545581E-4</v>
      </c>
      <c r="H112" s="111">
        <f t="shared" ca="1" si="10"/>
        <v>8.0475634557175308E-4</v>
      </c>
      <c r="I112" s="111">
        <f t="shared" ca="1" si="10"/>
        <v>6.5336653798894805E-4</v>
      </c>
      <c r="J112" s="111">
        <f t="shared" ca="1" si="10"/>
        <v>5.0197673040614302E-4</v>
      </c>
      <c r="K112" s="111">
        <f t="shared" ca="1" si="10"/>
        <v>3.5058692282333799E-4</v>
      </c>
      <c r="L112" s="111">
        <f t="shared" ca="1" si="10"/>
        <v>1.9919711524053296E-4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4.7807307657727946E-5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0.45382775928200175</v>
      </c>
      <c r="H113" s="111">
        <f t="shared" ca="1" si="10"/>
        <v>0.38197169739568482</v>
      </c>
      <c r="I113" s="111">
        <f t="shared" ca="1" si="10"/>
        <v>0.31011563550936788</v>
      </c>
      <c r="J113" s="111">
        <f t="shared" ca="1" si="10"/>
        <v>0.23825957362305095</v>
      </c>
      <c r="K113" s="111">
        <f t="shared" ca="1" si="10"/>
        <v>0.16640351173673401</v>
      </c>
      <c r="L113" s="111">
        <f t="shared" ca="1" si="10"/>
        <v>9.4547449850417062E-2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2.2691387964100109E-2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0.36885627128918674</v>
      </c>
      <c r="H114" s="111">
        <f t="shared" ca="1" si="10"/>
        <v>0.31045402833506552</v>
      </c>
      <c r="I114" s="111">
        <f t="shared" ca="1" si="10"/>
        <v>0.2520517853809443</v>
      </c>
      <c r="J114" s="111">
        <f t="shared" ca="1" si="10"/>
        <v>0.19364954242682306</v>
      </c>
      <c r="K114" s="111">
        <f t="shared" ca="1" si="10"/>
        <v>0.13524729947270181</v>
      </c>
      <c r="L114" s="111">
        <f t="shared" ca="1" si="10"/>
        <v>7.6845056518580576E-2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1.8442813564459353E-2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0.26808252593737009</v>
      </c>
      <c r="H115" s="111">
        <f t="shared" ref="H115:L117" ca="1" si="11">G115-5*(G115-$M115)/($M$1-G$1)</f>
        <v>0.2256361259972865</v>
      </c>
      <c r="I115" s="111">
        <f t="shared" ca="1" si="11"/>
        <v>0.18318972605720291</v>
      </c>
      <c r="J115" s="111">
        <f t="shared" ca="1" si="11"/>
        <v>0.14074332611711932</v>
      </c>
      <c r="K115" s="111">
        <f t="shared" ca="1" si="11"/>
        <v>9.8296926177035726E-2</v>
      </c>
      <c r="L115" s="111">
        <f t="shared" ca="1" si="11"/>
        <v>5.5850526236952122E-2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1.3404126296868516E-2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7.1534417637610162E-2</v>
      </c>
      <c r="H117" s="111">
        <f t="shared" ca="1" si="11"/>
        <v>6.0208134844988555E-2</v>
      </c>
      <c r="I117" s="111">
        <f t="shared" ca="1" si="11"/>
        <v>4.8881852052366948E-2</v>
      </c>
      <c r="J117" s="111">
        <f t="shared" ca="1" si="11"/>
        <v>3.755556925974534E-2</v>
      </c>
      <c r="K117" s="111">
        <f t="shared" ca="1" si="11"/>
        <v>2.6229286467123733E-2</v>
      </c>
      <c r="L117" s="111">
        <f t="shared" ca="1" si="11"/>
        <v>1.4903003674502122E-2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3.5767208818805111E-3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B39" sqref="B39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2.6854412041991014E-3</v>
      </c>
      <c r="H2" s="111">
        <f ca="1">G2-5*(G2-$M2)/($M$1-G$1)</f>
        <v>2.7196607946379089E-3</v>
      </c>
      <c r="I2" s="111">
        <f t="shared" ref="I2:L2" ca="1" si="0">H2-5*(H2-$M2)/($M$1-H$1)</f>
        <v>2.7538803850767164E-3</v>
      </c>
      <c r="J2" s="111">
        <f t="shared" ca="1" si="0"/>
        <v>2.7880999755155239E-3</v>
      </c>
      <c r="K2" s="111">
        <f t="shared" ca="1" si="0"/>
        <v>2.8223195659543318E-3</v>
      </c>
      <c r="L2" s="111">
        <f t="shared" ca="1" si="0"/>
        <v>2.8565391563931397E-3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2.8907587468319472E-3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5.5516049030170447E-3</v>
      </c>
      <c r="H3" s="111">
        <f t="shared" ref="H3:L18" ca="1" si="1">G3-5*(G3-$M3)/($M$1-G$1)</f>
        <v>5.5937194920127643E-3</v>
      </c>
      <c r="I3" s="111">
        <f t="shared" ca="1" si="1"/>
        <v>5.6358340810084848E-3</v>
      </c>
      <c r="J3" s="111">
        <f t="shared" ca="1" si="1"/>
        <v>5.6779486700042053E-3</v>
      </c>
      <c r="K3" s="111">
        <f t="shared" ca="1" si="1"/>
        <v>5.7200632589999249E-3</v>
      </c>
      <c r="L3" s="111">
        <f t="shared" ca="1" si="1"/>
        <v>5.7621778479956445E-3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5.8042924369913649E-3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5.9200493679435946E-4</v>
      </c>
      <c r="H4" s="111">
        <f t="shared" ca="1" si="1"/>
        <v>6.0564767655480129E-4</v>
      </c>
      <c r="I4" s="111">
        <f t="shared" ca="1" si="1"/>
        <v>6.1929041631524312E-4</v>
      </c>
      <c r="J4" s="111">
        <f t="shared" ca="1" si="1"/>
        <v>6.3293315607568495E-4</v>
      </c>
      <c r="K4" s="111">
        <f t="shared" ca="1" si="1"/>
        <v>6.4657589583612678E-4</v>
      </c>
      <c r="L4" s="111">
        <f t="shared" ca="1" si="1"/>
        <v>6.6021863559656861E-4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6.7386137535701033E-4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2.8562795883754573E-5</v>
      </c>
      <c r="I5" s="111">
        <f t="shared" ca="1" si="1"/>
        <v>5.7125591767509147E-5</v>
      </c>
      <c r="J5" s="111">
        <f t="shared" ca="1" si="1"/>
        <v>8.568838765126372E-5</v>
      </c>
      <c r="K5" s="111">
        <f t="shared" ca="1" si="1"/>
        <v>1.1425118353501829E-4</v>
      </c>
      <c r="L5" s="111">
        <f t="shared" ca="1" si="1"/>
        <v>1.4281397941877285E-4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1.7137677530252744E-4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5.8588074652202856E-3</v>
      </c>
      <c r="H6" s="111">
        <f t="shared" ca="1" si="1"/>
        <v>5.8964039372576367E-3</v>
      </c>
      <c r="I6" s="111">
        <f t="shared" ca="1" si="1"/>
        <v>5.9340004092949877E-3</v>
      </c>
      <c r="J6" s="111">
        <f t="shared" ca="1" si="1"/>
        <v>5.9715968813323396E-3</v>
      </c>
      <c r="K6" s="111">
        <f t="shared" ca="1" si="1"/>
        <v>6.0091933533696906E-3</v>
      </c>
      <c r="L6" s="111">
        <f t="shared" ca="1" si="1"/>
        <v>6.0467898254070417E-3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6.0843862974443936E-3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1.2023475029673976E-2</v>
      </c>
      <c r="H7" s="111">
        <f t="shared" ca="1" si="1"/>
        <v>1.2053845798753612E-2</v>
      </c>
      <c r="I7" s="111">
        <f t="shared" ca="1" si="1"/>
        <v>1.2084216567833249E-2</v>
      </c>
      <c r="J7" s="111">
        <f t="shared" ca="1" si="1"/>
        <v>1.2114587336912886E-2</v>
      </c>
      <c r="K7" s="111">
        <f t="shared" ca="1" si="1"/>
        <v>1.2144958105992525E-2</v>
      </c>
      <c r="L7" s="111">
        <f t="shared" ca="1" si="1"/>
        <v>1.2175328875072163E-2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1.22056996441518E-2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2.6466173178778963E-2</v>
      </c>
      <c r="H8" s="111">
        <f t="shared" ca="1" si="1"/>
        <v>2.6497725025419437E-2</v>
      </c>
      <c r="I8" s="111">
        <f t="shared" ca="1" si="1"/>
        <v>2.6529276872059911E-2</v>
      </c>
      <c r="J8" s="111">
        <f t="shared" ca="1" si="1"/>
        <v>2.6560828718700386E-2</v>
      </c>
      <c r="K8" s="111">
        <f t="shared" ca="1" si="1"/>
        <v>2.659238056534086E-2</v>
      </c>
      <c r="L8" s="111">
        <f t="shared" ca="1" si="1"/>
        <v>2.6623932411981334E-2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2.6655484258621808E-2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1.0585913733873882E-2</v>
      </c>
      <c r="H9" s="111">
        <f t="shared" ca="1" si="1"/>
        <v>1.0616965762704921E-2</v>
      </c>
      <c r="I9" s="111">
        <f t="shared" ca="1" si="1"/>
        <v>1.0648017791535959E-2</v>
      </c>
      <c r="J9" s="111">
        <f t="shared" ca="1" si="1"/>
        <v>1.0679069820366998E-2</v>
      </c>
      <c r="K9" s="111">
        <f t="shared" ca="1" si="1"/>
        <v>1.0710121849198036E-2</v>
      </c>
      <c r="L9" s="111">
        <f t="shared" ca="1" si="1"/>
        <v>1.0741173878029073E-2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1.0772225906860111E-2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1.2218185263948609E-2</v>
      </c>
      <c r="H10" s="111">
        <f t="shared" ca="1" si="1"/>
        <v>1.2239221028889941E-2</v>
      </c>
      <c r="I10" s="111">
        <f t="shared" ca="1" si="1"/>
        <v>1.2260256793831272E-2</v>
      </c>
      <c r="J10" s="111">
        <f t="shared" ca="1" si="1"/>
        <v>1.2281292558772604E-2</v>
      </c>
      <c r="K10" s="111">
        <f t="shared" ca="1" si="1"/>
        <v>1.2302328323713935E-2</v>
      </c>
      <c r="L10" s="111">
        <f t="shared" ca="1" si="1"/>
        <v>1.2323364088655267E-2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1.2344399853596597E-2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4.2973706154117086E-3</v>
      </c>
      <c r="H11" s="111">
        <f t="shared" ca="1" si="1"/>
        <v>4.3344734112757462E-3</v>
      </c>
      <c r="I11" s="111">
        <f t="shared" ca="1" si="1"/>
        <v>4.371576207139783E-3</v>
      </c>
      <c r="J11" s="111">
        <f t="shared" ca="1" si="1"/>
        <v>4.4086790030038198E-3</v>
      </c>
      <c r="K11" s="111">
        <f t="shared" ca="1" si="1"/>
        <v>4.4457817988678575E-3</v>
      </c>
      <c r="L11" s="111">
        <f t="shared" ca="1" si="1"/>
        <v>4.4828845947318952E-3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4.519987390595932E-3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5.1566739421728444E-2</v>
      </c>
      <c r="H12" s="111">
        <f t="shared" ca="1" si="1"/>
        <v>5.1617741694912227E-2</v>
      </c>
      <c r="I12" s="111">
        <f t="shared" ca="1" si="1"/>
        <v>5.1668743968096009E-2</v>
      </c>
      <c r="J12" s="111">
        <f t="shared" ca="1" si="1"/>
        <v>5.1719746241279792E-2</v>
      </c>
      <c r="K12" s="111">
        <f t="shared" ca="1" si="1"/>
        <v>5.1770748514463574E-2</v>
      </c>
      <c r="L12" s="111">
        <f t="shared" ca="1" si="1"/>
        <v>5.1821750787647357E-2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5.1872753060831139E-2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1.9374755077480644E-2</v>
      </c>
      <c r="H13" s="111">
        <f t="shared" ca="1" si="1"/>
        <v>1.9399093577577235E-2</v>
      </c>
      <c r="I13" s="111">
        <f t="shared" ca="1" si="1"/>
        <v>1.9423432077673827E-2</v>
      </c>
      <c r="J13" s="111">
        <f t="shared" ca="1" si="1"/>
        <v>1.9447770577770418E-2</v>
      </c>
      <c r="K13" s="111">
        <f t="shared" ca="1" si="1"/>
        <v>1.9472109077867013E-2</v>
      </c>
      <c r="L13" s="111">
        <f t="shared" ca="1" si="1"/>
        <v>1.9496447577963608E-2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1.9520786078060199E-2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2.9498440148285152E-3</v>
      </c>
      <c r="H14" s="111">
        <f t="shared" ca="1" si="1"/>
        <v>2.9867523432296405E-3</v>
      </c>
      <c r="I14" s="111">
        <f t="shared" ca="1" si="1"/>
        <v>3.0236606716307658E-3</v>
      </c>
      <c r="J14" s="111">
        <f t="shared" ca="1" si="1"/>
        <v>3.0605690000318911E-3</v>
      </c>
      <c r="K14" s="111">
        <f t="shared" ca="1" si="1"/>
        <v>3.0974773284330164E-3</v>
      </c>
      <c r="L14" s="111">
        <f t="shared" ca="1" si="1"/>
        <v>3.1343856568341417E-3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3.1712939852352666E-3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5.2503561740625737E-3</v>
      </c>
      <c r="H15" s="111">
        <f t="shared" ca="1" si="1"/>
        <v>5.3030951336443255E-3</v>
      </c>
      <c r="I15" s="111">
        <f t="shared" ca="1" si="1"/>
        <v>5.3558340932260773E-3</v>
      </c>
      <c r="J15" s="111">
        <f t="shared" ca="1" si="1"/>
        <v>5.4085730528078291E-3</v>
      </c>
      <c r="K15" s="111">
        <f t="shared" ca="1" si="1"/>
        <v>5.461312012389581E-3</v>
      </c>
      <c r="L15" s="111">
        <f t="shared" ca="1" si="1"/>
        <v>5.5140509719713328E-3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5.5667899315530837E-3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2.5765817597964325E-3</v>
      </c>
      <c r="H16" s="111">
        <f t="shared" ca="1" si="1"/>
        <v>2.6112067453201238E-3</v>
      </c>
      <c r="I16" s="111">
        <f t="shared" ca="1" si="1"/>
        <v>2.6458317308438147E-3</v>
      </c>
      <c r="J16" s="111">
        <f t="shared" ca="1" si="1"/>
        <v>2.6804567163675056E-3</v>
      </c>
      <c r="K16" s="111">
        <f t="shared" ca="1" si="1"/>
        <v>2.7150817018911969E-3</v>
      </c>
      <c r="L16" s="111">
        <f t="shared" ca="1" si="1"/>
        <v>2.7497066874148882E-3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2.7843316729385791E-3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1.0143444453451732E-2</v>
      </c>
      <c r="H17" s="111">
        <f t="shared" ca="1" si="1"/>
        <v>1.0177493970913163E-2</v>
      </c>
      <c r="I17" s="111">
        <f t="shared" ca="1" si="1"/>
        <v>1.0211543488374594E-2</v>
      </c>
      <c r="J17" s="111">
        <f t="shared" ca="1" si="1"/>
        <v>1.0245593005836027E-2</v>
      </c>
      <c r="K17" s="111">
        <f t="shared" ca="1" si="1"/>
        <v>1.0279642523297458E-2</v>
      </c>
      <c r="L17" s="111">
        <f t="shared" ca="1" si="1"/>
        <v>1.0313692040758889E-2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1.0347741558220321E-2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9.5442877311527584E-3</v>
      </c>
      <c r="H18" s="111">
        <f t="shared" ca="1" si="1"/>
        <v>9.6228521643623791E-3</v>
      </c>
      <c r="I18" s="111">
        <f t="shared" ca="1" si="1"/>
        <v>9.701416597571998E-3</v>
      </c>
      <c r="J18" s="111">
        <f t="shared" ca="1" si="1"/>
        <v>9.7799810307816169E-3</v>
      </c>
      <c r="K18" s="111">
        <f t="shared" ca="1" si="1"/>
        <v>9.8585454639912376E-3</v>
      </c>
      <c r="L18" s="111">
        <f t="shared" ca="1" si="1"/>
        <v>9.9371098972008583E-3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1.0015674330410477E-2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3.6937342677047388E-3</v>
      </c>
      <c r="H19" s="111">
        <f t="shared" ref="H19:L34" ca="1" si="2">G19-5*(G19-$M19)/($M$1-G$1)</f>
        <v>3.7340475689182596E-3</v>
      </c>
      <c r="I19" s="111">
        <f t="shared" ca="1" si="2"/>
        <v>3.7743608701317809E-3</v>
      </c>
      <c r="J19" s="111">
        <f t="shared" ca="1" si="2"/>
        <v>3.8146741713453022E-3</v>
      </c>
      <c r="K19" s="111">
        <f t="shared" ca="1" si="2"/>
        <v>3.8549874725588231E-3</v>
      </c>
      <c r="L19" s="111">
        <f t="shared" ca="1" si="2"/>
        <v>3.8953007737723439E-3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3.9356140749858652E-3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1.4642718307922175E-2</v>
      </c>
      <c r="H20" s="111">
        <f t="shared" ca="1" si="2"/>
        <v>1.4681261974262299E-2</v>
      </c>
      <c r="I20" s="111">
        <f t="shared" ca="1" si="2"/>
        <v>1.4719805640602423E-2</v>
      </c>
      <c r="J20" s="111">
        <f t="shared" ca="1" si="2"/>
        <v>1.4758349306942548E-2</v>
      </c>
      <c r="K20" s="111">
        <f t="shared" ca="1" si="2"/>
        <v>1.4796892973282672E-2</v>
      </c>
      <c r="L20" s="111">
        <f t="shared" ca="1" si="2"/>
        <v>1.4835436639622796E-2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1.4873980305962922E-2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9.0367572182155076E-3</v>
      </c>
      <c r="H21" s="111">
        <f t="shared" ca="1" si="2"/>
        <v>9.0722423054030357E-3</v>
      </c>
      <c r="I21" s="111">
        <f t="shared" ca="1" si="2"/>
        <v>9.1077273925905637E-3</v>
      </c>
      <c r="J21" s="111">
        <f t="shared" ca="1" si="2"/>
        <v>9.14321247977809E-3</v>
      </c>
      <c r="K21" s="111">
        <f t="shared" ca="1" si="2"/>
        <v>9.1786975669656181E-3</v>
      </c>
      <c r="L21" s="111">
        <f t="shared" ca="1" si="2"/>
        <v>9.2141826541531462E-3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9.2496677413406725E-3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1.1090140071259974E-2</v>
      </c>
      <c r="H22" s="111">
        <f t="shared" ca="1" si="2"/>
        <v>1.1160193119703858E-2</v>
      </c>
      <c r="I22" s="111">
        <f t="shared" ca="1" si="2"/>
        <v>1.1230246168147743E-2</v>
      </c>
      <c r="J22" s="111">
        <f t="shared" ca="1" si="2"/>
        <v>1.130029921659163E-2</v>
      </c>
      <c r="K22" s="111">
        <f t="shared" ca="1" si="2"/>
        <v>1.1370352265035515E-2</v>
      </c>
      <c r="L22" s="111">
        <f t="shared" ca="1" si="2"/>
        <v>1.1440405313479399E-2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1.1510458361923286E-2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2.8094444719820603E-5</v>
      </c>
      <c r="I23" s="111">
        <f t="shared" ca="1" si="2"/>
        <v>5.6188889439641199E-5</v>
      </c>
      <c r="J23" s="111">
        <f t="shared" ca="1" si="2"/>
        <v>8.4283334159461812E-5</v>
      </c>
      <c r="K23" s="111">
        <f t="shared" ca="1" si="2"/>
        <v>1.1237777887928241E-4</v>
      </c>
      <c r="L23" s="111">
        <f t="shared" ca="1" si="2"/>
        <v>1.4047222359910301E-4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1.6856666831892362E-4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4.0838978227012453E-5</v>
      </c>
      <c r="I24" s="111">
        <f t="shared" ca="1" si="2"/>
        <v>8.1677956454024906E-5</v>
      </c>
      <c r="J24" s="111">
        <f t="shared" ca="1" si="2"/>
        <v>1.2251693468103735E-4</v>
      </c>
      <c r="K24" s="111">
        <f t="shared" ca="1" si="2"/>
        <v>1.6335591290804981E-4</v>
      </c>
      <c r="L24" s="111">
        <f t="shared" ca="1" si="2"/>
        <v>2.0419489113506227E-4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2.450338693620747E-4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2.8118470180111908E-3</v>
      </c>
      <c r="H25" s="111">
        <f t="shared" ca="1" si="2"/>
        <v>2.8769414316810859E-3</v>
      </c>
      <c r="I25" s="111">
        <f t="shared" ca="1" si="2"/>
        <v>2.942035845350981E-3</v>
      </c>
      <c r="J25" s="111">
        <f t="shared" ca="1" si="2"/>
        <v>3.0071302590208761E-3</v>
      </c>
      <c r="K25" s="111">
        <f t="shared" ca="1" si="2"/>
        <v>3.0722246726907708E-3</v>
      </c>
      <c r="L25" s="111">
        <f t="shared" ca="1" si="2"/>
        <v>3.1373190863606655E-3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3.2024135000305607E-3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9.0587995965235122E-3</v>
      </c>
      <c r="H26" s="111">
        <f t="shared" ca="1" si="2"/>
        <v>9.1007653617292909E-3</v>
      </c>
      <c r="I26" s="111">
        <f t="shared" ca="1" si="2"/>
        <v>9.1427311269350695E-3</v>
      </c>
      <c r="J26" s="111">
        <f t="shared" ca="1" si="2"/>
        <v>9.1846968921408499E-3</v>
      </c>
      <c r="K26" s="111">
        <f t="shared" ca="1" si="2"/>
        <v>9.2266626573466286E-3</v>
      </c>
      <c r="L26" s="111">
        <f t="shared" ca="1" si="2"/>
        <v>9.2686284225524072E-3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9.3105941877581876E-3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2.0919677755082151E-3</v>
      </c>
      <c r="H27" s="111">
        <f t="shared" ca="1" si="2"/>
        <v>2.1381240262317515E-3</v>
      </c>
      <c r="I27" s="111">
        <f t="shared" ca="1" si="2"/>
        <v>2.1842802769552879E-3</v>
      </c>
      <c r="J27" s="111">
        <f t="shared" ca="1" si="2"/>
        <v>2.2304365276788248E-3</v>
      </c>
      <c r="K27" s="111">
        <f t="shared" ca="1" si="2"/>
        <v>2.2765927784023613E-3</v>
      </c>
      <c r="L27" s="111">
        <f t="shared" ca="1" si="2"/>
        <v>2.3227490291258977E-3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2.3689052798494346E-3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2.6731059622095193E-5</v>
      </c>
      <c r="I28" s="111">
        <f t="shared" ca="1" si="2"/>
        <v>5.3462119244190386E-5</v>
      </c>
      <c r="J28" s="111">
        <f t="shared" ca="1" si="2"/>
        <v>8.0193178866285576E-5</v>
      </c>
      <c r="K28" s="111">
        <f t="shared" ca="1" si="2"/>
        <v>1.0692423848838077E-4</v>
      </c>
      <c r="L28" s="111">
        <f t="shared" ca="1" si="2"/>
        <v>1.3365529811047597E-4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1.6038635773257115E-4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5.9066027257515348E-3</v>
      </c>
      <c r="H30" s="111">
        <f t="shared" ca="1" si="2"/>
        <v>5.9409103692503922E-3</v>
      </c>
      <c r="I30" s="111">
        <f t="shared" ca="1" si="2"/>
        <v>5.9752180127492496E-3</v>
      </c>
      <c r="J30" s="111">
        <f t="shared" ca="1" si="2"/>
        <v>6.009525656248107E-3</v>
      </c>
      <c r="K30" s="111">
        <f t="shared" ca="1" si="2"/>
        <v>6.0438332997469644E-3</v>
      </c>
      <c r="L30" s="111">
        <f t="shared" ca="1" si="2"/>
        <v>6.0781409432458227E-3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6.1124485867446801E-3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2.6854412041991014E-3</v>
      </c>
      <c r="H31" s="111">
        <f t="shared" ca="1" si="2"/>
        <v>2.6854412041991014E-3</v>
      </c>
      <c r="I31" s="111">
        <f t="shared" ca="1" si="2"/>
        <v>2.6854412041991014E-3</v>
      </c>
      <c r="J31" s="111">
        <f t="shared" ca="1" si="2"/>
        <v>2.6854412041991014E-3</v>
      </c>
      <c r="K31" s="111">
        <f t="shared" ca="1" si="2"/>
        <v>2.6854412041991014E-3</v>
      </c>
      <c r="L31" s="111">
        <f t="shared" ca="1" si="2"/>
        <v>2.6854412041991014E-3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2.6854412041991014E-3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5.5516049030170447E-3</v>
      </c>
      <c r="H32" s="111">
        <f t="shared" ca="1" si="2"/>
        <v>5.5516049030170447E-3</v>
      </c>
      <c r="I32" s="111">
        <f t="shared" ca="1" si="2"/>
        <v>5.5516049030170447E-3</v>
      </c>
      <c r="J32" s="111">
        <f t="shared" ca="1" si="2"/>
        <v>5.5516049030170447E-3</v>
      </c>
      <c r="K32" s="111">
        <f t="shared" ca="1" si="2"/>
        <v>5.5516049030170447E-3</v>
      </c>
      <c r="L32" s="111">
        <f t="shared" ca="1" si="2"/>
        <v>5.5516049030170447E-3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5.5516049030170447E-3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5.9200493679435946E-4</v>
      </c>
      <c r="H33" s="111">
        <f t="shared" ca="1" si="2"/>
        <v>5.9200493679435946E-4</v>
      </c>
      <c r="I33" s="111">
        <f t="shared" ca="1" si="2"/>
        <v>5.9200493679435946E-4</v>
      </c>
      <c r="J33" s="111">
        <f t="shared" ca="1" si="2"/>
        <v>5.9200493679435946E-4</v>
      </c>
      <c r="K33" s="111">
        <f t="shared" ca="1" si="2"/>
        <v>5.9200493679435946E-4</v>
      </c>
      <c r="L33" s="111">
        <f t="shared" ca="1" si="2"/>
        <v>5.9200493679435946E-4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5.9200493679435946E-4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5.8588074652202856E-3</v>
      </c>
      <c r="H35" s="111">
        <f t="shared" ref="H35:L50" ca="1" si="4">G35-5*(G35-$M35)/($M$1-G$1)</f>
        <v>5.8588074652202856E-3</v>
      </c>
      <c r="I35" s="111">
        <f t="shared" ca="1" si="4"/>
        <v>5.8588074652202856E-3</v>
      </c>
      <c r="J35" s="111">
        <f t="shared" ca="1" si="4"/>
        <v>5.8588074652202856E-3</v>
      </c>
      <c r="K35" s="111">
        <f t="shared" ca="1" si="4"/>
        <v>5.8588074652202856E-3</v>
      </c>
      <c r="L35" s="111">
        <f t="shared" ca="1" si="4"/>
        <v>5.8588074652202856E-3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5.8588074652202856E-3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1.2023475029673976E-2</v>
      </c>
      <c r="H36" s="111">
        <f t="shared" ca="1" si="4"/>
        <v>1.2023475029673976E-2</v>
      </c>
      <c r="I36" s="111">
        <f t="shared" ca="1" si="4"/>
        <v>1.2023475029673976E-2</v>
      </c>
      <c r="J36" s="111">
        <f t="shared" ca="1" si="4"/>
        <v>1.2023475029673976E-2</v>
      </c>
      <c r="K36" s="111">
        <f t="shared" ca="1" si="4"/>
        <v>1.2023475029673976E-2</v>
      </c>
      <c r="L36" s="111">
        <f t="shared" ca="1" si="4"/>
        <v>1.2023475029673976E-2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1.2023475029673976E-2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2.6466173178778963E-2</v>
      </c>
      <c r="H37" s="111">
        <f t="shared" ca="1" si="4"/>
        <v>2.6466173178778963E-2</v>
      </c>
      <c r="I37" s="111">
        <f t="shared" ca="1" si="4"/>
        <v>2.6466173178778963E-2</v>
      </c>
      <c r="J37" s="111">
        <f t="shared" ca="1" si="4"/>
        <v>2.6466173178778963E-2</v>
      </c>
      <c r="K37" s="111">
        <f t="shared" ca="1" si="4"/>
        <v>2.6466173178778963E-2</v>
      </c>
      <c r="L37" s="111">
        <f t="shared" ca="1" si="4"/>
        <v>2.6466173178778963E-2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2.6466173178778963E-2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1.0585913733873882E-2</v>
      </c>
      <c r="H38" s="111">
        <f t="shared" ca="1" si="4"/>
        <v>1.0585913733873882E-2</v>
      </c>
      <c r="I38" s="111">
        <f t="shared" ca="1" si="4"/>
        <v>1.0585913733873882E-2</v>
      </c>
      <c r="J38" s="111">
        <f t="shared" ca="1" si="4"/>
        <v>1.0585913733873882E-2</v>
      </c>
      <c r="K38" s="111">
        <f t="shared" ca="1" si="4"/>
        <v>1.0585913733873882E-2</v>
      </c>
      <c r="L38" s="111">
        <f t="shared" ca="1" si="4"/>
        <v>1.0585913733873882E-2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1.0585913733873882E-2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1.2218185263948609E-2</v>
      </c>
      <c r="H39" s="111">
        <f t="shared" ca="1" si="4"/>
        <v>1.2218185263948609E-2</v>
      </c>
      <c r="I39" s="111">
        <f t="shared" ca="1" si="4"/>
        <v>1.2218185263948609E-2</v>
      </c>
      <c r="J39" s="111">
        <f t="shared" ca="1" si="4"/>
        <v>1.2218185263948609E-2</v>
      </c>
      <c r="K39" s="111">
        <f t="shared" ca="1" si="4"/>
        <v>1.2218185263948609E-2</v>
      </c>
      <c r="L39" s="111">
        <f t="shared" ca="1" si="4"/>
        <v>1.2218185263948609E-2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1.2218185263948609E-2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4.2973706154117086E-3</v>
      </c>
      <c r="H40" s="111">
        <f t="shared" ca="1" si="4"/>
        <v>4.2973706154117086E-3</v>
      </c>
      <c r="I40" s="111">
        <f t="shared" ca="1" si="4"/>
        <v>4.2973706154117086E-3</v>
      </c>
      <c r="J40" s="111">
        <f t="shared" ca="1" si="4"/>
        <v>4.2973706154117086E-3</v>
      </c>
      <c r="K40" s="111">
        <f t="shared" ca="1" si="4"/>
        <v>4.2973706154117086E-3</v>
      </c>
      <c r="L40" s="111">
        <f t="shared" ca="1" si="4"/>
        <v>4.2973706154117086E-3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4.2973706154117086E-3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5.1566739421728444E-2</v>
      </c>
      <c r="H41" s="111">
        <f t="shared" ca="1" si="4"/>
        <v>5.1566739421728444E-2</v>
      </c>
      <c r="I41" s="111">
        <f t="shared" ca="1" si="4"/>
        <v>5.1566739421728444E-2</v>
      </c>
      <c r="J41" s="111">
        <f t="shared" ca="1" si="4"/>
        <v>5.1566739421728444E-2</v>
      </c>
      <c r="K41" s="111">
        <f t="shared" ca="1" si="4"/>
        <v>5.1566739421728444E-2</v>
      </c>
      <c r="L41" s="111">
        <f t="shared" ca="1" si="4"/>
        <v>5.1566739421728444E-2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5.1566739421728444E-2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1.9374755077480644E-2</v>
      </c>
      <c r="H42" s="111">
        <f t="shared" ca="1" si="4"/>
        <v>1.9374755077480644E-2</v>
      </c>
      <c r="I42" s="111">
        <f t="shared" ca="1" si="4"/>
        <v>1.9374755077480644E-2</v>
      </c>
      <c r="J42" s="111">
        <f t="shared" ca="1" si="4"/>
        <v>1.9374755077480644E-2</v>
      </c>
      <c r="K42" s="111">
        <f t="shared" ca="1" si="4"/>
        <v>1.9374755077480644E-2</v>
      </c>
      <c r="L42" s="111">
        <f t="shared" ca="1" si="4"/>
        <v>1.9374755077480644E-2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1.9374755077480644E-2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2.9498440148285152E-3</v>
      </c>
      <c r="H43" s="111">
        <f t="shared" ca="1" si="4"/>
        <v>2.9498440148285152E-3</v>
      </c>
      <c r="I43" s="111">
        <f t="shared" ca="1" si="4"/>
        <v>2.9498440148285152E-3</v>
      </c>
      <c r="J43" s="111">
        <f t="shared" ca="1" si="4"/>
        <v>2.9498440148285152E-3</v>
      </c>
      <c r="K43" s="111">
        <f t="shared" ca="1" si="4"/>
        <v>2.9498440148285152E-3</v>
      </c>
      <c r="L43" s="111">
        <f t="shared" ca="1" si="4"/>
        <v>2.9498440148285152E-3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2.9498440148285152E-3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5.2503561740625737E-3</v>
      </c>
      <c r="H44" s="111">
        <f t="shared" ca="1" si="4"/>
        <v>5.2503561740625737E-3</v>
      </c>
      <c r="I44" s="111">
        <f t="shared" ca="1" si="4"/>
        <v>5.2503561740625737E-3</v>
      </c>
      <c r="J44" s="111">
        <f t="shared" ca="1" si="4"/>
        <v>5.2503561740625737E-3</v>
      </c>
      <c r="K44" s="111">
        <f t="shared" ca="1" si="4"/>
        <v>5.2503561740625737E-3</v>
      </c>
      <c r="L44" s="111">
        <f t="shared" ca="1" si="4"/>
        <v>5.2503561740625737E-3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5.2503561740625737E-3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2.5765817597964325E-3</v>
      </c>
      <c r="H45" s="111">
        <f t="shared" ca="1" si="4"/>
        <v>2.5765817597964325E-3</v>
      </c>
      <c r="I45" s="111">
        <f t="shared" ca="1" si="4"/>
        <v>2.5765817597964325E-3</v>
      </c>
      <c r="J45" s="111">
        <f t="shared" ca="1" si="4"/>
        <v>2.5765817597964325E-3</v>
      </c>
      <c r="K45" s="111">
        <f t="shared" ca="1" si="4"/>
        <v>2.5765817597964325E-3</v>
      </c>
      <c r="L45" s="111">
        <f t="shared" ca="1" si="4"/>
        <v>2.5765817597964325E-3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2.5765817597964325E-3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1.0143444453451732E-2</v>
      </c>
      <c r="H46" s="111">
        <f t="shared" ca="1" si="4"/>
        <v>1.0143444453451732E-2</v>
      </c>
      <c r="I46" s="111">
        <f t="shared" ca="1" si="4"/>
        <v>1.0143444453451732E-2</v>
      </c>
      <c r="J46" s="111">
        <f t="shared" ca="1" si="4"/>
        <v>1.0143444453451732E-2</v>
      </c>
      <c r="K46" s="111">
        <f t="shared" ca="1" si="4"/>
        <v>1.0143444453451732E-2</v>
      </c>
      <c r="L46" s="111">
        <f t="shared" ca="1" si="4"/>
        <v>1.0143444453451732E-2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1.0143444453451732E-2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9.5442877311527584E-3</v>
      </c>
      <c r="H47" s="111">
        <f t="shared" ca="1" si="4"/>
        <v>9.5442877311527584E-3</v>
      </c>
      <c r="I47" s="111">
        <f t="shared" ca="1" si="4"/>
        <v>9.5442877311527584E-3</v>
      </c>
      <c r="J47" s="111">
        <f t="shared" ca="1" si="4"/>
        <v>9.5442877311527584E-3</v>
      </c>
      <c r="K47" s="111">
        <f t="shared" ca="1" si="4"/>
        <v>9.5442877311527584E-3</v>
      </c>
      <c r="L47" s="111">
        <f t="shared" ca="1" si="4"/>
        <v>9.5442877311527584E-3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9.5442877311527584E-3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3.6937342677047388E-3</v>
      </c>
      <c r="H48" s="111">
        <f t="shared" ca="1" si="4"/>
        <v>3.6937342677047388E-3</v>
      </c>
      <c r="I48" s="111">
        <f t="shared" ca="1" si="4"/>
        <v>3.6937342677047388E-3</v>
      </c>
      <c r="J48" s="111">
        <f t="shared" ca="1" si="4"/>
        <v>3.6937342677047388E-3</v>
      </c>
      <c r="K48" s="111">
        <f t="shared" ca="1" si="4"/>
        <v>3.6937342677047388E-3</v>
      </c>
      <c r="L48" s="111">
        <f t="shared" ca="1" si="4"/>
        <v>3.6937342677047388E-3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3.6937342677047388E-3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1.4642718307922175E-2</v>
      </c>
      <c r="H49" s="111">
        <f t="shared" ca="1" si="4"/>
        <v>1.4642718307922175E-2</v>
      </c>
      <c r="I49" s="111">
        <f t="shared" ca="1" si="4"/>
        <v>1.4642718307922175E-2</v>
      </c>
      <c r="J49" s="111">
        <f t="shared" ca="1" si="4"/>
        <v>1.4642718307922175E-2</v>
      </c>
      <c r="K49" s="111">
        <f t="shared" ca="1" si="4"/>
        <v>1.4642718307922175E-2</v>
      </c>
      <c r="L49" s="111">
        <f t="shared" ca="1" si="4"/>
        <v>1.4642718307922175E-2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1.4642718307922175E-2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9.0367572182155076E-3</v>
      </c>
      <c r="H50" s="111">
        <f t="shared" ca="1" si="4"/>
        <v>9.0367572182155076E-3</v>
      </c>
      <c r="I50" s="111">
        <f t="shared" ca="1" si="4"/>
        <v>9.0367572182155076E-3</v>
      </c>
      <c r="J50" s="111">
        <f t="shared" ca="1" si="4"/>
        <v>9.0367572182155076E-3</v>
      </c>
      <c r="K50" s="111">
        <f t="shared" ca="1" si="4"/>
        <v>9.0367572182155076E-3</v>
      </c>
      <c r="L50" s="111">
        <f t="shared" ca="1" si="4"/>
        <v>9.0367572182155076E-3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9.0367572182155076E-3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1.1090140071259974E-2</v>
      </c>
      <c r="H51" s="111">
        <f t="shared" ref="H51:L66" ca="1" si="5">G51-5*(G51-$M51)/($M$1-G$1)</f>
        <v>1.1090140071259974E-2</v>
      </c>
      <c r="I51" s="111">
        <f t="shared" ca="1" si="5"/>
        <v>1.1090140071259974E-2</v>
      </c>
      <c r="J51" s="111">
        <f t="shared" ca="1" si="5"/>
        <v>1.1090140071259974E-2</v>
      </c>
      <c r="K51" s="111">
        <f t="shared" ca="1" si="5"/>
        <v>1.1090140071259974E-2</v>
      </c>
      <c r="L51" s="111">
        <f t="shared" ca="1" si="5"/>
        <v>1.1090140071259974E-2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1.1090140071259974E-2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2.8118470180111908E-3</v>
      </c>
      <c r="H54" s="111">
        <f t="shared" ca="1" si="5"/>
        <v>2.8118470180111908E-3</v>
      </c>
      <c r="I54" s="111">
        <f t="shared" ca="1" si="5"/>
        <v>2.8118470180111908E-3</v>
      </c>
      <c r="J54" s="111">
        <f t="shared" ca="1" si="5"/>
        <v>2.8118470180111908E-3</v>
      </c>
      <c r="K54" s="111">
        <f t="shared" ca="1" si="5"/>
        <v>2.8118470180111908E-3</v>
      </c>
      <c r="L54" s="111">
        <f t="shared" ca="1" si="5"/>
        <v>2.8118470180111908E-3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2.8118470180111908E-3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9.0587995965235122E-3</v>
      </c>
      <c r="H55" s="111">
        <f t="shared" ca="1" si="5"/>
        <v>9.0587995965235122E-3</v>
      </c>
      <c r="I55" s="111">
        <f t="shared" ca="1" si="5"/>
        <v>9.0587995965235122E-3</v>
      </c>
      <c r="J55" s="111">
        <f t="shared" ca="1" si="5"/>
        <v>9.0587995965235122E-3</v>
      </c>
      <c r="K55" s="111">
        <f t="shared" ca="1" si="5"/>
        <v>9.0587995965235122E-3</v>
      </c>
      <c r="L55" s="111">
        <f t="shared" ca="1" si="5"/>
        <v>9.0587995965235122E-3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9.0587995965235122E-3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2.0919677755082151E-3</v>
      </c>
      <c r="H56" s="111">
        <f t="shared" ca="1" si="5"/>
        <v>2.0919677755082151E-3</v>
      </c>
      <c r="I56" s="111">
        <f t="shared" ca="1" si="5"/>
        <v>2.0919677755082151E-3</v>
      </c>
      <c r="J56" s="111">
        <f t="shared" ca="1" si="5"/>
        <v>2.0919677755082151E-3</v>
      </c>
      <c r="K56" s="111">
        <f t="shared" ca="1" si="5"/>
        <v>2.0919677755082151E-3</v>
      </c>
      <c r="L56" s="111">
        <f t="shared" ca="1" si="5"/>
        <v>2.0919677755082151E-3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2.0919677755082151E-3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5.9066027257515348E-3</v>
      </c>
      <c r="H59" s="111">
        <f t="shared" ca="1" si="5"/>
        <v>5.9066027257515348E-3</v>
      </c>
      <c r="I59" s="111">
        <f t="shared" ca="1" si="5"/>
        <v>5.9066027257515348E-3</v>
      </c>
      <c r="J59" s="111">
        <f t="shared" ca="1" si="5"/>
        <v>5.9066027257515348E-3</v>
      </c>
      <c r="K59" s="111">
        <f t="shared" ca="1" si="5"/>
        <v>5.9066027257515348E-3</v>
      </c>
      <c r="L59" s="111">
        <f t="shared" ca="1" si="5"/>
        <v>5.9066027257515348E-3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5.9066027257515348E-3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2.6854412041991014E-3</v>
      </c>
      <c r="H60" s="111">
        <f t="shared" ca="1" si="5"/>
        <v>2.6854412041991014E-3</v>
      </c>
      <c r="I60" s="111">
        <f t="shared" ca="1" si="5"/>
        <v>2.6854412041991014E-3</v>
      </c>
      <c r="J60" s="111">
        <f t="shared" ca="1" si="5"/>
        <v>2.6854412041991014E-3</v>
      </c>
      <c r="K60" s="111">
        <f t="shared" ca="1" si="5"/>
        <v>2.6854412041991014E-3</v>
      </c>
      <c r="L60" s="111">
        <f t="shared" ca="1" si="5"/>
        <v>2.6854412041991014E-3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2.6854412041991014E-3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5.5516049030170447E-3</v>
      </c>
      <c r="H61" s="111">
        <f t="shared" ca="1" si="5"/>
        <v>5.5516049030170447E-3</v>
      </c>
      <c r="I61" s="111">
        <f t="shared" ca="1" si="5"/>
        <v>5.5516049030170447E-3</v>
      </c>
      <c r="J61" s="111">
        <f t="shared" ca="1" si="5"/>
        <v>5.5516049030170447E-3</v>
      </c>
      <c r="K61" s="111">
        <f t="shared" ca="1" si="5"/>
        <v>5.5516049030170447E-3</v>
      </c>
      <c r="L61" s="111">
        <f t="shared" ca="1" si="5"/>
        <v>5.5516049030170447E-3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5.5516049030170447E-3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5.9200493679435946E-4</v>
      </c>
      <c r="H62" s="111">
        <f t="shared" ca="1" si="5"/>
        <v>5.9200493679435946E-4</v>
      </c>
      <c r="I62" s="111">
        <f t="shared" ca="1" si="5"/>
        <v>5.9200493679435946E-4</v>
      </c>
      <c r="J62" s="111">
        <f t="shared" ca="1" si="5"/>
        <v>5.9200493679435946E-4</v>
      </c>
      <c r="K62" s="111">
        <f t="shared" ca="1" si="5"/>
        <v>5.9200493679435946E-4</v>
      </c>
      <c r="L62" s="111">
        <f t="shared" ca="1" si="5"/>
        <v>5.9200493679435946E-4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5.9200493679435946E-4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5.8588074652202856E-3</v>
      </c>
      <c r="H64" s="111">
        <f t="shared" ca="1" si="5"/>
        <v>5.8588074652202856E-3</v>
      </c>
      <c r="I64" s="111">
        <f t="shared" ca="1" si="5"/>
        <v>5.8588074652202856E-3</v>
      </c>
      <c r="J64" s="111">
        <f t="shared" ca="1" si="5"/>
        <v>5.8588074652202856E-3</v>
      </c>
      <c r="K64" s="111">
        <f t="shared" ca="1" si="5"/>
        <v>5.8588074652202856E-3</v>
      </c>
      <c r="L64" s="111">
        <f t="shared" ca="1" si="5"/>
        <v>5.8588074652202856E-3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5.8588074652202856E-3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1.2023475029673976E-2</v>
      </c>
      <c r="H65" s="111">
        <f t="shared" ca="1" si="5"/>
        <v>1.2023475029673976E-2</v>
      </c>
      <c r="I65" s="111">
        <f t="shared" ca="1" si="5"/>
        <v>1.2023475029673976E-2</v>
      </c>
      <c r="J65" s="111">
        <f t="shared" ca="1" si="5"/>
        <v>1.2023475029673976E-2</v>
      </c>
      <c r="K65" s="111">
        <f t="shared" ca="1" si="5"/>
        <v>1.2023475029673976E-2</v>
      </c>
      <c r="L65" s="111">
        <f t="shared" ca="1" si="5"/>
        <v>1.2023475029673976E-2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1.2023475029673976E-2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2.6466173178778963E-2</v>
      </c>
      <c r="H66" s="111">
        <f t="shared" ca="1" si="5"/>
        <v>2.6466173178778963E-2</v>
      </c>
      <c r="I66" s="111">
        <f t="shared" ca="1" si="5"/>
        <v>2.6466173178778963E-2</v>
      </c>
      <c r="J66" s="111">
        <f t="shared" ca="1" si="5"/>
        <v>2.6466173178778963E-2</v>
      </c>
      <c r="K66" s="111">
        <f t="shared" ca="1" si="5"/>
        <v>2.6466173178778963E-2</v>
      </c>
      <c r="L66" s="111">
        <f t="shared" ca="1" si="5"/>
        <v>2.6466173178778963E-2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2.6466173178778963E-2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1.0585913733873882E-2</v>
      </c>
      <c r="H67" s="111">
        <f t="shared" ref="H67:L82" ca="1" si="6">G67-5*(G67-$M67)/($M$1-G$1)</f>
        <v>1.0585913733873882E-2</v>
      </c>
      <c r="I67" s="111">
        <f t="shared" ca="1" si="6"/>
        <v>1.0585913733873882E-2</v>
      </c>
      <c r="J67" s="111">
        <f t="shared" ca="1" si="6"/>
        <v>1.0585913733873882E-2</v>
      </c>
      <c r="K67" s="111">
        <f t="shared" ca="1" si="6"/>
        <v>1.0585913733873882E-2</v>
      </c>
      <c r="L67" s="111">
        <f t="shared" ca="1" si="6"/>
        <v>1.0585913733873882E-2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1.0585913733873882E-2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1.2218185263948609E-2</v>
      </c>
      <c r="H68" s="111">
        <f t="shared" ca="1" si="6"/>
        <v>1.2218185263948609E-2</v>
      </c>
      <c r="I68" s="111">
        <f t="shared" ca="1" si="6"/>
        <v>1.2218185263948609E-2</v>
      </c>
      <c r="J68" s="111">
        <f t="shared" ca="1" si="6"/>
        <v>1.2218185263948609E-2</v>
      </c>
      <c r="K68" s="111">
        <f t="shared" ca="1" si="6"/>
        <v>1.2218185263948609E-2</v>
      </c>
      <c r="L68" s="111">
        <f t="shared" ca="1" si="6"/>
        <v>1.2218185263948609E-2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1.2218185263948609E-2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4.2973706154117086E-3</v>
      </c>
      <c r="H69" s="111">
        <f t="shared" ca="1" si="6"/>
        <v>4.2973706154117086E-3</v>
      </c>
      <c r="I69" s="111">
        <f t="shared" ca="1" si="6"/>
        <v>4.2973706154117086E-3</v>
      </c>
      <c r="J69" s="111">
        <f t="shared" ca="1" si="6"/>
        <v>4.2973706154117086E-3</v>
      </c>
      <c r="K69" s="111">
        <f t="shared" ca="1" si="6"/>
        <v>4.2973706154117086E-3</v>
      </c>
      <c r="L69" s="111">
        <f t="shared" ca="1" si="6"/>
        <v>4.2973706154117086E-3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4.2973706154117086E-3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5.1566739421728444E-2</v>
      </c>
      <c r="H70" s="111">
        <f t="shared" ca="1" si="6"/>
        <v>5.1566739421728444E-2</v>
      </c>
      <c r="I70" s="111">
        <f t="shared" ca="1" si="6"/>
        <v>5.1566739421728444E-2</v>
      </c>
      <c r="J70" s="111">
        <f t="shared" ca="1" si="6"/>
        <v>5.1566739421728444E-2</v>
      </c>
      <c r="K70" s="111">
        <f t="shared" ca="1" si="6"/>
        <v>5.1566739421728444E-2</v>
      </c>
      <c r="L70" s="111">
        <f t="shared" ca="1" si="6"/>
        <v>5.1566739421728444E-2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5.1566739421728444E-2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1.9374755077480644E-2</v>
      </c>
      <c r="H71" s="111">
        <f t="shared" ca="1" si="6"/>
        <v>1.9374755077480644E-2</v>
      </c>
      <c r="I71" s="111">
        <f t="shared" ca="1" si="6"/>
        <v>1.9374755077480644E-2</v>
      </c>
      <c r="J71" s="111">
        <f t="shared" ca="1" si="6"/>
        <v>1.9374755077480644E-2</v>
      </c>
      <c r="K71" s="111">
        <f t="shared" ca="1" si="6"/>
        <v>1.9374755077480644E-2</v>
      </c>
      <c r="L71" s="111">
        <f t="shared" ca="1" si="6"/>
        <v>1.9374755077480644E-2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1.9374755077480644E-2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2.9498440148285152E-3</v>
      </c>
      <c r="H72" s="111">
        <f t="shared" ca="1" si="6"/>
        <v>2.9498440148285152E-3</v>
      </c>
      <c r="I72" s="111">
        <f t="shared" ca="1" si="6"/>
        <v>2.9498440148285152E-3</v>
      </c>
      <c r="J72" s="111">
        <f t="shared" ca="1" si="6"/>
        <v>2.9498440148285152E-3</v>
      </c>
      <c r="K72" s="111">
        <f t="shared" ca="1" si="6"/>
        <v>2.9498440148285152E-3</v>
      </c>
      <c r="L72" s="111">
        <f t="shared" ca="1" si="6"/>
        <v>2.9498440148285152E-3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2.9498440148285152E-3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5.2503561740625737E-3</v>
      </c>
      <c r="H73" s="111">
        <f t="shared" ca="1" si="6"/>
        <v>5.2503561740625737E-3</v>
      </c>
      <c r="I73" s="111">
        <f t="shared" ca="1" si="6"/>
        <v>5.2503561740625737E-3</v>
      </c>
      <c r="J73" s="111">
        <f t="shared" ca="1" si="6"/>
        <v>5.2503561740625737E-3</v>
      </c>
      <c r="K73" s="111">
        <f t="shared" ca="1" si="6"/>
        <v>5.2503561740625737E-3</v>
      </c>
      <c r="L73" s="111">
        <f t="shared" ca="1" si="6"/>
        <v>5.2503561740625737E-3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5.2503561740625737E-3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2.5765817597964325E-3</v>
      </c>
      <c r="H74" s="111">
        <f t="shared" ca="1" si="6"/>
        <v>2.5765817597964325E-3</v>
      </c>
      <c r="I74" s="111">
        <f t="shared" ca="1" si="6"/>
        <v>2.5765817597964325E-3</v>
      </c>
      <c r="J74" s="111">
        <f t="shared" ca="1" si="6"/>
        <v>2.5765817597964325E-3</v>
      </c>
      <c r="K74" s="111">
        <f t="shared" ca="1" si="6"/>
        <v>2.5765817597964325E-3</v>
      </c>
      <c r="L74" s="111">
        <f t="shared" ca="1" si="6"/>
        <v>2.5765817597964325E-3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2.5765817597964325E-3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1.0143444453451732E-2</v>
      </c>
      <c r="H75" s="111">
        <f t="shared" ca="1" si="6"/>
        <v>1.0143444453451732E-2</v>
      </c>
      <c r="I75" s="111">
        <f t="shared" ca="1" si="6"/>
        <v>1.0143444453451732E-2</v>
      </c>
      <c r="J75" s="111">
        <f t="shared" ca="1" si="6"/>
        <v>1.0143444453451732E-2</v>
      </c>
      <c r="K75" s="111">
        <f t="shared" ca="1" si="6"/>
        <v>1.0143444453451732E-2</v>
      </c>
      <c r="L75" s="111">
        <f t="shared" ca="1" si="6"/>
        <v>1.0143444453451732E-2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1.0143444453451732E-2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9.5442877311527584E-3</v>
      </c>
      <c r="H76" s="111">
        <f t="shared" ca="1" si="6"/>
        <v>9.5442877311527584E-3</v>
      </c>
      <c r="I76" s="111">
        <f t="shared" ca="1" si="6"/>
        <v>9.5442877311527584E-3</v>
      </c>
      <c r="J76" s="111">
        <f t="shared" ca="1" si="6"/>
        <v>9.5442877311527584E-3</v>
      </c>
      <c r="K76" s="111">
        <f t="shared" ca="1" si="6"/>
        <v>9.5442877311527584E-3</v>
      </c>
      <c r="L76" s="111">
        <f t="shared" ca="1" si="6"/>
        <v>9.5442877311527584E-3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9.5442877311527584E-3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3.6937342677047388E-3</v>
      </c>
      <c r="H77" s="111">
        <f t="shared" ca="1" si="6"/>
        <v>3.6937342677047388E-3</v>
      </c>
      <c r="I77" s="111">
        <f t="shared" ca="1" si="6"/>
        <v>3.6937342677047388E-3</v>
      </c>
      <c r="J77" s="111">
        <f t="shared" ca="1" si="6"/>
        <v>3.6937342677047388E-3</v>
      </c>
      <c r="K77" s="111">
        <f t="shared" ca="1" si="6"/>
        <v>3.6937342677047388E-3</v>
      </c>
      <c r="L77" s="111">
        <f t="shared" ca="1" si="6"/>
        <v>3.6937342677047388E-3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3.6937342677047388E-3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1.4642718307922175E-2</v>
      </c>
      <c r="H78" s="111">
        <f t="shared" ca="1" si="6"/>
        <v>1.4642718307922175E-2</v>
      </c>
      <c r="I78" s="111">
        <f t="shared" ca="1" si="6"/>
        <v>1.4642718307922175E-2</v>
      </c>
      <c r="J78" s="111">
        <f t="shared" ca="1" si="6"/>
        <v>1.4642718307922175E-2</v>
      </c>
      <c r="K78" s="111">
        <f t="shared" ca="1" si="6"/>
        <v>1.4642718307922175E-2</v>
      </c>
      <c r="L78" s="111">
        <f t="shared" ca="1" si="6"/>
        <v>1.4642718307922175E-2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1.4642718307922175E-2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9.0367572182155076E-3</v>
      </c>
      <c r="H79" s="111">
        <f t="shared" ca="1" si="6"/>
        <v>9.0367572182155076E-3</v>
      </c>
      <c r="I79" s="111">
        <f t="shared" ca="1" si="6"/>
        <v>9.0367572182155076E-3</v>
      </c>
      <c r="J79" s="111">
        <f t="shared" ca="1" si="6"/>
        <v>9.0367572182155076E-3</v>
      </c>
      <c r="K79" s="111">
        <f t="shared" ca="1" si="6"/>
        <v>9.0367572182155076E-3</v>
      </c>
      <c r="L79" s="111">
        <f t="shared" ca="1" si="6"/>
        <v>9.0367572182155076E-3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9.0367572182155076E-3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1.1090140071259974E-2</v>
      </c>
      <c r="H80" s="111">
        <f t="shared" ca="1" si="6"/>
        <v>1.1090140071259974E-2</v>
      </c>
      <c r="I80" s="111">
        <f t="shared" ca="1" si="6"/>
        <v>1.1090140071259974E-2</v>
      </c>
      <c r="J80" s="111">
        <f t="shared" ca="1" si="6"/>
        <v>1.1090140071259974E-2</v>
      </c>
      <c r="K80" s="111">
        <f t="shared" ca="1" si="6"/>
        <v>1.1090140071259974E-2</v>
      </c>
      <c r="L80" s="111">
        <f t="shared" ca="1" si="6"/>
        <v>1.1090140071259974E-2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1.1090140071259974E-2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2.8118470180111908E-3</v>
      </c>
      <c r="H83" s="111">
        <f t="shared" ref="H83:L98" ca="1" si="7">G83-5*(G83-$M83)/($M$1-G$1)</f>
        <v>2.8118470180111908E-3</v>
      </c>
      <c r="I83" s="111">
        <f t="shared" ca="1" si="7"/>
        <v>2.8118470180111908E-3</v>
      </c>
      <c r="J83" s="111">
        <f t="shared" ca="1" si="7"/>
        <v>2.8118470180111908E-3</v>
      </c>
      <c r="K83" s="111">
        <f t="shared" ca="1" si="7"/>
        <v>2.8118470180111908E-3</v>
      </c>
      <c r="L83" s="111">
        <f t="shared" ca="1" si="7"/>
        <v>2.8118470180111908E-3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2.8118470180111908E-3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9.0587995965235122E-3</v>
      </c>
      <c r="H84" s="111">
        <f t="shared" ca="1" si="7"/>
        <v>9.0587995965235122E-3</v>
      </c>
      <c r="I84" s="111">
        <f t="shared" ca="1" si="7"/>
        <v>9.0587995965235122E-3</v>
      </c>
      <c r="J84" s="111">
        <f t="shared" ca="1" si="7"/>
        <v>9.0587995965235122E-3</v>
      </c>
      <c r="K84" s="111">
        <f t="shared" ca="1" si="7"/>
        <v>9.0587995965235122E-3</v>
      </c>
      <c r="L84" s="111">
        <f t="shared" ca="1" si="7"/>
        <v>9.0587995965235122E-3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9.0587995965235122E-3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2.0919677755082151E-3</v>
      </c>
      <c r="H85" s="111">
        <f t="shared" ca="1" si="7"/>
        <v>2.0919677755082151E-3</v>
      </c>
      <c r="I85" s="111">
        <f t="shared" ca="1" si="7"/>
        <v>2.0919677755082151E-3</v>
      </c>
      <c r="J85" s="111">
        <f t="shared" ca="1" si="7"/>
        <v>2.0919677755082151E-3</v>
      </c>
      <c r="K85" s="111">
        <f t="shared" ca="1" si="7"/>
        <v>2.0919677755082151E-3</v>
      </c>
      <c r="L85" s="111">
        <f t="shared" ca="1" si="7"/>
        <v>2.0919677755082151E-3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2.0919677755082151E-3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5.9066027257515348E-3</v>
      </c>
      <c r="H88" s="111">
        <f t="shared" ca="1" si="7"/>
        <v>5.9066027257515348E-3</v>
      </c>
      <c r="I88" s="111">
        <f t="shared" ca="1" si="7"/>
        <v>5.9066027257515348E-3</v>
      </c>
      <c r="J88" s="111">
        <f t="shared" ca="1" si="7"/>
        <v>5.9066027257515348E-3</v>
      </c>
      <c r="K88" s="111">
        <f t="shared" ca="1" si="7"/>
        <v>5.9066027257515348E-3</v>
      </c>
      <c r="L88" s="111">
        <f t="shared" ca="1" si="7"/>
        <v>5.9066027257515348E-3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5.9066027257515348E-3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2.6854412041991014E-3</v>
      </c>
      <c r="H89" s="111">
        <f t="shared" ca="1" si="7"/>
        <v>2.6854412041991014E-3</v>
      </c>
      <c r="I89" s="111">
        <f t="shared" ca="1" si="7"/>
        <v>2.6854412041991014E-3</v>
      </c>
      <c r="J89" s="111">
        <f t="shared" ca="1" si="7"/>
        <v>2.6854412041991014E-3</v>
      </c>
      <c r="K89" s="111">
        <f t="shared" ca="1" si="7"/>
        <v>2.6854412041991014E-3</v>
      </c>
      <c r="L89" s="111">
        <f t="shared" ca="1" si="7"/>
        <v>2.6854412041991014E-3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2.6854412041991014E-3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5.5516049030170447E-3</v>
      </c>
      <c r="H90" s="111">
        <f t="shared" ca="1" si="7"/>
        <v>5.5516049030170447E-3</v>
      </c>
      <c r="I90" s="111">
        <f t="shared" ca="1" si="7"/>
        <v>5.5516049030170447E-3</v>
      </c>
      <c r="J90" s="111">
        <f t="shared" ca="1" si="7"/>
        <v>5.5516049030170447E-3</v>
      </c>
      <c r="K90" s="111">
        <f t="shared" ca="1" si="7"/>
        <v>5.5516049030170447E-3</v>
      </c>
      <c r="L90" s="111">
        <f t="shared" ca="1" si="7"/>
        <v>5.5516049030170447E-3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5.5516049030170447E-3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5.9200493679435946E-4</v>
      </c>
      <c r="H91" s="111">
        <f t="shared" ca="1" si="7"/>
        <v>5.9200493679435946E-4</v>
      </c>
      <c r="I91" s="111">
        <f t="shared" ca="1" si="7"/>
        <v>5.9200493679435946E-4</v>
      </c>
      <c r="J91" s="111">
        <f t="shared" ca="1" si="7"/>
        <v>5.9200493679435946E-4</v>
      </c>
      <c r="K91" s="111">
        <f t="shared" ca="1" si="7"/>
        <v>5.9200493679435946E-4</v>
      </c>
      <c r="L91" s="111">
        <f t="shared" ca="1" si="7"/>
        <v>5.9200493679435946E-4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5.9200493679435946E-4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5.8588074652202856E-3</v>
      </c>
      <c r="H93" s="111">
        <f t="shared" ca="1" si="7"/>
        <v>5.8588074652202856E-3</v>
      </c>
      <c r="I93" s="111">
        <f t="shared" ca="1" si="7"/>
        <v>5.8588074652202856E-3</v>
      </c>
      <c r="J93" s="111">
        <f t="shared" ca="1" si="7"/>
        <v>5.8588074652202856E-3</v>
      </c>
      <c r="K93" s="111">
        <f t="shared" ca="1" si="7"/>
        <v>5.8588074652202856E-3</v>
      </c>
      <c r="L93" s="111">
        <f t="shared" ca="1" si="7"/>
        <v>5.8588074652202856E-3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5.8588074652202856E-3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1.2023475029673976E-2</v>
      </c>
      <c r="H94" s="111">
        <f t="shared" ca="1" si="7"/>
        <v>1.2023475029673976E-2</v>
      </c>
      <c r="I94" s="111">
        <f t="shared" ca="1" si="7"/>
        <v>1.2023475029673976E-2</v>
      </c>
      <c r="J94" s="111">
        <f t="shared" ca="1" si="7"/>
        <v>1.2023475029673976E-2</v>
      </c>
      <c r="K94" s="111">
        <f t="shared" ca="1" si="7"/>
        <v>1.2023475029673976E-2</v>
      </c>
      <c r="L94" s="111">
        <f t="shared" ca="1" si="7"/>
        <v>1.2023475029673976E-2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1.2023475029673976E-2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2.6466173178778963E-2</v>
      </c>
      <c r="H95" s="111">
        <f t="shared" ca="1" si="7"/>
        <v>2.6466173178778963E-2</v>
      </c>
      <c r="I95" s="111">
        <f t="shared" ca="1" si="7"/>
        <v>2.6466173178778963E-2</v>
      </c>
      <c r="J95" s="111">
        <f t="shared" ca="1" si="7"/>
        <v>2.6466173178778963E-2</v>
      </c>
      <c r="K95" s="111">
        <f t="shared" ca="1" si="7"/>
        <v>2.6466173178778963E-2</v>
      </c>
      <c r="L95" s="111">
        <f t="shared" ca="1" si="7"/>
        <v>2.6466173178778963E-2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2.6466173178778963E-2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1.0585913733873882E-2</v>
      </c>
      <c r="H96" s="111">
        <f t="shared" ca="1" si="7"/>
        <v>1.0585913733873882E-2</v>
      </c>
      <c r="I96" s="111">
        <f t="shared" ca="1" si="7"/>
        <v>1.0585913733873882E-2</v>
      </c>
      <c r="J96" s="111">
        <f t="shared" ca="1" si="7"/>
        <v>1.0585913733873882E-2</v>
      </c>
      <c r="K96" s="111">
        <f t="shared" ca="1" si="7"/>
        <v>1.0585913733873882E-2</v>
      </c>
      <c r="L96" s="111">
        <f t="shared" ca="1" si="7"/>
        <v>1.0585913733873882E-2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1.0585913733873882E-2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1.2218185263948609E-2</v>
      </c>
      <c r="H97" s="111">
        <f t="shared" ca="1" si="7"/>
        <v>1.2218185263948609E-2</v>
      </c>
      <c r="I97" s="111">
        <f t="shared" ca="1" si="7"/>
        <v>1.2218185263948609E-2</v>
      </c>
      <c r="J97" s="111">
        <f t="shared" ca="1" si="7"/>
        <v>1.2218185263948609E-2</v>
      </c>
      <c r="K97" s="111">
        <f t="shared" ca="1" si="7"/>
        <v>1.2218185263948609E-2</v>
      </c>
      <c r="L97" s="111">
        <f t="shared" ca="1" si="7"/>
        <v>1.2218185263948609E-2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1.2218185263948609E-2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4.2973706154117086E-3</v>
      </c>
      <c r="H98" s="111">
        <f t="shared" ca="1" si="7"/>
        <v>4.2973706154117086E-3</v>
      </c>
      <c r="I98" s="111">
        <f t="shared" ca="1" si="7"/>
        <v>4.2973706154117086E-3</v>
      </c>
      <c r="J98" s="111">
        <f t="shared" ca="1" si="7"/>
        <v>4.2973706154117086E-3</v>
      </c>
      <c r="K98" s="111">
        <f t="shared" ca="1" si="7"/>
        <v>4.2973706154117086E-3</v>
      </c>
      <c r="L98" s="111">
        <f t="shared" ca="1" si="7"/>
        <v>4.2973706154117086E-3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4.2973706154117086E-3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5.1566739421728444E-2</v>
      </c>
      <c r="H99" s="111">
        <f t="shared" ref="H99:L114" ca="1" si="9">G99-5*(G99-$M99)/($M$1-G$1)</f>
        <v>5.1566739421728444E-2</v>
      </c>
      <c r="I99" s="111">
        <f t="shared" ca="1" si="9"/>
        <v>5.1566739421728444E-2</v>
      </c>
      <c r="J99" s="111">
        <f t="shared" ca="1" si="9"/>
        <v>5.1566739421728444E-2</v>
      </c>
      <c r="K99" s="111">
        <f t="shared" ca="1" si="9"/>
        <v>5.1566739421728444E-2</v>
      </c>
      <c r="L99" s="111">
        <f t="shared" ca="1" si="9"/>
        <v>5.1566739421728444E-2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5.1566739421728444E-2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1.9374755077480644E-2</v>
      </c>
      <c r="H100" s="111">
        <f t="shared" ca="1" si="9"/>
        <v>1.9374755077480644E-2</v>
      </c>
      <c r="I100" s="111">
        <f t="shared" ca="1" si="9"/>
        <v>1.9374755077480644E-2</v>
      </c>
      <c r="J100" s="111">
        <f t="shared" ca="1" si="9"/>
        <v>1.9374755077480644E-2</v>
      </c>
      <c r="K100" s="111">
        <f t="shared" ca="1" si="9"/>
        <v>1.9374755077480644E-2</v>
      </c>
      <c r="L100" s="111">
        <f t="shared" ca="1" si="9"/>
        <v>1.9374755077480644E-2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1.9374755077480644E-2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2.9498440148285152E-3</v>
      </c>
      <c r="H101" s="111">
        <f t="shared" ca="1" si="9"/>
        <v>2.9498440148285152E-3</v>
      </c>
      <c r="I101" s="111">
        <f t="shared" ca="1" si="9"/>
        <v>2.9498440148285152E-3</v>
      </c>
      <c r="J101" s="111">
        <f t="shared" ca="1" si="9"/>
        <v>2.9498440148285152E-3</v>
      </c>
      <c r="K101" s="111">
        <f t="shared" ca="1" si="9"/>
        <v>2.9498440148285152E-3</v>
      </c>
      <c r="L101" s="111">
        <f t="shared" ca="1" si="9"/>
        <v>2.9498440148285152E-3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2.9498440148285152E-3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5.2503561740625737E-3</v>
      </c>
      <c r="H102" s="111">
        <f t="shared" ca="1" si="9"/>
        <v>5.2503561740625737E-3</v>
      </c>
      <c r="I102" s="111">
        <f t="shared" ca="1" si="9"/>
        <v>5.2503561740625737E-3</v>
      </c>
      <c r="J102" s="111">
        <f t="shared" ca="1" si="9"/>
        <v>5.2503561740625737E-3</v>
      </c>
      <c r="K102" s="111">
        <f t="shared" ca="1" si="9"/>
        <v>5.2503561740625737E-3</v>
      </c>
      <c r="L102" s="111">
        <f t="shared" ca="1" si="9"/>
        <v>5.2503561740625737E-3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5.2503561740625737E-3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2.5765817597964325E-3</v>
      </c>
      <c r="H103" s="111">
        <f t="shared" ca="1" si="9"/>
        <v>2.5765817597964325E-3</v>
      </c>
      <c r="I103" s="111">
        <f t="shared" ca="1" si="9"/>
        <v>2.5765817597964325E-3</v>
      </c>
      <c r="J103" s="111">
        <f t="shared" ca="1" si="9"/>
        <v>2.5765817597964325E-3</v>
      </c>
      <c r="K103" s="111">
        <f t="shared" ca="1" si="9"/>
        <v>2.5765817597964325E-3</v>
      </c>
      <c r="L103" s="111">
        <f t="shared" ca="1" si="9"/>
        <v>2.5765817597964325E-3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2.5765817597964325E-3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1.0143444453451732E-2</v>
      </c>
      <c r="H104" s="111">
        <f t="shared" ca="1" si="9"/>
        <v>1.0143444453451732E-2</v>
      </c>
      <c r="I104" s="111">
        <f t="shared" ca="1" si="9"/>
        <v>1.0143444453451732E-2</v>
      </c>
      <c r="J104" s="111">
        <f t="shared" ca="1" si="9"/>
        <v>1.0143444453451732E-2</v>
      </c>
      <c r="K104" s="111">
        <f t="shared" ca="1" si="9"/>
        <v>1.0143444453451732E-2</v>
      </c>
      <c r="L104" s="111">
        <f t="shared" ca="1" si="9"/>
        <v>1.0143444453451732E-2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1.0143444453451732E-2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9.5442877311527584E-3</v>
      </c>
      <c r="H105" s="111">
        <f t="shared" ca="1" si="9"/>
        <v>9.5442877311527584E-3</v>
      </c>
      <c r="I105" s="111">
        <f t="shared" ca="1" si="9"/>
        <v>9.5442877311527584E-3</v>
      </c>
      <c r="J105" s="111">
        <f t="shared" ca="1" si="9"/>
        <v>9.5442877311527584E-3</v>
      </c>
      <c r="K105" s="111">
        <f t="shared" ca="1" si="9"/>
        <v>9.5442877311527584E-3</v>
      </c>
      <c r="L105" s="111">
        <f t="shared" ca="1" si="9"/>
        <v>9.5442877311527584E-3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9.5442877311527584E-3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3.6937342677047388E-3</v>
      </c>
      <c r="H106" s="111">
        <f t="shared" ca="1" si="9"/>
        <v>3.6937342677047388E-3</v>
      </c>
      <c r="I106" s="111">
        <f t="shared" ca="1" si="9"/>
        <v>3.6937342677047388E-3</v>
      </c>
      <c r="J106" s="111">
        <f t="shared" ca="1" si="9"/>
        <v>3.6937342677047388E-3</v>
      </c>
      <c r="K106" s="111">
        <f t="shared" ca="1" si="9"/>
        <v>3.6937342677047388E-3</v>
      </c>
      <c r="L106" s="111">
        <f t="shared" ca="1" si="9"/>
        <v>3.6937342677047388E-3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3.6937342677047388E-3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1.4642718307922175E-2</v>
      </c>
      <c r="H107" s="111">
        <f t="shared" ca="1" si="9"/>
        <v>1.4642718307922175E-2</v>
      </c>
      <c r="I107" s="111">
        <f t="shared" ca="1" si="9"/>
        <v>1.4642718307922175E-2</v>
      </c>
      <c r="J107" s="111">
        <f t="shared" ca="1" si="9"/>
        <v>1.4642718307922175E-2</v>
      </c>
      <c r="K107" s="111">
        <f t="shared" ca="1" si="9"/>
        <v>1.4642718307922175E-2</v>
      </c>
      <c r="L107" s="111">
        <f t="shared" ca="1" si="9"/>
        <v>1.4642718307922175E-2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1.4642718307922175E-2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9.0367572182155076E-3</v>
      </c>
      <c r="H108" s="111">
        <f t="shared" ca="1" si="9"/>
        <v>9.0367572182155076E-3</v>
      </c>
      <c r="I108" s="111">
        <f t="shared" ca="1" si="9"/>
        <v>9.0367572182155076E-3</v>
      </c>
      <c r="J108" s="111">
        <f t="shared" ca="1" si="9"/>
        <v>9.0367572182155076E-3</v>
      </c>
      <c r="K108" s="111">
        <f t="shared" ca="1" si="9"/>
        <v>9.0367572182155076E-3</v>
      </c>
      <c r="L108" s="111">
        <f t="shared" ca="1" si="9"/>
        <v>9.0367572182155076E-3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9.0367572182155076E-3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1.1090140071259974E-2</v>
      </c>
      <c r="H109" s="111">
        <f t="shared" ca="1" si="9"/>
        <v>1.1090140071259974E-2</v>
      </c>
      <c r="I109" s="111">
        <f t="shared" ca="1" si="9"/>
        <v>1.1090140071259974E-2</v>
      </c>
      <c r="J109" s="111">
        <f t="shared" ca="1" si="9"/>
        <v>1.1090140071259974E-2</v>
      </c>
      <c r="K109" s="111">
        <f t="shared" ca="1" si="9"/>
        <v>1.1090140071259974E-2</v>
      </c>
      <c r="L109" s="111">
        <f t="shared" ca="1" si="9"/>
        <v>1.1090140071259974E-2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1.1090140071259974E-2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2.8118470180111908E-3</v>
      </c>
      <c r="H112" s="111">
        <f t="shared" ca="1" si="9"/>
        <v>2.8118470180111908E-3</v>
      </c>
      <c r="I112" s="111">
        <f t="shared" ca="1" si="9"/>
        <v>2.8118470180111908E-3</v>
      </c>
      <c r="J112" s="111">
        <f t="shared" ca="1" si="9"/>
        <v>2.8118470180111908E-3</v>
      </c>
      <c r="K112" s="111">
        <f t="shared" ca="1" si="9"/>
        <v>2.8118470180111908E-3</v>
      </c>
      <c r="L112" s="111">
        <f t="shared" ca="1" si="9"/>
        <v>2.8118470180111908E-3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2.8118470180111908E-3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9.0587995965235122E-3</v>
      </c>
      <c r="H113" s="111">
        <f t="shared" ca="1" si="9"/>
        <v>9.0587995965235122E-3</v>
      </c>
      <c r="I113" s="111">
        <f t="shared" ca="1" si="9"/>
        <v>9.0587995965235122E-3</v>
      </c>
      <c r="J113" s="111">
        <f t="shared" ca="1" si="9"/>
        <v>9.0587995965235122E-3</v>
      </c>
      <c r="K113" s="111">
        <f t="shared" ca="1" si="9"/>
        <v>9.0587995965235122E-3</v>
      </c>
      <c r="L113" s="111">
        <f t="shared" ca="1" si="9"/>
        <v>9.0587995965235122E-3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9.0587995965235122E-3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2.0919677755082151E-3</v>
      </c>
      <c r="H114" s="111">
        <f t="shared" ca="1" si="9"/>
        <v>2.0919677755082151E-3</v>
      </c>
      <c r="I114" s="111">
        <f t="shared" ca="1" si="9"/>
        <v>2.0919677755082151E-3</v>
      </c>
      <c r="J114" s="111">
        <f t="shared" ca="1" si="9"/>
        <v>2.0919677755082151E-3</v>
      </c>
      <c r="K114" s="111">
        <f t="shared" ca="1" si="9"/>
        <v>2.0919677755082151E-3</v>
      </c>
      <c r="L114" s="111">
        <f t="shared" ca="1" si="9"/>
        <v>2.0919677755082151E-3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2.0919677755082151E-3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5.9066027257515348E-3</v>
      </c>
      <c r="H117" s="111">
        <f t="shared" ca="1" si="10"/>
        <v>5.9066027257515348E-3</v>
      </c>
      <c r="I117" s="111">
        <f t="shared" ca="1" si="10"/>
        <v>5.9066027257515348E-3</v>
      </c>
      <c r="J117" s="111">
        <f t="shared" ca="1" si="10"/>
        <v>5.9066027257515348E-3</v>
      </c>
      <c r="K117" s="111">
        <f t="shared" ca="1" si="10"/>
        <v>5.9066027257515348E-3</v>
      </c>
      <c r="L117" s="111">
        <f t="shared" ca="1" si="10"/>
        <v>5.9066027257515348E-3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5.9066027257515348E-3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5.414614457091635E-4</v>
      </c>
      <c r="H2" s="111">
        <f ca="1">G2-5*(G2-$M2)/($M$1-G$1)</f>
        <v>5.1438837342370532E-4</v>
      </c>
      <c r="I2" s="111">
        <f t="shared" ref="I2:L2" ca="1" si="0">H2-5*(H2-$M2)/($M$1-H$1)</f>
        <v>4.8731530113824714E-4</v>
      </c>
      <c r="J2" s="111">
        <f t="shared" ca="1" si="0"/>
        <v>4.6024222885278896E-4</v>
      </c>
      <c r="K2" s="111">
        <f t="shared" ca="1" si="0"/>
        <v>4.3316915656733078E-4</v>
      </c>
      <c r="L2" s="111">
        <f t="shared" ca="1" si="0"/>
        <v>4.060960842818726E-4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3.7902301199641442E-4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1.4674216013785371E-2</v>
      </c>
      <c r="H4" s="111">
        <f t="shared" ca="1" si="1"/>
        <v>1.3940505213096102E-2</v>
      </c>
      <c r="I4" s="111">
        <f t="shared" ca="1" si="1"/>
        <v>1.3206794412406834E-2</v>
      </c>
      <c r="J4" s="111">
        <f t="shared" ca="1" si="1"/>
        <v>1.2473083611717565E-2</v>
      </c>
      <c r="K4" s="111">
        <f t="shared" ca="1" si="1"/>
        <v>1.1739372811028296E-2</v>
      </c>
      <c r="L4" s="111">
        <f t="shared" ca="1" si="1"/>
        <v>1.1005662010339028E-2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1.0271951209649759E-2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1.3241499500839312E-3</v>
      </c>
      <c r="H5" s="111">
        <f t="shared" ca="1" si="1"/>
        <v>1.2579424525797347E-3</v>
      </c>
      <c r="I5" s="111">
        <f t="shared" ca="1" si="1"/>
        <v>1.191734955075538E-3</v>
      </c>
      <c r="J5" s="111">
        <f t="shared" ca="1" si="1"/>
        <v>1.1255274575713414E-3</v>
      </c>
      <c r="K5" s="111">
        <f t="shared" ca="1" si="1"/>
        <v>1.0593199600671449E-3</v>
      </c>
      <c r="L5" s="111">
        <f t="shared" ca="1" si="1"/>
        <v>9.9311246256294844E-4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9.2690496505875176E-4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2.081726072341282E-2</v>
      </c>
      <c r="H7" s="111">
        <f t="shared" ca="1" si="1"/>
        <v>1.9776397687242177E-2</v>
      </c>
      <c r="I7" s="111">
        <f t="shared" ca="1" si="1"/>
        <v>1.8735534651071535E-2</v>
      </c>
      <c r="J7" s="111">
        <f t="shared" ca="1" si="1"/>
        <v>1.7694671614900896E-2</v>
      </c>
      <c r="K7" s="111">
        <f t="shared" ca="1" si="1"/>
        <v>1.6653808578730254E-2</v>
      </c>
      <c r="L7" s="111">
        <f t="shared" ca="1" si="1"/>
        <v>1.5612945542559613E-2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1.4572082506388973E-2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1.929714577623013E-2</v>
      </c>
      <c r="H9" s="111">
        <f t="shared" ca="1" si="1"/>
        <v>1.8332288487418625E-2</v>
      </c>
      <c r="I9" s="111">
        <f t="shared" ca="1" si="1"/>
        <v>1.7367431198607119E-2</v>
      </c>
      <c r="J9" s="111">
        <f t="shared" ca="1" si="1"/>
        <v>1.6402573909795611E-2</v>
      </c>
      <c r="K9" s="111">
        <f t="shared" ca="1" si="1"/>
        <v>1.5437716620984103E-2</v>
      </c>
      <c r="L9" s="111">
        <f t="shared" ca="1" si="1"/>
        <v>1.4472859332172596E-2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1.3508002043361091E-2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2.1989112941404507E-3</v>
      </c>
      <c r="H10" s="111">
        <f t="shared" ca="1" si="1"/>
        <v>2.0889657294334281E-3</v>
      </c>
      <c r="I10" s="111">
        <f t="shared" ca="1" si="1"/>
        <v>1.9790201647264054E-3</v>
      </c>
      <c r="J10" s="111">
        <f t="shared" ca="1" si="1"/>
        <v>1.869074600019383E-3</v>
      </c>
      <c r="K10" s="111">
        <f t="shared" ca="1" si="1"/>
        <v>1.7591290353123606E-3</v>
      </c>
      <c r="L10" s="111">
        <f t="shared" ca="1" si="1"/>
        <v>1.6491834706053379E-3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1.5392379058983155E-3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4.2408939133572439E-3</v>
      </c>
      <c r="H11" s="111">
        <f t="shared" ca="1" si="1"/>
        <v>4.0288492176893814E-3</v>
      </c>
      <c r="I11" s="111">
        <f t="shared" ca="1" si="1"/>
        <v>3.8168045220215194E-3</v>
      </c>
      <c r="J11" s="111">
        <f t="shared" ca="1" si="1"/>
        <v>3.6047598263536573E-3</v>
      </c>
      <c r="K11" s="111">
        <f t="shared" ca="1" si="1"/>
        <v>3.3927151306857952E-3</v>
      </c>
      <c r="L11" s="111">
        <f t="shared" ca="1" si="1"/>
        <v>3.1806704350179332E-3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2.9686257393500707E-3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2.6022255738593018E-3</v>
      </c>
      <c r="H12" s="111">
        <f t="shared" ca="1" si="1"/>
        <v>2.4721142951663368E-3</v>
      </c>
      <c r="I12" s="111">
        <f t="shared" ca="1" si="1"/>
        <v>2.3420030164733718E-3</v>
      </c>
      <c r="J12" s="111">
        <f t="shared" ca="1" si="1"/>
        <v>2.2118917377804068E-3</v>
      </c>
      <c r="K12" s="111">
        <f t="shared" ca="1" si="1"/>
        <v>2.0817804590874418E-3</v>
      </c>
      <c r="L12" s="111">
        <f t="shared" ca="1" si="1"/>
        <v>1.9516691803944763E-3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1.8215579017015111E-3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2.0047018590812825E-3</v>
      </c>
      <c r="H14" s="111">
        <f t="shared" ca="1" si="1"/>
        <v>1.9044667661272184E-3</v>
      </c>
      <c r="I14" s="111">
        <f t="shared" ca="1" si="1"/>
        <v>1.8042316731731543E-3</v>
      </c>
      <c r="J14" s="111">
        <f t="shared" ca="1" si="1"/>
        <v>1.7039965802190902E-3</v>
      </c>
      <c r="K14" s="111">
        <f t="shared" ca="1" si="1"/>
        <v>1.6037614872650261E-3</v>
      </c>
      <c r="L14" s="111">
        <f t="shared" ca="1" si="1"/>
        <v>1.5035263943109617E-3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1.4032913013568976E-3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4.2351605905553993E-2</v>
      </c>
      <c r="H17" s="111">
        <f t="shared" ca="1" si="1"/>
        <v>4.0234025610276294E-2</v>
      </c>
      <c r="I17" s="111">
        <f t="shared" ca="1" si="1"/>
        <v>3.8116445314998595E-2</v>
      </c>
      <c r="J17" s="111">
        <f t="shared" ca="1" si="1"/>
        <v>3.5998865019720896E-2</v>
      </c>
      <c r="K17" s="111">
        <f t="shared" ca="1" si="1"/>
        <v>3.3881284724443197E-2</v>
      </c>
      <c r="L17" s="111">
        <f t="shared" ca="1" si="1"/>
        <v>3.1763704429165499E-2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2.9646124133887793E-2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0.26108265523624352</v>
      </c>
      <c r="H18" s="111">
        <f t="shared" ca="1" si="1"/>
        <v>0.24802852247443133</v>
      </c>
      <c r="I18" s="111">
        <f t="shared" ca="1" si="1"/>
        <v>0.23497438971261916</v>
      </c>
      <c r="J18" s="111">
        <f t="shared" ca="1" si="1"/>
        <v>0.22192025695080697</v>
      </c>
      <c r="K18" s="111">
        <f t="shared" ca="1" si="1"/>
        <v>0.20886612418899481</v>
      </c>
      <c r="L18" s="111">
        <f t="shared" ca="1" si="1"/>
        <v>0.19581199142718264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0.18275785866537045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6.4411982644559378E-4</v>
      </c>
      <c r="H21" s="111">
        <f t="shared" ca="1" si="2"/>
        <v>6.119138351233141E-4</v>
      </c>
      <c r="I21" s="111">
        <f t="shared" ca="1" si="2"/>
        <v>5.7970784380103441E-4</v>
      </c>
      <c r="J21" s="111">
        <f t="shared" ca="1" si="2"/>
        <v>5.4750185247875473E-4</v>
      </c>
      <c r="K21" s="111">
        <f t="shared" ca="1" si="2"/>
        <v>5.1529586115647505E-4</v>
      </c>
      <c r="L21" s="111">
        <f t="shared" ca="1" si="2"/>
        <v>4.8308986983419536E-4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4.5088387851191563E-4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0.1857508177762294</v>
      </c>
      <c r="H22" s="111">
        <f t="shared" ca="1" si="2"/>
        <v>0.17646327688741792</v>
      </c>
      <c r="I22" s="111">
        <f t="shared" ca="1" si="2"/>
        <v>0.16717573599860644</v>
      </c>
      <c r="J22" s="111">
        <f t="shared" ca="1" si="2"/>
        <v>0.15788819510979496</v>
      </c>
      <c r="K22" s="111">
        <f t="shared" ca="1" si="2"/>
        <v>0.14860065422098351</v>
      </c>
      <c r="L22" s="111">
        <f t="shared" ca="1" si="2"/>
        <v>0.13931311333217206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0.13002557244336058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8.3261845025738306E-4</v>
      </c>
      <c r="H24" s="111">
        <f t="shared" ca="1" si="2"/>
        <v>7.9098752774451394E-4</v>
      </c>
      <c r="I24" s="111">
        <f t="shared" ca="1" si="2"/>
        <v>7.4935660523164482E-4</v>
      </c>
      <c r="J24" s="111">
        <f t="shared" ca="1" si="2"/>
        <v>7.0772568271877559E-4</v>
      </c>
      <c r="K24" s="111">
        <f t="shared" ca="1" si="2"/>
        <v>6.6609476020590647E-4</v>
      </c>
      <c r="L24" s="111">
        <f t="shared" ca="1" si="2"/>
        <v>6.2446383769303735E-4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5.8283291518016812E-4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0.15035241032092622</v>
      </c>
      <c r="H25" s="111">
        <f t="shared" ca="1" si="2"/>
        <v>0.1428347898048799</v>
      </c>
      <c r="I25" s="111">
        <f t="shared" ca="1" si="2"/>
        <v>0.13531716928883358</v>
      </c>
      <c r="J25" s="111">
        <f t="shared" ca="1" si="2"/>
        <v>0.12779954877278726</v>
      </c>
      <c r="K25" s="111">
        <f t="shared" ca="1" si="2"/>
        <v>0.12028192825674096</v>
      </c>
      <c r="L25" s="111">
        <f t="shared" ca="1" si="2"/>
        <v>0.11276430774069465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0.10524668722464835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0</v>
      </c>
      <c r="I27" s="111">
        <f t="shared" ca="1" si="2"/>
        <v>0</v>
      </c>
      <c r="J27" s="111">
        <f t="shared" ca="1" si="2"/>
        <v>0</v>
      </c>
      <c r="K27" s="111">
        <f t="shared" ca="1" si="2"/>
        <v>0</v>
      </c>
      <c r="L27" s="111">
        <f t="shared" ca="1" si="2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2.449373856548157E-3</v>
      </c>
      <c r="H30" s="111">
        <f t="shared" ca="1" si="2"/>
        <v>2.326905163720749E-3</v>
      </c>
      <c r="I30" s="111">
        <f t="shared" ca="1" si="2"/>
        <v>2.204436470893341E-3</v>
      </c>
      <c r="J30" s="111">
        <f t="shared" ca="1" si="2"/>
        <v>2.0819677780659334E-3</v>
      </c>
      <c r="K30" s="111">
        <f t="shared" ca="1" si="2"/>
        <v>1.9594990852385254E-3</v>
      </c>
      <c r="L30" s="111">
        <f t="shared" ca="1" si="2"/>
        <v>1.8370303924111176E-3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1.7145616995837098E-3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5.414614457091635E-4</v>
      </c>
      <c r="H31" s="111">
        <f t="shared" ca="1" si="2"/>
        <v>4.6926658628127502E-4</v>
      </c>
      <c r="I31" s="111">
        <f t="shared" ca="1" si="2"/>
        <v>3.9707172685338654E-4</v>
      </c>
      <c r="J31" s="111">
        <f t="shared" ca="1" si="2"/>
        <v>3.2487686742549806E-4</v>
      </c>
      <c r="K31" s="111">
        <f t="shared" ca="1" si="2"/>
        <v>2.5268200799760958E-4</v>
      </c>
      <c r="L31" s="111">
        <f t="shared" ca="1" si="2"/>
        <v>1.8048714856972112E-4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1.0829228914183268E-4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1.4674216013785371E-2</v>
      </c>
      <c r="H33" s="111">
        <f t="shared" ca="1" si="2"/>
        <v>1.2717653878613988E-2</v>
      </c>
      <c r="I33" s="111">
        <f t="shared" ca="1" si="2"/>
        <v>1.0761091743442605E-2</v>
      </c>
      <c r="J33" s="111">
        <f t="shared" ca="1" si="2"/>
        <v>8.8045296082712218E-3</v>
      </c>
      <c r="K33" s="111">
        <f t="shared" ca="1" si="2"/>
        <v>6.8479674730998388E-3</v>
      </c>
      <c r="L33" s="111">
        <f t="shared" ca="1" si="2"/>
        <v>4.8914053379284558E-3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2.9348432027570736E-3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1.3241499500839312E-3</v>
      </c>
      <c r="H34" s="111">
        <f t="shared" ca="1" si="2"/>
        <v>1.1475966234060736E-3</v>
      </c>
      <c r="I34" s="111">
        <f t="shared" ca="1" si="2"/>
        <v>9.710432967282161E-4</v>
      </c>
      <c r="J34" s="111">
        <f t="shared" ca="1" si="2"/>
        <v>7.9448997005035862E-4</v>
      </c>
      <c r="K34" s="111">
        <f t="shared" ca="1" si="2"/>
        <v>6.1793664337250114E-4</v>
      </c>
      <c r="L34" s="111">
        <f t="shared" ca="1" si="2"/>
        <v>4.4138331669464365E-4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2.6482999001678617E-4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2.081726072341282E-2</v>
      </c>
      <c r="H36" s="111">
        <f t="shared" ca="1" si="4"/>
        <v>1.8041625960291109E-2</v>
      </c>
      <c r="I36" s="111">
        <f t="shared" ca="1" si="4"/>
        <v>1.52659911971694E-2</v>
      </c>
      <c r="J36" s="111">
        <f t="shared" ca="1" si="4"/>
        <v>1.2490356434047691E-2</v>
      </c>
      <c r="K36" s="111">
        <f t="shared" ca="1" si="4"/>
        <v>9.7147216709259823E-3</v>
      </c>
      <c r="L36" s="111">
        <f t="shared" ca="1" si="4"/>
        <v>6.9390869078042733E-3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4.1634521446825635E-3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1.929714577623013E-2</v>
      </c>
      <c r="H38" s="111">
        <f t="shared" ca="1" si="4"/>
        <v>1.6724193006066111E-2</v>
      </c>
      <c r="I38" s="111">
        <f t="shared" ca="1" si="4"/>
        <v>1.4151240235902094E-2</v>
      </c>
      <c r="J38" s="111">
        <f t="shared" ca="1" si="4"/>
        <v>1.1578287465738076E-2</v>
      </c>
      <c r="K38" s="111">
        <f t="shared" ca="1" si="4"/>
        <v>9.0053346955740587E-3</v>
      </c>
      <c r="L38" s="111">
        <f t="shared" ca="1" si="4"/>
        <v>6.432381925410042E-3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3.8594291552460254E-3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2.1989112941404507E-3</v>
      </c>
      <c r="H39" s="111">
        <f t="shared" ca="1" si="4"/>
        <v>1.9057231215883906E-3</v>
      </c>
      <c r="I39" s="111">
        <f t="shared" ca="1" si="4"/>
        <v>1.6125349490363305E-3</v>
      </c>
      <c r="J39" s="111">
        <f t="shared" ca="1" si="4"/>
        <v>1.3193467764842704E-3</v>
      </c>
      <c r="K39" s="111">
        <f t="shared" ca="1" si="4"/>
        <v>1.0261586039322103E-3</v>
      </c>
      <c r="L39" s="111">
        <f t="shared" ca="1" si="4"/>
        <v>7.3297043138015024E-4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4.3978225882809004E-4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4.2408939133572439E-3</v>
      </c>
      <c r="H40" s="111">
        <f t="shared" ca="1" si="4"/>
        <v>3.6754413915762781E-3</v>
      </c>
      <c r="I40" s="111">
        <f t="shared" ca="1" si="4"/>
        <v>3.1099888697953123E-3</v>
      </c>
      <c r="J40" s="111">
        <f t="shared" ca="1" si="4"/>
        <v>2.5445363480143465E-3</v>
      </c>
      <c r="K40" s="111">
        <f t="shared" ca="1" si="4"/>
        <v>1.9790838262333807E-3</v>
      </c>
      <c r="L40" s="111">
        <f t="shared" ca="1" si="4"/>
        <v>1.4136313044524147E-3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8.4817878267144859E-4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2.6022255738593018E-3</v>
      </c>
      <c r="H41" s="111">
        <f t="shared" ca="1" si="4"/>
        <v>2.2552621640113948E-3</v>
      </c>
      <c r="I41" s="111">
        <f t="shared" ca="1" si="4"/>
        <v>1.9082987541634878E-3</v>
      </c>
      <c r="J41" s="111">
        <f t="shared" ca="1" si="4"/>
        <v>1.5613353443155809E-3</v>
      </c>
      <c r="K41" s="111">
        <f t="shared" ca="1" si="4"/>
        <v>1.2143719344676739E-3</v>
      </c>
      <c r="L41" s="111">
        <f t="shared" ca="1" si="4"/>
        <v>8.6740852461976708E-4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5.2044511477186022E-4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2.0047018590812825E-3</v>
      </c>
      <c r="H43" s="111">
        <f t="shared" ca="1" si="4"/>
        <v>1.7374082778704447E-3</v>
      </c>
      <c r="I43" s="111">
        <f t="shared" ca="1" si="4"/>
        <v>1.470114696659607E-3</v>
      </c>
      <c r="J43" s="111">
        <f t="shared" ca="1" si="4"/>
        <v>1.2028211154487692E-3</v>
      </c>
      <c r="K43" s="111">
        <f t="shared" ca="1" si="4"/>
        <v>9.3552753423793169E-4</v>
      </c>
      <c r="L43" s="111">
        <f t="shared" ca="1" si="4"/>
        <v>6.6823395302709405E-4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4.0094037181625641E-4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4.2351605905553993E-2</v>
      </c>
      <c r="H46" s="111">
        <f t="shared" ca="1" si="4"/>
        <v>3.6704725118146792E-2</v>
      </c>
      <c r="I46" s="111">
        <f t="shared" ca="1" si="4"/>
        <v>3.1057844330739593E-2</v>
      </c>
      <c r="J46" s="111">
        <f t="shared" ca="1" si="4"/>
        <v>2.5410963543332395E-2</v>
      </c>
      <c r="K46" s="111">
        <f t="shared" ca="1" si="4"/>
        <v>1.9764082755925196E-2</v>
      </c>
      <c r="L46" s="111">
        <f t="shared" ca="1" si="4"/>
        <v>1.4117201968517998E-2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8.4703211811107976E-3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0.26108265523624352</v>
      </c>
      <c r="H47" s="111">
        <f t="shared" ca="1" si="4"/>
        <v>0.22627163453807772</v>
      </c>
      <c r="I47" s="111">
        <f t="shared" ca="1" si="4"/>
        <v>0.19146061383991192</v>
      </c>
      <c r="J47" s="111">
        <f t="shared" ca="1" si="4"/>
        <v>0.15664959314174612</v>
      </c>
      <c r="K47" s="111">
        <f t="shared" ca="1" si="4"/>
        <v>0.12183857244358032</v>
      </c>
      <c r="L47" s="111">
        <f t="shared" ca="1" si="4"/>
        <v>8.7027551745414503E-2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5.2216531047248695E-2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6.4411982644559378E-4</v>
      </c>
      <c r="H50" s="111">
        <f t="shared" ca="1" si="4"/>
        <v>5.5823718291951466E-4</v>
      </c>
      <c r="I50" s="111">
        <f t="shared" ca="1" si="4"/>
        <v>4.7235453939343549E-4</v>
      </c>
      <c r="J50" s="111">
        <f t="shared" ca="1" si="4"/>
        <v>3.8647189586735631E-4</v>
      </c>
      <c r="K50" s="111">
        <f t="shared" ca="1" si="4"/>
        <v>3.0058925234127714E-4</v>
      </c>
      <c r="L50" s="111">
        <f t="shared" ca="1" si="4"/>
        <v>2.1470660881519794E-4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1.2882396528911873E-4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0.1857508177762294</v>
      </c>
      <c r="H51" s="111">
        <f t="shared" ref="H51:L66" ca="1" si="5">G51-5*(G51-$M51)/($M$1-G$1)</f>
        <v>0.16098404207273215</v>
      </c>
      <c r="I51" s="111">
        <f t="shared" ca="1" si="5"/>
        <v>0.1362172663692349</v>
      </c>
      <c r="J51" s="111">
        <f t="shared" ca="1" si="5"/>
        <v>0.11145049066573764</v>
      </c>
      <c r="K51" s="111">
        <f t="shared" ca="1" si="5"/>
        <v>8.668371496224038E-2</v>
      </c>
      <c r="L51" s="111">
        <f t="shared" ca="1" si="5"/>
        <v>6.1916939258743128E-2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3.715016355524587E-2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8.3261845025738306E-4</v>
      </c>
      <c r="H53" s="111">
        <f t="shared" ca="1" si="5"/>
        <v>7.2160265688973196E-4</v>
      </c>
      <c r="I53" s="111">
        <f t="shared" ca="1" si="5"/>
        <v>6.1058686352208087E-4</v>
      </c>
      <c r="J53" s="111">
        <f t="shared" ca="1" si="5"/>
        <v>4.9957107015442977E-4</v>
      </c>
      <c r="K53" s="111">
        <f t="shared" ca="1" si="5"/>
        <v>3.8855527678677873E-4</v>
      </c>
      <c r="L53" s="111">
        <f t="shared" ca="1" si="5"/>
        <v>2.7753948341912769E-4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1.6652369005147656E-4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0.15035241032092622</v>
      </c>
      <c r="H54" s="111">
        <f t="shared" ca="1" si="5"/>
        <v>0.13030542227813607</v>
      </c>
      <c r="I54" s="111">
        <f t="shared" ca="1" si="5"/>
        <v>0.11025843423534591</v>
      </c>
      <c r="J54" s="111">
        <f t="shared" ca="1" si="5"/>
        <v>9.021144619255575E-2</v>
      </c>
      <c r="K54" s="111">
        <f t="shared" ca="1" si="5"/>
        <v>7.0164458149765574E-2</v>
      </c>
      <c r="L54" s="111">
        <f t="shared" ca="1" si="5"/>
        <v>5.0117470106975405E-2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3.0070482064185236E-2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0</v>
      </c>
      <c r="I56" s="111">
        <f t="shared" ca="1" si="5"/>
        <v>0</v>
      </c>
      <c r="J56" s="111">
        <f t="shared" ca="1" si="5"/>
        <v>0</v>
      </c>
      <c r="K56" s="111">
        <f t="shared" ca="1" si="5"/>
        <v>0</v>
      </c>
      <c r="L56" s="111">
        <f t="shared" ca="1" si="5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2.449373856548157E-3</v>
      </c>
      <c r="H59" s="111">
        <f t="shared" ca="1" si="5"/>
        <v>2.1227906756750691E-3</v>
      </c>
      <c r="I59" s="111">
        <f t="shared" ca="1" si="5"/>
        <v>1.7962074948019815E-3</v>
      </c>
      <c r="J59" s="111">
        <f t="shared" ca="1" si="5"/>
        <v>1.4696243139288938E-3</v>
      </c>
      <c r="K59" s="111">
        <f t="shared" ca="1" si="5"/>
        <v>1.1430411330558064E-3</v>
      </c>
      <c r="L59" s="111">
        <f t="shared" ca="1" si="5"/>
        <v>8.1645795218271877E-4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4.8987477130963124E-4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5.414614457091635E-4</v>
      </c>
      <c r="H60" s="111">
        <f t="shared" ca="1" si="5"/>
        <v>4.6024222885278896E-4</v>
      </c>
      <c r="I60" s="111">
        <f t="shared" ca="1" si="5"/>
        <v>3.7902301199641442E-4</v>
      </c>
      <c r="J60" s="111">
        <f t="shared" ca="1" si="5"/>
        <v>2.9780379514003988E-4</v>
      </c>
      <c r="K60" s="111">
        <f t="shared" ca="1" si="5"/>
        <v>2.1658457828366536E-4</v>
      </c>
      <c r="L60" s="111">
        <f t="shared" ca="1" si="5"/>
        <v>1.3536536142729085E-4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5.4146144570916341E-5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1.4674216013785371E-2</v>
      </c>
      <c r="H62" s="111">
        <f t="shared" ca="1" si="5"/>
        <v>1.2473083611717565E-2</v>
      </c>
      <c r="I62" s="111">
        <f t="shared" ca="1" si="5"/>
        <v>1.0271951209649759E-2</v>
      </c>
      <c r="J62" s="111">
        <f t="shared" ca="1" si="5"/>
        <v>8.0708188075819531E-3</v>
      </c>
      <c r="K62" s="111">
        <f t="shared" ca="1" si="5"/>
        <v>5.8696864055141481E-3</v>
      </c>
      <c r="L62" s="111">
        <f t="shared" ca="1" si="5"/>
        <v>3.6685540034463423E-3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1.4674216013785368E-3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1.3241499500839312E-3</v>
      </c>
      <c r="H63" s="111">
        <f t="shared" ca="1" si="5"/>
        <v>1.1255274575713416E-3</v>
      </c>
      <c r="I63" s="111">
        <f t="shared" ca="1" si="5"/>
        <v>9.2690496505875187E-4</v>
      </c>
      <c r="J63" s="111">
        <f t="shared" ca="1" si="5"/>
        <v>7.2828247254616216E-4</v>
      </c>
      <c r="K63" s="111">
        <f t="shared" ca="1" si="5"/>
        <v>5.2965998003357256E-4</v>
      </c>
      <c r="L63" s="111">
        <f t="shared" ca="1" si="5"/>
        <v>3.3103748752098285E-4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1.3241499500839309E-4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2.081726072341282E-2</v>
      </c>
      <c r="H65" s="111">
        <f t="shared" ca="1" si="5"/>
        <v>1.7694671614900896E-2</v>
      </c>
      <c r="I65" s="111">
        <f t="shared" ca="1" si="5"/>
        <v>1.4572082506388973E-2</v>
      </c>
      <c r="J65" s="111">
        <f t="shared" ca="1" si="5"/>
        <v>1.1449493397877049E-2</v>
      </c>
      <c r="K65" s="111">
        <f t="shared" ca="1" si="5"/>
        <v>8.3269042893651269E-3</v>
      </c>
      <c r="L65" s="111">
        <f t="shared" ca="1" si="5"/>
        <v>5.2043151808532041E-3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2.0817260723412817E-3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1.929714577623013E-2</v>
      </c>
      <c r="H67" s="111">
        <f t="shared" ref="H67:L82" ca="1" si="7">G67-5*(G67-$M67)/($M$1-G$1)</f>
        <v>1.6402573909795611E-2</v>
      </c>
      <c r="I67" s="111">
        <f t="shared" ca="1" si="7"/>
        <v>1.3508002043361091E-2</v>
      </c>
      <c r="J67" s="111">
        <f t="shared" ca="1" si="7"/>
        <v>1.0613430176926571E-2</v>
      </c>
      <c r="K67" s="111">
        <f t="shared" ca="1" si="7"/>
        <v>7.7188583104920508E-3</v>
      </c>
      <c r="L67" s="111">
        <f t="shared" ca="1" si="7"/>
        <v>4.8242864440575317E-3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1.9297145776230127E-3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2.1989112941404507E-3</v>
      </c>
      <c r="H68" s="111">
        <f t="shared" ca="1" si="7"/>
        <v>1.869074600019383E-3</v>
      </c>
      <c r="I68" s="111">
        <f t="shared" ca="1" si="7"/>
        <v>1.5392379058983153E-3</v>
      </c>
      <c r="J68" s="111">
        <f t="shared" ca="1" si="7"/>
        <v>1.2094012117772478E-3</v>
      </c>
      <c r="K68" s="111">
        <f t="shared" ca="1" si="7"/>
        <v>8.7956451765618018E-4</v>
      </c>
      <c r="L68" s="111">
        <f t="shared" ca="1" si="7"/>
        <v>5.4972782353511257E-4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2.1989112941404502E-4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4.2408939133572439E-3</v>
      </c>
      <c r="H69" s="111">
        <f t="shared" ca="1" si="7"/>
        <v>3.6047598263536573E-3</v>
      </c>
      <c r="I69" s="111">
        <f t="shared" ca="1" si="7"/>
        <v>2.9686257393500707E-3</v>
      </c>
      <c r="J69" s="111">
        <f t="shared" ca="1" si="7"/>
        <v>2.332491652346484E-3</v>
      </c>
      <c r="K69" s="111">
        <f t="shared" ca="1" si="7"/>
        <v>1.6963575653428974E-3</v>
      </c>
      <c r="L69" s="111">
        <f t="shared" ca="1" si="7"/>
        <v>1.0602234783393108E-3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4.2408939133572429E-4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2.6022255738593018E-3</v>
      </c>
      <c r="H70" s="111">
        <f t="shared" ca="1" si="7"/>
        <v>2.2118917377804063E-3</v>
      </c>
      <c r="I70" s="111">
        <f t="shared" ca="1" si="7"/>
        <v>1.8215579017015111E-3</v>
      </c>
      <c r="J70" s="111">
        <f t="shared" ca="1" si="7"/>
        <v>1.4312240656226159E-3</v>
      </c>
      <c r="K70" s="111">
        <f t="shared" ca="1" si="7"/>
        <v>1.0408902295437207E-3</v>
      </c>
      <c r="L70" s="111">
        <f t="shared" ca="1" si="7"/>
        <v>6.5055639346482544E-4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2.6022255738593011E-4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0</v>
      </c>
      <c r="I71" s="111">
        <f t="shared" ca="1" si="7"/>
        <v>0</v>
      </c>
      <c r="J71" s="111">
        <f t="shared" ca="1" si="7"/>
        <v>0</v>
      </c>
      <c r="K71" s="111">
        <f t="shared" ca="1" si="7"/>
        <v>0</v>
      </c>
      <c r="L71" s="111">
        <f t="shared" ca="1" si="7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2.0047018590812825E-3</v>
      </c>
      <c r="H72" s="111">
        <f t="shared" ca="1" si="7"/>
        <v>1.7039965802190902E-3</v>
      </c>
      <c r="I72" s="111">
        <f t="shared" ca="1" si="7"/>
        <v>1.4032913013568979E-3</v>
      </c>
      <c r="J72" s="111">
        <f t="shared" ca="1" si="7"/>
        <v>1.1025860224947053E-3</v>
      </c>
      <c r="K72" s="111">
        <f t="shared" ca="1" si="7"/>
        <v>8.0188074363251303E-4</v>
      </c>
      <c r="L72" s="111">
        <f t="shared" ca="1" si="7"/>
        <v>5.0117546477032062E-4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2.004701859081282E-4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0</v>
      </c>
      <c r="I73" s="111">
        <f t="shared" ca="1" si="7"/>
        <v>0</v>
      </c>
      <c r="J73" s="111">
        <f t="shared" ca="1" si="7"/>
        <v>0</v>
      </c>
      <c r="K73" s="111">
        <f t="shared" ca="1" si="7"/>
        <v>0</v>
      </c>
      <c r="L73" s="111">
        <f t="shared" ca="1" si="7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0</v>
      </c>
      <c r="I74" s="111">
        <f t="shared" ca="1" si="7"/>
        <v>0</v>
      </c>
      <c r="J74" s="111">
        <f t="shared" ca="1" si="7"/>
        <v>0</v>
      </c>
      <c r="K74" s="111">
        <f t="shared" ca="1" si="7"/>
        <v>0</v>
      </c>
      <c r="L74" s="111">
        <f t="shared" ca="1" si="7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4.2351605905553993E-2</v>
      </c>
      <c r="H75" s="111">
        <f t="shared" ca="1" si="7"/>
        <v>3.5998865019720896E-2</v>
      </c>
      <c r="I75" s="111">
        <f t="shared" ca="1" si="7"/>
        <v>2.9646124133887796E-2</v>
      </c>
      <c r="J75" s="111">
        <f t="shared" ca="1" si="7"/>
        <v>2.3293383248054696E-2</v>
      </c>
      <c r="K75" s="111">
        <f t="shared" ca="1" si="7"/>
        <v>1.6940642362221599E-2</v>
      </c>
      <c r="L75" s="111">
        <f t="shared" ca="1" si="7"/>
        <v>1.0587901476388498E-2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4.2351605905553988E-3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0.26108265523624352</v>
      </c>
      <c r="H76" s="111">
        <f t="shared" ca="1" si="7"/>
        <v>0.221920256950807</v>
      </c>
      <c r="I76" s="111">
        <f t="shared" ca="1" si="7"/>
        <v>0.18275785866537048</v>
      </c>
      <c r="J76" s="111">
        <f t="shared" ca="1" si="7"/>
        <v>0.14359546037993395</v>
      </c>
      <c r="K76" s="111">
        <f t="shared" ca="1" si="7"/>
        <v>0.10443306209449742</v>
      </c>
      <c r="L76" s="111">
        <f t="shared" ca="1" si="7"/>
        <v>6.527066380906088E-2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2.6108265523624347E-2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0</v>
      </c>
      <c r="I77" s="111">
        <f t="shared" ca="1" si="7"/>
        <v>0</v>
      </c>
      <c r="J77" s="111">
        <f t="shared" ca="1" si="7"/>
        <v>0</v>
      </c>
      <c r="K77" s="111">
        <f t="shared" ca="1" si="7"/>
        <v>0</v>
      </c>
      <c r="L77" s="111">
        <f t="shared" ca="1" si="7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0</v>
      </c>
      <c r="I78" s="111">
        <f t="shared" ca="1" si="7"/>
        <v>0</v>
      </c>
      <c r="J78" s="111">
        <f t="shared" ca="1" si="7"/>
        <v>0</v>
      </c>
      <c r="K78" s="111">
        <f t="shared" ca="1" si="7"/>
        <v>0</v>
      </c>
      <c r="L78" s="111">
        <f t="shared" ca="1" si="7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6.4411982644559378E-4</v>
      </c>
      <c r="H79" s="111">
        <f t="shared" ca="1" si="7"/>
        <v>5.4750185247875473E-4</v>
      </c>
      <c r="I79" s="111">
        <f t="shared" ca="1" si="7"/>
        <v>4.5088387851191568E-4</v>
      </c>
      <c r="J79" s="111">
        <f t="shared" ca="1" si="7"/>
        <v>3.5426590454507663E-4</v>
      </c>
      <c r="K79" s="111">
        <f t="shared" ca="1" si="7"/>
        <v>2.5764793057823752E-4</v>
      </c>
      <c r="L79" s="111">
        <f t="shared" ca="1" si="7"/>
        <v>1.6102995661139845E-4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6.4411982644559367E-5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0.1857508177762294</v>
      </c>
      <c r="H80" s="111">
        <f t="shared" ca="1" si="7"/>
        <v>0.15788819510979499</v>
      </c>
      <c r="I80" s="111">
        <f t="shared" ca="1" si="7"/>
        <v>0.13002557244336058</v>
      </c>
      <c r="J80" s="111">
        <f t="shared" ca="1" si="7"/>
        <v>0.10216294977692617</v>
      </c>
      <c r="K80" s="111">
        <f t="shared" ca="1" si="7"/>
        <v>7.4300327110491754E-2</v>
      </c>
      <c r="L80" s="111">
        <f t="shared" ca="1" si="7"/>
        <v>4.6437704444057343E-2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1.8575081777622935E-2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0</v>
      </c>
      <c r="I81" s="111">
        <f t="shared" ca="1" si="7"/>
        <v>0</v>
      </c>
      <c r="J81" s="111">
        <f t="shared" ca="1" si="7"/>
        <v>0</v>
      </c>
      <c r="K81" s="111">
        <f t="shared" ca="1" si="7"/>
        <v>0</v>
      </c>
      <c r="L81" s="111">
        <f t="shared" ca="1" si="7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8.3261845025738306E-4</v>
      </c>
      <c r="H82" s="111">
        <f t="shared" ca="1" si="7"/>
        <v>7.0772568271877559E-4</v>
      </c>
      <c r="I82" s="111">
        <f t="shared" ca="1" si="7"/>
        <v>5.8283291518016812E-4</v>
      </c>
      <c r="J82" s="111">
        <f t="shared" ca="1" si="7"/>
        <v>4.5794014764156065E-4</v>
      </c>
      <c r="K82" s="111">
        <f t="shared" ca="1" si="7"/>
        <v>3.3304738010295318E-4</v>
      </c>
      <c r="L82" s="111">
        <f t="shared" ca="1" si="7"/>
        <v>2.0815461256434574E-4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8.3261845025738281E-5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0.15035241032092622</v>
      </c>
      <c r="H83" s="111">
        <f t="shared" ref="H83:L98" ca="1" si="8">G83-5*(G83-$M83)/($M$1-G$1)</f>
        <v>0.12779954877278729</v>
      </c>
      <c r="I83" s="111">
        <f t="shared" ca="1" si="8"/>
        <v>0.10524668722464836</v>
      </c>
      <c r="J83" s="111">
        <f t="shared" ca="1" si="8"/>
        <v>8.269382567650943E-2</v>
      </c>
      <c r="K83" s="111">
        <f t="shared" ca="1" si="8"/>
        <v>6.0140964128370486E-2</v>
      </c>
      <c r="L83" s="111">
        <f t="shared" ca="1" si="8"/>
        <v>3.7588102580231555E-2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1.5035241032092618E-2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0</v>
      </c>
      <c r="I84" s="111">
        <f t="shared" ca="1" si="8"/>
        <v>0</v>
      </c>
      <c r="J84" s="111">
        <f t="shared" ca="1" si="8"/>
        <v>0</v>
      </c>
      <c r="K84" s="111">
        <f t="shared" ca="1" si="8"/>
        <v>0</v>
      </c>
      <c r="L84" s="111">
        <f t="shared" ca="1" si="8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0</v>
      </c>
      <c r="I85" s="111">
        <f t="shared" ca="1" si="8"/>
        <v>0</v>
      </c>
      <c r="J85" s="111">
        <f t="shared" ca="1" si="8"/>
        <v>0</v>
      </c>
      <c r="K85" s="111">
        <f t="shared" ca="1" si="8"/>
        <v>0</v>
      </c>
      <c r="L85" s="111">
        <f t="shared" ca="1" si="8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0</v>
      </c>
      <c r="I86" s="111">
        <f t="shared" ca="1" si="8"/>
        <v>0</v>
      </c>
      <c r="J86" s="111">
        <f t="shared" ca="1" si="8"/>
        <v>0</v>
      </c>
      <c r="K86" s="111">
        <f t="shared" ca="1" si="8"/>
        <v>0</v>
      </c>
      <c r="L86" s="111">
        <f t="shared" ca="1" si="8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2.449373856548157E-3</v>
      </c>
      <c r="H88" s="111">
        <f t="shared" ca="1" si="8"/>
        <v>2.0819677780659334E-3</v>
      </c>
      <c r="I88" s="111">
        <f t="shared" ca="1" si="8"/>
        <v>1.7145616995837098E-3</v>
      </c>
      <c r="J88" s="111">
        <f t="shared" ca="1" si="8"/>
        <v>1.3471556211014863E-3</v>
      </c>
      <c r="K88" s="111">
        <f t="shared" ca="1" si="8"/>
        <v>9.797495426192627E-4</v>
      </c>
      <c r="L88" s="111">
        <f t="shared" ca="1" si="8"/>
        <v>6.1234346413703913E-4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2.4493738565481562E-4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5.414614457091635E-4</v>
      </c>
      <c r="H89" s="111">
        <f t="shared" ca="1" si="8"/>
        <v>4.5573005013854593E-4</v>
      </c>
      <c r="I89" s="111">
        <f t="shared" ca="1" si="8"/>
        <v>3.6999865456792836E-4</v>
      </c>
      <c r="J89" s="111">
        <f t="shared" ca="1" si="8"/>
        <v>2.8426725899731084E-4</v>
      </c>
      <c r="K89" s="111">
        <f t="shared" ca="1" si="8"/>
        <v>1.9853586342669327E-4</v>
      </c>
      <c r="L89" s="111">
        <f t="shared" ca="1" si="8"/>
        <v>1.1280446785607574E-4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2.7073072285458198E-5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8"/>
        <v>0</v>
      </c>
      <c r="I90" s="111">
        <f t="shared" ca="1" si="8"/>
        <v>0</v>
      </c>
      <c r="J90" s="111">
        <f t="shared" ca="1" si="8"/>
        <v>0</v>
      </c>
      <c r="K90" s="111">
        <f t="shared" ca="1" si="8"/>
        <v>0</v>
      </c>
      <c r="L90" s="111">
        <f t="shared" ca="1" si="8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1.4674216013785371E-2</v>
      </c>
      <c r="H91" s="111">
        <f t="shared" ca="1" si="8"/>
        <v>1.2350798478269354E-2</v>
      </c>
      <c r="I91" s="111">
        <f t="shared" ca="1" si="8"/>
        <v>1.0027380942753336E-2</v>
      </c>
      <c r="J91" s="111">
        <f t="shared" ca="1" si="8"/>
        <v>7.7039634072373197E-3</v>
      </c>
      <c r="K91" s="111">
        <f t="shared" ca="1" si="8"/>
        <v>5.3805458717213032E-3</v>
      </c>
      <c r="L91" s="111">
        <f t="shared" ca="1" si="8"/>
        <v>3.0571283362052864E-3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7.3371080068926917E-4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1.3241499500839312E-3</v>
      </c>
      <c r="H92" s="111">
        <f t="shared" ca="1" si="8"/>
        <v>1.1144928746539755E-3</v>
      </c>
      <c r="I92" s="111">
        <f t="shared" ca="1" si="8"/>
        <v>9.0483579922401975E-4</v>
      </c>
      <c r="J92" s="111">
        <f t="shared" ca="1" si="8"/>
        <v>6.9517872379406404E-4</v>
      </c>
      <c r="K92" s="111">
        <f t="shared" ca="1" si="8"/>
        <v>4.8552164836410821E-4</v>
      </c>
      <c r="L92" s="111">
        <f t="shared" ca="1" si="8"/>
        <v>2.7586457293415239E-4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6.6207497504196624E-5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0</v>
      </c>
      <c r="I93" s="111">
        <f t="shared" ca="1" si="8"/>
        <v>0</v>
      </c>
      <c r="J93" s="111">
        <f t="shared" ca="1" si="8"/>
        <v>0</v>
      </c>
      <c r="K93" s="111">
        <f t="shared" ca="1" si="8"/>
        <v>0</v>
      </c>
      <c r="L93" s="111">
        <f t="shared" ca="1" si="8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2.081726072341282E-2</v>
      </c>
      <c r="H94" s="111">
        <f t="shared" ca="1" si="8"/>
        <v>1.752119444220579E-2</v>
      </c>
      <c r="I94" s="111">
        <f t="shared" ca="1" si="8"/>
        <v>1.422512816099876E-2</v>
      </c>
      <c r="J94" s="111">
        <f t="shared" ca="1" si="8"/>
        <v>1.0929061879791729E-2</v>
      </c>
      <c r="K94" s="111">
        <f t="shared" ca="1" si="8"/>
        <v>7.6329955985847001E-3</v>
      </c>
      <c r="L94" s="111">
        <f t="shared" ca="1" si="8"/>
        <v>4.3369293173776708E-3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1.0408630361706419E-3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0</v>
      </c>
      <c r="I95" s="111">
        <f t="shared" ca="1" si="8"/>
        <v>0</v>
      </c>
      <c r="J95" s="111">
        <f t="shared" ca="1" si="8"/>
        <v>0</v>
      </c>
      <c r="K95" s="111">
        <f t="shared" ca="1" si="8"/>
        <v>0</v>
      </c>
      <c r="L95" s="111">
        <f t="shared" ca="1" si="8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1.929714577623013E-2</v>
      </c>
      <c r="H96" s="111">
        <f t="shared" ca="1" si="8"/>
        <v>1.624176436166036E-2</v>
      </c>
      <c r="I96" s="111">
        <f t="shared" ca="1" si="8"/>
        <v>1.318638294709059E-2</v>
      </c>
      <c r="J96" s="111">
        <f t="shared" ca="1" si="8"/>
        <v>1.013100153252082E-2</v>
      </c>
      <c r="K96" s="111">
        <f t="shared" ca="1" si="8"/>
        <v>7.0756201179510494E-3</v>
      </c>
      <c r="L96" s="111">
        <f t="shared" ca="1" si="8"/>
        <v>4.0202387033812783E-3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9.6485728881150743E-4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2.1989112941404507E-3</v>
      </c>
      <c r="H97" s="111">
        <f t="shared" ca="1" si="8"/>
        <v>1.8507503392348793E-3</v>
      </c>
      <c r="I97" s="111">
        <f t="shared" ca="1" si="8"/>
        <v>1.5025893843293079E-3</v>
      </c>
      <c r="J97" s="111">
        <f t="shared" ca="1" si="8"/>
        <v>1.1544284294237365E-3</v>
      </c>
      <c r="K97" s="111">
        <f t="shared" ca="1" si="8"/>
        <v>8.0626747451816516E-4</v>
      </c>
      <c r="L97" s="111">
        <f t="shared" ca="1" si="8"/>
        <v>4.581065196125939E-4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1.0994556470702263E-4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4.2408939133572439E-3</v>
      </c>
      <c r="H98" s="111">
        <f t="shared" ca="1" si="8"/>
        <v>3.5694190437423469E-3</v>
      </c>
      <c r="I98" s="111">
        <f t="shared" ca="1" si="8"/>
        <v>2.8979441741274498E-3</v>
      </c>
      <c r="J98" s="111">
        <f t="shared" ca="1" si="8"/>
        <v>2.2264693045125532E-3</v>
      </c>
      <c r="K98" s="111">
        <f t="shared" ca="1" si="8"/>
        <v>1.5549944348976562E-3</v>
      </c>
      <c r="L98" s="111">
        <f t="shared" ca="1" si="8"/>
        <v>8.8351956528275933E-4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2.1204469566786239E-4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2.6022255738593018E-3</v>
      </c>
      <c r="H99" s="111">
        <f t="shared" ref="H99:L114" ca="1" si="10">G99-5*(G99-$M99)/($M$1-G$1)</f>
        <v>2.1902065246649123E-3</v>
      </c>
      <c r="I99" s="111">
        <f t="shared" ca="1" si="10"/>
        <v>1.7781874754705228E-3</v>
      </c>
      <c r="J99" s="111">
        <f t="shared" ca="1" si="10"/>
        <v>1.3661684262761334E-3</v>
      </c>
      <c r="K99" s="111">
        <f t="shared" ca="1" si="10"/>
        <v>9.5414937708174392E-4</v>
      </c>
      <c r="L99" s="111">
        <f t="shared" ca="1" si="10"/>
        <v>5.4213032788735457E-4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1.3011127869296519E-4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0</v>
      </c>
      <c r="I100" s="111">
        <f t="shared" ca="1" si="10"/>
        <v>0</v>
      </c>
      <c r="J100" s="111">
        <f t="shared" ca="1" si="10"/>
        <v>0</v>
      </c>
      <c r="K100" s="111">
        <f t="shared" ca="1" si="10"/>
        <v>0</v>
      </c>
      <c r="L100" s="111">
        <f t="shared" ca="1" si="10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2.0047018590812825E-3</v>
      </c>
      <c r="H101" s="111">
        <f t="shared" ca="1" si="10"/>
        <v>1.6872907313934128E-3</v>
      </c>
      <c r="I101" s="111">
        <f t="shared" ca="1" si="10"/>
        <v>1.3698796037055431E-3</v>
      </c>
      <c r="J101" s="111">
        <f t="shared" ca="1" si="10"/>
        <v>1.0524684760176734E-3</v>
      </c>
      <c r="K101" s="111">
        <f t="shared" ca="1" si="10"/>
        <v>7.350573483298037E-4</v>
      </c>
      <c r="L101" s="111">
        <f t="shared" ca="1" si="10"/>
        <v>4.1764622064193396E-4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1.0023509295406421E-4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0</v>
      </c>
      <c r="I102" s="111">
        <f t="shared" ca="1" si="10"/>
        <v>0</v>
      </c>
      <c r="J102" s="111">
        <f t="shared" ca="1" si="10"/>
        <v>0</v>
      </c>
      <c r="K102" s="111">
        <f t="shared" ca="1" si="10"/>
        <v>0</v>
      </c>
      <c r="L102" s="111">
        <f t="shared" ca="1" si="10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0</v>
      </c>
      <c r="I103" s="111">
        <f t="shared" ca="1" si="10"/>
        <v>0</v>
      </c>
      <c r="J103" s="111">
        <f t="shared" ca="1" si="10"/>
        <v>0</v>
      </c>
      <c r="K103" s="111">
        <f t="shared" ca="1" si="10"/>
        <v>0</v>
      </c>
      <c r="L103" s="111">
        <f t="shared" ca="1" si="10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4.2351605905553993E-2</v>
      </c>
      <c r="H104" s="111">
        <f t="shared" ca="1" si="10"/>
        <v>3.5645934970507942E-2</v>
      </c>
      <c r="I104" s="111">
        <f t="shared" ca="1" si="10"/>
        <v>2.8940264035461894E-2</v>
      </c>
      <c r="J104" s="111">
        <f t="shared" ca="1" si="10"/>
        <v>2.2234593100415846E-2</v>
      </c>
      <c r="K104" s="111">
        <f t="shared" ca="1" si="10"/>
        <v>1.5528922165369798E-2</v>
      </c>
      <c r="L104" s="111">
        <f t="shared" ca="1" si="10"/>
        <v>8.8232512303237504E-3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2.1175802952777016E-3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0.26108265523624352</v>
      </c>
      <c r="H105" s="111">
        <f t="shared" ca="1" si="10"/>
        <v>0.21974456815717164</v>
      </c>
      <c r="I105" s="111">
        <f t="shared" ca="1" si="10"/>
        <v>0.17840648107809975</v>
      </c>
      <c r="J105" s="111">
        <f t="shared" ca="1" si="10"/>
        <v>0.13706839399902787</v>
      </c>
      <c r="K105" s="111">
        <f t="shared" ca="1" si="10"/>
        <v>9.5730306919955974E-2</v>
      </c>
      <c r="L105" s="111">
        <f t="shared" ca="1" si="10"/>
        <v>5.4392219840884083E-2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1.3054132761812188E-2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0</v>
      </c>
      <c r="I106" s="111">
        <f t="shared" ca="1" si="10"/>
        <v>0</v>
      </c>
      <c r="J106" s="111">
        <f t="shared" ca="1" si="10"/>
        <v>0</v>
      </c>
      <c r="K106" s="111">
        <f t="shared" ca="1" si="10"/>
        <v>0</v>
      </c>
      <c r="L106" s="111">
        <f t="shared" ca="1" si="10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0</v>
      </c>
      <c r="I107" s="111">
        <f t="shared" ca="1" si="10"/>
        <v>0</v>
      </c>
      <c r="J107" s="111">
        <f t="shared" ca="1" si="10"/>
        <v>0</v>
      </c>
      <c r="K107" s="111">
        <f t="shared" ca="1" si="10"/>
        <v>0</v>
      </c>
      <c r="L107" s="111">
        <f t="shared" ca="1" si="10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6.4411982644559378E-4</v>
      </c>
      <c r="H108" s="111">
        <f t="shared" ca="1" si="10"/>
        <v>5.4213418725837471E-4</v>
      </c>
      <c r="I108" s="111">
        <f t="shared" ca="1" si="10"/>
        <v>4.4014854807115569E-4</v>
      </c>
      <c r="J108" s="111">
        <f t="shared" ca="1" si="10"/>
        <v>3.3816290888393668E-4</v>
      </c>
      <c r="K108" s="111">
        <f t="shared" ca="1" si="10"/>
        <v>2.3617726969671772E-4</v>
      </c>
      <c r="L108" s="111">
        <f t="shared" ca="1" si="10"/>
        <v>1.341916305094987E-4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3.2205991322279718E-5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0.1857508177762294</v>
      </c>
      <c r="H109" s="111">
        <f t="shared" ca="1" si="10"/>
        <v>0.15634027162832642</v>
      </c>
      <c r="I109" s="111">
        <f t="shared" ca="1" si="10"/>
        <v>0.12692972548042342</v>
      </c>
      <c r="J109" s="111">
        <f t="shared" ca="1" si="10"/>
        <v>9.7519179332520439E-2</v>
      </c>
      <c r="K109" s="111">
        <f t="shared" ca="1" si="10"/>
        <v>6.8108633184617448E-2</v>
      </c>
      <c r="L109" s="111">
        <f t="shared" ca="1" si="10"/>
        <v>3.8698087036714464E-2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9.2875408888114779E-3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0</v>
      </c>
      <c r="I110" s="111">
        <f t="shared" ca="1" si="10"/>
        <v>0</v>
      </c>
      <c r="J110" s="111">
        <f t="shared" ca="1" si="10"/>
        <v>0</v>
      </c>
      <c r="K110" s="111">
        <f t="shared" ca="1" si="10"/>
        <v>0</v>
      </c>
      <c r="L110" s="111">
        <f t="shared" ca="1" si="10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8.3261845025738306E-4</v>
      </c>
      <c r="H111" s="111">
        <f t="shared" ca="1" si="10"/>
        <v>7.0078719563329746E-4</v>
      </c>
      <c r="I111" s="111">
        <f t="shared" ca="1" si="10"/>
        <v>5.6895594100921185E-4</v>
      </c>
      <c r="J111" s="111">
        <f t="shared" ca="1" si="10"/>
        <v>4.371246863851262E-4</v>
      </c>
      <c r="K111" s="111">
        <f t="shared" ca="1" si="10"/>
        <v>3.0529343176104054E-4</v>
      </c>
      <c r="L111" s="111">
        <f t="shared" ca="1" si="10"/>
        <v>1.7346217713695486E-4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4.1630922512869188E-5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0.15035241032092622</v>
      </c>
      <c r="H112" s="111">
        <f t="shared" ca="1" si="10"/>
        <v>0.12654661202011291</v>
      </c>
      <c r="I112" s="111">
        <f t="shared" ca="1" si="10"/>
        <v>0.10274081371929959</v>
      </c>
      <c r="J112" s="111">
        <f t="shared" ca="1" si="10"/>
        <v>7.8935015418486271E-2</v>
      </c>
      <c r="K112" s="111">
        <f t="shared" ca="1" si="10"/>
        <v>5.5129217117672956E-2</v>
      </c>
      <c r="L112" s="111">
        <f t="shared" ca="1" si="10"/>
        <v>3.1323418816859641E-2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7.5176205160463177E-3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0</v>
      </c>
      <c r="I113" s="111">
        <f t="shared" ca="1" si="10"/>
        <v>0</v>
      </c>
      <c r="J113" s="111">
        <f t="shared" ca="1" si="10"/>
        <v>0</v>
      </c>
      <c r="K113" s="111">
        <f t="shared" ca="1" si="10"/>
        <v>0</v>
      </c>
      <c r="L113" s="111">
        <f t="shared" ca="1" si="10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0</v>
      </c>
      <c r="I114" s="111">
        <f t="shared" ca="1" si="10"/>
        <v>0</v>
      </c>
      <c r="J114" s="111">
        <f t="shared" ca="1" si="10"/>
        <v>0</v>
      </c>
      <c r="K114" s="111">
        <f t="shared" ca="1" si="10"/>
        <v>0</v>
      </c>
      <c r="L114" s="111">
        <f t="shared" ca="1" si="10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0</v>
      </c>
      <c r="I115" s="111">
        <f t="shared" ca="1" si="11"/>
        <v>0</v>
      </c>
      <c r="J115" s="111">
        <f t="shared" ca="1" si="11"/>
        <v>0</v>
      </c>
      <c r="K115" s="111">
        <f t="shared" ca="1" si="11"/>
        <v>0</v>
      </c>
      <c r="L115" s="111">
        <f t="shared" ca="1" si="11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2.449373856548157E-3</v>
      </c>
      <c r="H117" s="111">
        <f t="shared" ca="1" si="11"/>
        <v>2.0615563292613655E-3</v>
      </c>
      <c r="I117" s="111">
        <f t="shared" ca="1" si="11"/>
        <v>1.6737388019745741E-3</v>
      </c>
      <c r="J117" s="111">
        <f t="shared" ca="1" si="11"/>
        <v>1.2859212746877827E-3</v>
      </c>
      <c r="K117" s="111">
        <f t="shared" ca="1" si="11"/>
        <v>8.9810374740099106E-4</v>
      </c>
      <c r="L117" s="111">
        <f t="shared" ca="1" si="11"/>
        <v>5.1028622011419953E-4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1.2246869282740795E-4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topLeftCell="A79"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t="shared" ref="I2:L2" ca="1" si="0">H2-5*(H2-$M2)/($M$1-H$1)</f>
        <v>0</v>
      </c>
      <c r="J2" s="111">
        <f t="shared" ca="1" si="0"/>
        <v>0</v>
      </c>
      <c r="K2" s="111">
        <f t="shared" ca="1" si="0"/>
        <v>0</v>
      </c>
      <c r="L2" s="111">
        <f t="shared" ca="1" si="0"/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8.3563885800780465E-4</v>
      </c>
      <c r="H10" s="111">
        <f t="shared" ca="1" si="1"/>
        <v>8.3563885800780465E-4</v>
      </c>
      <c r="I10" s="111">
        <f t="shared" ca="1" si="1"/>
        <v>8.3563885800780465E-4</v>
      </c>
      <c r="J10" s="111">
        <f t="shared" ca="1" si="1"/>
        <v>8.3563885800780465E-4</v>
      </c>
      <c r="K10" s="111">
        <f t="shared" ca="1" si="1"/>
        <v>8.3563885800780465E-4</v>
      </c>
      <c r="L10" s="111">
        <f t="shared" ca="1" si="1"/>
        <v>8.3563885800780465E-4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8.3563885800780465E-4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0</v>
      </c>
      <c r="I12" s="111">
        <f t="shared" ca="1" si="1"/>
        <v>0</v>
      </c>
      <c r="J12" s="111">
        <f t="shared" ca="1" si="1"/>
        <v>0</v>
      </c>
      <c r="K12" s="111">
        <f t="shared" ca="1" si="1"/>
        <v>0</v>
      </c>
      <c r="L12" s="111">
        <f t="shared" ca="1" si="1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1.7980190456100067E-4</v>
      </c>
      <c r="H27" s="111">
        <f t="shared" ca="1" si="2"/>
        <v>1.7980190456100067E-4</v>
      </c>
      <c r="I27" s="111">
        <f t="shared" ca="1" si="2"/>
        <v>1.7980190456100067E-4</v>
      </c>
      <c r="J27" s="111">
        <f t="shared" ca="1" si="2"/>
        <v>1.7980190456100067E-4</v>
      </c>
      <c r="K27" s="111">
        <f t="shared" ca="1" si="2"/>
        <v>1.7980190456100067E-4</v>
      </c>
      <c r="L27" s="111">
        <f t="shared" ca="1" si="2"/>
        <v>1.7980190456100067E-4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1.7980190456100067E-4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0</v>
      </c>
      <c r="I31" s="111">
        <f t="shared" ca="1" si="2"/>
        <v>0</v>
      </c>
      <c r="J31" s="111">
        <f t="shared" ca="1" si="2"/>
        <v>0</v>
      </c>
      <c r="K31" s="111">
        <f t="shared" ca="1" si="2"/>
        <v>0</v>
      </c>
      <c r="L31" s="111">
        <f t="shared" ca="1" si="2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8.3563885800780465E-4</v>
      </c>
      <c r="H39" s="111">
        <f t="shared" ca="1" si="4"/>
        <v>8.3563885800780465E-4</v>
      </c>
      <c r="I39" s="111">
        <f t="shared" ca="1" si="4"/>
        <v>8.3563885800780465E-4</v>
      </c>
      <c r="J39" s="111">
        <f t="shared" ca="1" si="4"/>
        <v>8.3563885800780465E-4</v>
      </c>
      <c r="K39" s="111">
        <f t="shared" ca="1" si="4"/>
        <v>8.3563885800780465E-4</v>
      </c>
      <c r="L39" s="111">
        <f t="shared" ca="1" si="4"/>
        <v>8.3563885800780465E-4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8.3563885800780465E-4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0</v>
      </c>
      <c r="I41" s="111">
        <f t="shared" ca="1" si="4"/>
        <v>0</v>
      </c>
      <c r="J41" s="111">
        <f t="shared" ca="1" si="4"/>
        <v>0</v>
      </c>
      <c r="K41" s="111">
        <f t="shared" ca="1" si="4"/>
        <v>0</v>
      </c>
      <c r="L41" s="111">
        <f t="shared" ca="1" si="4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1.7980190456100067E-4</v>
      </c>
      <c r="H56" s="111">
        <f t="shared" ca="1" si="5"/>
        <v>1.7980190456100067E-4</v>
      </c>
      <c r="I56" s="111">
        <f t="shared" ca="1" si="5"/>
        <v>1.7980190456100067E-4</v>
      </c>
      <c r="J56" s="111">
        <f t="shared" ca="1" si="5"/>
        <v>1.7980190456100067E-4</v>
      </c>
      <c r="K56" s="111">
        <f t="shared" ca="1" si="5"/>
        <v>1.7980190456100067E-4</v>
      </c>
      <c r="L56" s="111">
        <f t="shared" ca="1" si="5"/>
        <v>1.7980190456100067E-4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1.7980190456100067E-4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0</v>
      </c>
      <c r="I60" s="111">
        <f t="shared" ca="1" si="5"/>
        <v>0</v>
      </c>
      <c r="J60" s="111">
        <f t="shared" ca="1" si="5"/>
        <v>0</v>
      </c>
      <c r="K60" s="111">
        <f t="shared" ca="1" si="5"/>
        <v>0</v>
      </c>
      <c r="L60" s="111">
        <f t="shared" ca="1" si="5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8.3563885800780465E-4</v>
      </c>
      <c r="H68" s="111">
        <f t="shared" ca="1" si="6"/>
        <v>8.3563885800780465E-4</v>
      </c>
      <c r="I68" s="111">
        <f t="shared" ca="1" si="6"/>
        <v>8.3563885800780465E-4</v>
      </c>
      <c r="J68" s="111">
        <f t="shared" ca="1" si="6"/>
        <v>8.3563885800780465E-4</v>
      </c>
      <c r="K68" s="111">
        <f t="shared" ca="1" si="6"/>
        <v>8.3563885800780465E-4</v>
      </c>
      <c r="L68" s="111">
        <f t="shared" ca="1" si="6"/>
        <v>8.3563885800780465E-4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8.3563885800780465E-4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0</v>
      </c>
      <c r="I70" s="111">
        <f t="shared" ca="1" si="6"/>
        <v>0</v>
      </c>
      <c r="J70" s="111">
        <f t="shared" ca="1" si="6"/>
        <v>0</v>
      </c>
      <c r="K70" s="111">
        <f t="shared" ca="1" si="6"/>
        <v>0</v>
      </c>
      <c r="L70" s="111">
        <f t="shared" ca="1" si="6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0</v>
      </c>
      <c r="I71" s="111">
        <f t="shared" ca="1" si="6"/>
        <v>0</v>
      </c>
      <c r="J71" s="111">
        <f t="shared" ca="1" si="6"/>
        <v>0</v>
      </c>
      <c r="K71" s="111">
        <f t="shared" ca="1" si="6"/>
        <v>0</v>
      </c>
      <c r="L71" s="111">
        <f t="shared" ca="1" si="6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0</v>
      </c>
      <c r="I78" s="111">
        <f t="shared" ca="1" si="6"/>
        <v>0</v>
      </c>
      <c r="J78" s="111">
        <f t="shared" ca="1" si="6"/>
        <v>0</v>
      </c>
      <c r="K78" s="111">
        <f t="shared" ca="1" si="6"/>
        <v>0</v>
      </c>
      <c r="L78" s="111">
        <f t="shared" ca="1" si="6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1.7980190456100067E-4</v>
      </c>
      <c r="H85" s="111">
        <f t="shared" ca="1" si="7"/>
        <v>1.7980190456100067E-4</v>
      </c>
      <c r="I85" s="111">
        <f t="shared" ca="1" si="7"/>
        <v>1.7980190456100067E-4</v>
      </c>
      <c r="J85" s="111">
        <f t="shared" ca="1" si="7"/>
        <v>1.7980190456100067E-4</v>
      </c>
      <c r="K85" s="111">
        <f t="shared" ca="1" si="7"/>
        <v>1.7980190456100067E-4</v>
      </c>
      <c r="L85" s="111">
        <f t="shared" ca="1" si="7"/>
        <v>1.7980190456100067E-4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1.7980190456100067E-4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0</v>
      </c>
      <c r="I89" s="111">
        <f t="shared" ca="1" si="7"/>
        <v>0</v>
      </c>
      <c r="J89" s="111">
        <f t="shared" ca="1" si="7"/>
        <v>0</v>
      </c>
      <c r="K89" s="111">
        <f t="shared" ca="1" si="7"/>
        <v>0</v>
      </c>
      <c r="L89" s="111">
        <f t="shared" ca="1" si="7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0</v>
      </c>
      <c r="I90" s="111">
        <f t="shared" ca="1" si="7"/>
        <v>0</v>
      </c>
      <c r="J90" s="111">
        <f t="shared" ca="1" si="7"/>
        <v>0</v>
      </c>
      <c r="K90" s="111">
        <f t="shared" ca="1" si="7"/>
        <v>0</v>
      </c>
      <c r="L90" s="111">
        <f t="shared" ca="1" si="7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8.3563885800780465E-4</v>
      </c>
      <c r="H97" s="111">
        <f t="shared" ca="1" si="7"/>
        <v>8.3563885800780465E-4</v>
      </c>
      <c r="I97" s="111">
        <f t="shared" ca="1" si="7"/>
        <v>8.3563885800780465E-4</v>
      </c>
      <c r="J97" s="111">
        <f t="shared" ca="1" si="7"/>
        <v>8.3563885800780465E-4</v>
      </c>
      <c r="K97" s="111">
        <f t="shared" ca="1" si="7"/>
        <v>8.3563885800780465E-4</v>
      </c>
      <c r="L97" s="111">
        <f t="shared" ca="1" si="7"/>
        <v>8.3563885800780465E-4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8.3563885800780465E-4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0</v>
      </c>
      <c r="I99" s="111">
        <f t="shared" ca="1" si="9"/>
        <v>0</v>
      </c>
      <c r="J99" s="111">
        <f t="shared" ca="1" si="9"/>
        <v>0</v>
      </c>
      <c r="K99" s="111">
        <f t="shared" ca="1" si="9"/>
        <v>0</v>
      </c>
      <c r="L99" s="111">
        <f t="shared" ca="1" si="9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0</v>
      </c>
      <c r="I100" s="111">
        <f t="shared" ca="1" si="9"/>
        <v>0</v>
      </c>
      <c r="J100" s="111">
        <f t="shared" ca="1" si="9"/>
        <v>0</v>
      </c>
      <c r="K100" s="111">
        <f t="shared" ca="1" si="9"/>
        <v>0</v>
      </c>
      <c r="L100" s="111">
        <f t="shared" ca="1" si="9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0</v>
      </c>
      <c r="I107" s="111">
        <f t="shared" ca="1" si="9"/>
        <v>0</v>
      </c>
      <c r="J107" s="111">
        <f t="shared" ca="1" si="9"/>
        <v>0</v>
      </c>
      <c r="K107" s="111">
        <f t="shared" ca="1" si="9"/>
        <v>0</v>
      </c>
      <c r="L107" s="111">
        <f t="shared" ca="1" si="9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1.7980190456100067E-4</v>
      </c>
      <c r="H114" s="111">
        <f t="shared" ca="1" si="9"/>
        <v>1.7980190456100067E-4</v>
      </c>
      <c r="I114" s="111">
        <f t="shared" ca="1" si="9"/>
        <v>1.7980190456100067E-4</v>
      </c>
      <c r="J114" s="111">
        <f t="shared" ca="1" si="9"/>
        <v>1.7980190456100067E-4</v>
      </c>
      <c r="K114" s="111">
        <f t="shared" ca="1" si="9"/>
        <v>1.7980190456100067E-4</v>
      </c>
      <c r="L114" s="111">
        <f t="shared" ca="1" si="9"/>
        <v>1.7980190456100067E-4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1.7980190456100067E-4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37D-761B-40AC-A64E-EEAE59D5C69E}">
  <sheetPr>
    <tabColor rgb="FFFFC000"/>
  </sheetPr>
  <dimension ref="A1:R117"/>
  <sheetViews>
    <sheetView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3.5246967101243041E-4</v>
      </c>
      <c r="H2" s="111">
        <f ca="1">G2-5*(G2-$M2)/($M$1-G$1)</f>
        <v>3.5246967101243041E-4</v>
      </c>
      <c r="I2" s="111">
        <f t="shared" ref="I2:L2" ca="1" si="0">H2-5*(H2-$M2)/($M$1-H$1)</f>
        <v>3.5246967101243041E-4</v>
      </c>
      <c r="J2" s="111">
        <f t="shared" ca="1" si="0"/>
        <v>3.5246967101243041E-4</v>
      </c>
      <c r="K2" s="111">
        <f t="shared" ca="1" si="0"/>
        <v>3.5246967101243041E-4</v>
      </c>
      <c r="L2" s="111">
        <f t="shared" ca="1" si="0"/>
        <v>3.5246967101243041E-4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3.5246967101243041E-4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9.8927821075032004E-5</v>
      </c>
      <c r="H3" s="111">
        <f t="shared" ref="H3:L18" ca="1" si="1">G3-5*(G3-$M3)/($M$1-G$1)</f>
        <v>9.8927821075032004E-5</v>
      </c>
      <c r="I3" s="111">
        <f t="shared" ca="1" si="1"/>
        <v>9.8927821075032004E-5</v>
      </c>
      <c r="J3" s="111">
        <f t="shared" ca="1" si="1"/>
        <v>9.8927821075032004E-5</v>
      </c>
      <c r="K3" s="111">
        <f t="shared" ca="1" si="1"/>
        <v>9.8927821075032004E-5</v>
      </c>
      <c r="L3" s="111">
        <f t="shared" ca="1" si="1"/>
        <v>9.8927821075032004E-5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9.8927821075032004E-5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0</v>
      </c>
      <c r="I10" s="111">
        <f t="shared" ca="1" si="1"/>
        <v>0</v>
      </c>
      <c r="J10" s="111">
        <f t="shared" ca="1" si="1"/>
        <v>0</v>
      </c>
      <c r="K10" s="111">
        <f t="shared" ca="1" si="1"/>
        <v>0</v>
      </c>
      <c r="L10" s="111">
        <f t="shared" ca="1" si="1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7.3656624634855341E-3</v>
      </c>
      <c r="H12" s="111">
        <f t="shared" ca="1" si="1"/>
        <v>7.3656624634855341E-3</v>
      </c>
      <c r="I12" s="111">
        <f t="shared" ca="1" si="1"/>
        <v>7.3656624634855341E-3</v>
      </c>
      <c r="J12" s="111">
        <f t="shared" ca="1" si="1"/>
        <v>7.3656624634855341E-3</v>
      </c>
      <c r="K12" s="111">
        <f t="shared" ca="1" si="1"/>
        <v>7.3656624634855341E-3</v>
      </c>
      <c r="L12" s="111">
        <f t="shared" ca="1" si="1"/>
        <v>7.3656624634855341E-3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7.3656624634855341E-3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5.7329220389561808E-3</v>
      </c>
      <c r="H13" s="111">
        <f t="shared" ca="1" si="1"/>
        <v>5.7329220389561808E-3</v>
      </c>
      <c r="I13" s="111">
        <f t="shared" ca="1" si="1"/>
        <v>5.7329220389561808E-3</v>
      </c>
      <c r="J13" s="111">
        <f t="shared" ca="1" si="1"/>
        <v>5.7329220389561808E-3</v>
      </c>
      <c r="K13" s="111">
        <f t="shared" ca="1" si="1"/>
        <v>5.7329220389561808E-3</v>
      </c>
      <c r="L13" s="111">
        <f t="shared" ca="1" si="1"/>
        <v>5.7329220389561808E-3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5.7329220389561808E-3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2.7015477584646605E-4</v>
      </c>
      <c r="H20" s="111">
        <f t="shared" ca="1" si="2"/>
        <v>2.7015477584646605E-4</v>
      </c>
      <c r="I20" s="111">
        <f t="shared" ca="1" si="2"/>
        <v>2.7015477584646605E-4</v>
      </c>
      <c r="J20" s="111">
        <f t="shared" ca="1" si="2"/>
        <v>2.7015477584646605E-4</v>
      </c>
      <c r="K20" s="111">
        <f t="shared" ca="1" si="2"/>
        <v>2.7015477584646605E-4</v>
      </c>
      <c r="L20" s="111">
        <f t="shared" ca="1" si="2"/>
        <v>2.7015477584646605E-4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2.7015477584646605E-4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3.2790587979612856E-3</v>
      </c>
      <c r="H23" s="111">
        <f t="shared" ca="1" si="2"/>
        <v>3.2790587979612856E-3</v>
      </c>
      <c r="I23" s="111">
        <f t="shared" ca="1" si="2"/>
        <v>3.2790587979612856E-3</v>
      </c>
      <c r="J23" s="111">
        <f t="shared" ca="1" si="2"/>
        <v>3.2790587979612856E-3</v>
      </c>
      <c r="K23" s="111">
        <f t="shared" ca="1" si="2"/>
        <v>3.2790587979612856E-3</v>
      </c>
      <c r="L23" s="111">
        <f t="shared" ca="1" si="2"/>
        <v>3.2790587979612856E-3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3.2790587979612856E-3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3.5960380912200128E-4</v>
      </c>
      <c r="H27" s="111">
        <f t="shared" ca="1" si="2"/>
        <v>3.5960380912200128E-4</v>
      </c>
      <c r="I27" s="111">
        <f t="shared" ca="1" si="2"/>
        <v>3.5960380912200128E-4</v>
      </c>
      <c r="J27" s="111">
        <f t="shared" ca="1" si="2"/>
        <v>3.5960380912200128E-4</v>
      </c>
      <c r="K27" s="111">
        <f t="shared" ca="1" si="2"/>
        <v>3.5960380912200128E-4</v>
      </c>
      <c r="L27" s="111">
        <f t="shared" ca="1" si="2"/>
        <v>3.5960380912200128E-4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3.5960380912200128E-4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3.5246967101243041E-4</v>
      </c>
      <c r="H31" s="111">
        <f t="shared" ca="1" si="2"/>
        <v>3.5246967101243041E-4</v>
      </c>
      <c r="I31" s="111">
        <f t="shared" ca="1" si="2"/>
        <v>3.5246967101243041E-4</v>
      </c>
      <c r="J31" s="111">
        <f t="shared" ca="1" si="2"/>
        <v>3.5246967101243041E-4</v>
      </c>
      <c r="K31" s="111">
        <f t="shared" ca="1" si="2"/>
        <v>3.5246967101243041E-4</v>
      </c>
      <c r="L31" s="111">
        <f t="shared" ca="1" si="2"/>
        <v>3.5246967101243041E-4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3.5246967101243041E-4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9.8927821075032004E-5</v>
      </c>
      <c r="H32" s="111">
        <f t="shared" ca="1" si="2"/>
        <v>9.8927821075032004E-5</v>
      </c>
      <c r="I32" s="111">
        <f t="shared" ca="1" si="2"/>
        <v>9.8927821075032004E-5</v>
      </c>
      <c r="J32" s="111">
        <f t="shared" ca="1" si="2"/>
        <v>9.8927821075032004E-5</v>
      </c>
      <c r="K32" s="111">
        <f t="shared" ca="1" si="2"/>
        <v>9.8927821075032004E-5</v>
      </c>
      <c r="L32" s="111">
        <f t="shared" ca="1" si="2"/>
        <v>9.8927821075032004E-5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9.8927821075032004E-5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0</v>
      </c>
      <c r="I39" s="111">
        <f t="shared" ca="1" si="4"/>
        <v>0</v>
      </c>
      <c r="J39" s="111">
        <f t="shared" ca="1" si="4"/>
        <v>0</v>
      </c>
      <c r="K39" s="111">
        <f t="shared" ca="1" si="4"/>
        <v>0</v>
      </c>
      <c r="L39" s="111">
        <f t="shared" ca="1" si="4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7.3656624634855341E-3</v>
      </c>
      <c r="H41" s="111">
        <f t="shared" ca="1" si="4"/>
        <v>7.3656624634855341E-3</v>
      </c>
      <c r="I41" s="111">
        <f t="shared" ca="1" si="4"/>
        <v>7.3656624634855341E-3</v>
      </c>
      <c r="J41" s="111">
        <f t="shared" ca="1" si="4"/>
        <v>7.3656624634855341E-3</v>
      </c>
      <c r="K41" s="111">
        <f t="shared" ca="1" si="4"/>
        <v>7.3656624634855341E-3</v>
      </c>
      <c r="L41" s="111">
        <f t="shared" ca="1" si="4"/>
        <v>7.3656624634855341E-3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7.3656624634855341E-3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5.7329220389561808E-3</v>
      </c>
      <c r="H42" s="111">
        <f t="shared" ca="1" si="4"/>
        <v>5.7329220389561808E-3</v>
      </c>
      <c r="I42" s="111">
        <f t="shared" ca="1" si="4"/>
        <v>5.7329220389561808E-3</v>
      </c>
      <c r="J42" s="111">
        <f t="shared" ca="1" si="4"/>
        <v>5.7329220389561808E-3</v>
      </c>
      <c r="K42" s="111">
        <f t="shared" ca="1" si="4"/>
        <v>5.7329220389561808E-3</v>
      </c>
      <c r="L42" s="111">
        <f t="shared" ca="1" si="4"/>
        <v>5.7329220389561808E-3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5.7329220389561808E-3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2.7015477584646605E-4</v>
      </c>
      <c r="H49" s="111">
        <f t="shared" ca="1" si="4"/>
        <v>2.7015477584646605E-4</v>
      </c>
      <c r="I49" s="111">
        <f t="shared" ca="1" si="4"/>
        <v>2.7015477584646605E-4</v>
      </c>
      <c r="J49" s="111">
        <f t="shared" ca="1" si="4"/>
        <v>2.7015477584646605E-4</v>
      </c>
      <c r="K49" s="111">
        <f t="shared" ca="1" si="4"/>
        <v>2.7015477584646605E-4</v>
      </c>
      <c r="L49" s="111">
        <f t="shared" ca="1" si="4"/>
        <v>2.7015477584646605E-4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2.7015477584646605E-4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3.2790587979612856E-3</v>
      </c>
      <c r="H52" s="111">
        <f t="shared" ca="1" si="5"/>
        <v>3.2790587979612856E-3</v>
      </c>
      <c r="I52" s="111">
        <f t="shared" ca="1" si="5"/>
        <v>3.2790587979612856E-3</v>
      </c>
      <c r="J52" s="111">
        <f t="shared" ca="1" si="5"/>
        <v>3.2790587979612856E-3</v>
      </c>
      <c r="K52" s="111">
        <f t="shared" ca="1" si="5"/>
        <v>3.2790587979612856E-3</v>
      </c>
      <c r="L52" s="111">
        <f t="shared" ca="1" si="5"/>
        <v>3.2790587979612856E-3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3.2790587979612856E-3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3.5960380912200128E-4</v>
      </c>
      <c r="H56" s="111">
        <f t="shared" ca="1" si="5"/>
        <v>3.5960380912200128E-4</v>
      </c>
      <c r="I56" s="111">
        <f t="shared" ca="1" si="5"/>
        <v>3.5960380912200128E-4</v>
      </c>
      <c r="J56" s="111">
        <f t="shared" ca="1" si="5"/>
        <v>3.5960380912200128E-4</v>
      </c>
      <c r="K56" s="111">
        <f t="shared" ca="1" si="5"/>
        <v>3.5960380912200128E-4</v>
      </c>
      <c r="L56" s="111">
        <f t="shared" ca="1" si="5"/>
        <v>3.5960380912200128E-4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3.5960380912200128E-4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3.5246967101243041E-4</v>
      </c>
      <c r="H60" s="111">
        <f t="shared" ca="1" si="5"/>
        <v>3.5246967101243041E-4</v>
      </c>
      <c r="I60" s="111">
        <f t="shared" ca="1" si="5"/>
        <v>3.5246967101243041E-4</v>
      </c>
      <c r="J60" s="111">
        <f t="shared" ca="1" si="5"/>
        <v>3.5246967101243041E-4</v>
      </c>
      <c r="K60" s="111">
        <f t="shared" ca="1" si="5"/>
        <v>3.5246967101243041E-4</v>
      </c>
      <c r="L60" s="111">
        <f t="shared" ca="1" si="5"/>
        <v>3.5246967101243041E-4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3.5246967101243041E-4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9.8927821075032004E-5</v>
      </c>
      <c r="H61" s="111">
        <f t="shared" ca="1" si="5"/>
        <v>9.8927821075032004E-5</v>
      </c>
      <c r="I61" s="111">
        <f t="shared" ca="1" si="5"/>
        <v>9.8927821075032004E-5</v>
      </c>
      <c r="J61" s="111">
        <f t="shared" ca="1" si="5"/>
        <v>9.8927821075032004E-5</v>
      </c>
      <c r="K61" s="111">
        <f t="shared" ca="1" si="5"/>
        <v>9.8927821075032004E-5</v>
      </c>
      <c r="L61" s="111">
        <f t="shared" ca="1" si="5"/>
        <v>9.8927821075032004E-5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9.8927821075032004E-5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0</v>
      </c>
      <c r="I68" s="111">
        <f t="shared" ca="1" si="6"/>
        <v>0</v>
      </c>
      <c r="J68" s="111">
        <f t="shared" ca="1" si="6"/>
        <v>0</v>
      </c>
      <c r="K68" s="111">
        <f t="shared" ca="1" si="6"/>
        <v>0</v>
      </c>
      <c r="L68" s="111">
        <f t="shared" ca="1" si="6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7.3656624634855341E-3</v>
      </c>
      <c r="H70" s="111">
        <f t="shared" ca="1" si="6"/>
        <v>7.3656624634855341E-3</v>
      </c>
      <c r="I70" s="111">
        <f t="shared" ca="1" si="6"/>
        <v>7.3656624634855341E-3</v>
      </c>
      <c r="J70" s="111">
        <f t="shared" ca="1" si="6"/>
        <v>7.3656624634855341E-3</v>
      </c>
      <c r="K70" s="111">
        <f t="shared" ca="1" si="6"/>
        <v>7.3656624634855341E-3</v>
      </c>
      <c r="L70" s="111">
        <f t="shared" ca="1" si="6"/>
        <v>7.3656624634855341E-3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7.3656624634855341E-3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5.7329220389561808E-3</v>
      </c>
      <c r="H71" s="111">
        <f t="shared" ca="1" si="6"/>
        <v>5.7329220389561808E-3</v>
      </c>
      <c r="I71" s="111">
        <f t="shared" ca="1" si="6"/>
        <v>5.7329220389561808E-3</v>
      </c>
      <c r="J71" s="111">
        <f t="shared" ca="1" si="6"/>
        <v>5.7329220389561808E-3</v>
      </c>
      <c r="K71" s="111">
        <f t="shared" ca="1" si="6"/>
        <v>5.7329220389561808E-3</v>
      </c>
      <c r="L71" s="111">
        <f t="shared" ca="1" si="6"/>
        <v>5.7329220389561808E-3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5.7329220389561808E-3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2.7015477584646605E-4</v>
      </c>
      <c r="H78" s="111">
        <f t="shared" ca="1" si="6"/>
        <v>2.7015477584646605E-4</v>
      </c>
      <c r="I78" s="111">
        <f t="shared" ca="1" si="6"/>
        <v>2.7015477584646605E-4</v>
      </c>
      <c r="J78" s="111">
        <f t="shared" ca="1" si="6"/>
        <v>2.7015477584646605E-4</v>
      </c>
      <c r="K78" s="111">
        <f t="shared" ca="1" si="6"/>
        <v>2.7015477584646605E-4</v>
      </c>
      <c r="L78" s="111">
        <f t="shared" ca="1" si="6"/>
        <v>2.7015477584646605E-4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2.7015477584646605E-4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3.2790587979612856E-3</v>
      </c>
      <c r="H81" s="111">
        <f t="shared" ca="1" si="6"/>
        <v>3.2790587979612856E-3</v>
      </c>
      <c r="I81" s="111">
        <f t="shared" ca="1" si="6"/>
        <v>3.2790587979612856E-3</v>
      </c>
      <c r="J81" s="111">
        <f t="shared" ca="1" si="6"/>
        <v>3.2790587979612856E-3</v>
      </c>
      <c r="K81" s="111">
        <f t="shared" ca="1" si="6"/>
        <v>3.2790587979612856E-3</v>
      </c>
      <c r="L81" s="111">
        <f t="shared" ca="1" si="6"/>
        <v>3.2790587979612856E-3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3.2790587979612856E-3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3.5960380912200128E-4</v>
      </c>
      <c r="H85" s="111">
        <f t="shared" ca="1" si="7"/>
        <v>3.5960380912200128E-4</v>
      </c>
      <c r="I85" s="111">
        <f t="shared" ca="1" si="7"/>
        <v>3.5960380912200128E-4</v>
      </c>
      <c r="J85" s="111">
        <f t="shared" ca="1" si="7"/>
        <v>3.5960380912200128E-4</v>
      </c>
      <c r="K85" s="111">
        <f t="shared" ca="1" si="7"/>
        <v>3.5960380912200128E-4</v>
      </c>
      <c r="L85" s="111">
        <f t="shared" ca="1" si="7"/>
        <v>3.5960380912200128E-4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3.5960380912200128E-4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3.5246967101243041E-4</v>
      </c>
      <c r="H89" s="111">
        <f t="shared" ca="1" si="7"/>
        <v>3.5246967101243041E-4</v>
      </c>
      <c r="I89" s="111">
        <f t="shared" ca="1" si="7"/>
        <v>3.5246967101243041E-4</v>
      </c>
      <c r="J89" s="111">
        <f t="shared" ca="1" si="7"/>
        <v>3.5246967101243041E-4</v>
      </c>
      <c r="K89" s="111">
        <f t="shared" ca="1" si="7"/>
        <v>3.5246967101243041E-4</v>
      </c>
      <c r="L89" s="111">
        <f t="shared" ca="1" si="7"/>
        <v>3.5246967101243041E-4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3.5246967101243041E-4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9.8927821075032004E-5</v>
      </c>
      <c r="H90" s="111">
        <f t="shared" ca="1" si="7"/>
        <v>9.8927821075032004E-5</v>
      </c>
      <c r="I90" s="111">
        <f t="shared" ca="1" si="7"/>
        <v>9.8927821075032004E-5</v>
      </c>
      <c r="J90" s="111">
        <f t="shared" ca="1" si="7"/>
        <v>9.8927821075032004E-5</v>
      </c>
      <c r="K90" s="111">
        <f t="shared" ca="1" si="7"/>
        <v>9.8927821075032004E-5</v>
      </c>
      <c r="L90" s="111">
        <f t="shared" ca="1" si="7"/>
        <v>9.8927821075032004E-5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9.8927821075032004E-5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0</v>
      </c>
      <c r="I97" s="111">
        <f t="shared" ca="1" si="7"/>
        <v>0</v>
      </c>
      <c r="J97" s="111">
        <f t="shared" ca="1" si="7"/>
        <v>0</v>
      </c>
      <c r="K97" s="111">
        <f t="shared" ca="1" si="7"/>
        <v>0</v>
      </c>
      <c r="L97" s="111">
        <f t="shared" ca="1" si="7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7.3656624634855341E-3</v>
      </c>
      <c r="H99" s="111">
        <f t="shared" ref="H99:L114" ca="1" si="9">G99-5*(G99-$M99)/($M$1-G$1)</f>
        <v>7.3656624634855341E-3</v>
      </c>
      <c r="I99" s="111">
        <f t="shared" ca="1" si="9"/>
        <v>7.3656624634855341E-3</v>
      </c>
      <c r="J99" s="111">
        <f t="shared" ca="1" si="9"/>
        <v>7.3656624634855341E-3</v>
      </c>
      <c r="K99" s="111">
        <f t="shared" ca="1" si="9"/>
        <v>7.3656624634855341E-3</v>
      </c>
      <c r="L99" s="111">
        <f t="shared" ca="1" si="9"/>
        <v>7.3656624634855341E-3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7.3656624634855341E-3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5.7329220389561808E-3</v>
      </c>
      <c r="H100" s="111">
        <f t="shared" ca="1" si="9"/>
        <v>5.7329220389561808E-3</v>
      </c>
      <c r="I100" s="111">
        <f t="shared" ca="1" si="9"/>
        <v>5.7329220389561808E-3</v>
      </c>
      <c r="J100" s="111">
        <f t="shared" ca="1" si="9"/>
        <v>5.7329220389561808E-3</v>
      </c>
      <c r="K100" s="111">
        <f t="shared" ca="1" si="9"/>
        <v>5.7329220389561808E-3</v>
      </c>
      <c r="L100" s="111">
        <f t="shared" ca="1" si="9"/>
        <v>5.7329220389561808E-3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5.7329220389561808E-3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2.7015477584646605E-4</v>
      </c>
      <c r="H107" s="111">
        <f t="shared" ca="1" si="9"/>
        <v>2.7015477584646605E-4</v>
      </c>
      <c r="I107" s="111">
        <f t="shared" ca="1" si="9"/>
        <v>2.7015477584646605E-4</v>
      </c>
      <c r="J107" s="111">
        <f t="shared" ca="1" si="9"/>
        <v>2.7015477584646605E-4</v>
      </c>
      <c r="K107" s="111">
        <f t="shared" ca="1" si="9"/>
        <v>2.7015477584646605E-4</v>
      </c>
      <c r="L107" s="111">
        <f t="shared" ca="1" si="9"/>
        <v>2.7015477584646605E-4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2.7015477584646605E-4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3.2790587979612856E-3</v>
      </c>
      <c r="H110" s="111">
        <f t="shared" ca="1" si="9"/>
        <v>3.2790587979612856E-3</v>
      </c>
      <c r="I110" s="111">
        <f t="shared" ca="1" si="9"/>
        <v>3.2790587979612856E-3</v>
      </c>
      <c r="J110" s="111">
        <f t="shared" ca="1" si="9"/>
        <v>3.2790587979612856E-3</v>
      </c>
      <c r="K110" s="111">
        <f t="shared" ca="1" si="9"/>
        <v>3.2790587979612856E-3</v>
      </c>
      <c r="L110" s="111">
        <f t="shared" ca="1" si="9"/>
        <v>3.2790587979612856E-3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3.2790587979612856E-3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3.5960380912200128E-4</v>
      </c>
      <c r="H114" s="111">
        <f t="shared" ca="1" si="9"/>
        <v>3.5960380912200128E-4</v>
      </c>
      <c r="I114" s="111">
        <f t="shared" ca="1" si="9"/>
        <v>3.5960380912200128E-4</v>
      </c>
      <c r="J114" s="111">
        <f t="shared" ca="1" si="9"/>
        <v>3.5960380912200128E-4</v>
      </c>
      <c r="K114" s="111">
        <f t="shared" ca="1" si="9"/>
        <v>3.5960380912200128E-4</v>
      </c>
      <c r="L114" s="111">
        <f t="shared" ca="1" si="9"/>
        <v>3.5960380912200128E-4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3.5960380912200128E-4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Q36" sqref="Q36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5.9538295234802786E-2</v>
      </c>
      <c r="H2" s="111">
        <f ca="1">G2-5*(G2-$M2)/($M$1-G$1)</f>
        <v>6.3986841991847773E-2</v>
      </c>
      <c r="I2" s="111">
        <f t="shared" ref="I2:L2" ca="1" si="0">H2-5*(H2-$M2)/($M$1-H$1)</f>
        <v>6.8435388748892767E-2</v>
      </c>
      <c r="J2" s="111">
        <f t="shared" ca="1" si="0"/>
        <v>7.2883935505937761E-2</v>
      </c>
      <c r="K2" s="111">
        <f t="shared" ca="1" si="0"/>
        <v>7.7332482262982755E-2</v>
      </c>
      <c r="L2" s="111">
        <f t="shared" ca="1" si="0"/>
        <v>8.1781029020027748E-2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8.6229575777072742E-2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6.0848302242782404E-3</v>
      </c>
      <c r="H3" s="111">
        <f t="shared" ref="H3:L18" ca="1" si="1">G3-5*(G3-$M3)/($M$1-G$1)</f>
        <v>1.1559726793721841E-2</v>
      </c>
      <c r="I3" s="111">
        <f t="shared" ca="1" si="1"/>
        <v>1.7034623363165444E-2</v>
      </c>
      <c r="J3" s="111">
        <f t="shared" ca="1" si="1"/>
        <v>2.2509519932609048E-2</v>
      </c>
      <c r="K3" s="111">
        <f t="shared" ca="1" si="1"/>
        <v>2.7984416502052648E-2</v>
      </c>
      <c r="L3" s="111">
        <f t="shared" ca="1" si="1"/>
        <v>3.3459313071496251E-2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3.8934209640939854E-2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7.9252873435222124E-2</v>
      </c>
      <c r="H4" s="111">
        <f t="shared" ca="1" si="1"/>
        <v>8.1026429604079561E-2</v>
      </c>
      <c r="I4" s="111">
        <f t="shared" ca="1" si="1"/>
        <v>8.2799985772936999E-2</v>
      </c>
      <c r="J4" s="111">
        <f t="shared" ca="1" si="1"/>
        <v>8.4573541941794436E-2</v>
      </c>
      <c r="K4" s="111">
        <f t="shared" ca="1" si="1"/>
        <v>8.6347098110651874E-2</v>
      </c>
      <c r="L4" s="111">
        <f t="shared" ca="1" si="1"/>
        <v>8.8120654279509297E-2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8.9894210448366735E-2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1.2306477378856789E-2</v>
      </c>
      <c r="H5" s="111">
        <f t="shared" ca="1" si="1"/>
        <v>1.6019640843744885E-2</v>
      </c>
      <c r="I5" s="111">
        <f t="shared" ca="1" si="1"/>
        <v>1.973280430863298E-2</v>
      </c>
      <c r="J5" s="111">
        <f t="shared" ca="1" si="1"/>
        <v>2.3445967773521072E-2</v>
      </c>
      <c r="K5" s="111">
        <f t="shared" ca="1" si="1"/>
        <v>2.7159131238409167E-2</v>
      </c>
      <c r="L5" s="111">
        <f t="shared" ca="1" si="1"/>
        <v>3.0872294703297259E-2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3.4585458168185354E-2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1.5767990019928454E-2</v>
      </c>
      <c r="H6" s="111">
        <f t="shared" ca="1" si="1"/>
        <v>2.0655531384784126E-2</v>
      </c>
      <c r="I6" s="111">
        <f t="shared" ca="1" si="1"/>
        <v>2.5543072749639798E-2</v>
      </c>
      <c r="J6" s="111">
        <f t="shared" ca="1" si="1"/>
        <v>3.043061411449547E-2</v>
      </c>
      <c r="K6" s="111">
        <f t="shared" ca="1" si="1"/>
        <v>3.5318155479351139E-2</v>
      </c>
      <c r="L6" s="111">
        <f t="shared" ca="1" si="1"/>
        <v>4.0205696844206815E-2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4.5093238209062483E-2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2.3065072089847413E-2</v>
      </c>
      <c r="H7" s="111">
        <f t="shared" ca="1" si="1"/>
        <v>2.7013272070200281E-2</v>
      </c>
      <c r="I7" s="111">
        <f t="shared" ca="1" si="1"/>
        <v>3.0961472050553149E-2</v>
      </c>
      <c r="J7" s="111">
        <f t="shared" ca="1" si="1"/>
        <v>3.4909672030906017E-2</v>
      </c>
      <c r="K7" s="111">
        <f t="shared" ca="1" si="1"/>
        <v>3.8857872011258884E-2</v>
      </c>
      <c r="L7" s="111">
        <f t="shared" ca="1" si="1"/>
        <v>4.2806071991611752E-2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4.675427197196462E-2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7.3442671080666683E-2</v>
      </c>
      <c r="H8" s="111">
        <f t="shared" ca="1" si="1"/>
        <v>7.7544411143928349E-2</v>
      </c>
      <c r="I8" s="111">
        <f t="shared" ca="1" si="1"/>
        <v>8.1646151207190015E-2</v>
      </c>
      <c r="J8" s="111">
        <f t="shared" ca="1" si="1"/>
        <v>8.5747891270451682E-2</v>
      </c>
      <c r="K8" s="111">
        <f t="shared" ca="1" si="1"/>
        <v>8.9849631333713348E-2</v>
      </c>
      <c r="L8" s="111">
        <f t="shared" ca="1" si="1"/>
        <v>9.3951371396975014E-2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9.8053111460236667E-2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5.9142428156918933E-2</v>
      </c>
      <c r="H9" s="111">
        <f t="shared" ca="1" si="1"/>
        <v>6.3179191904953913E-2</v>
      </c>
      <c r="I9" s="111">
        <f t="shared" ca="1" si="1"/>
        <v>6.7215955652988879E-2</v>
      </c>
      <c r="J9" s="111">
        <f t="shared" ca="1" si="1"/>
        <v>7.1252719401023845E-2</v>
      </c>
      <c r="K9" s="111">
        <f t="shared" ca="1" si="1"/>
        <v>7.5289483149058825E-2</v>
      </c>
      <c r="L9" s="111">
        <f t="shared" ca="1" si="1"/>
        <v>7.9326246897093805E-2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8.3363010645128771E-2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6.1447466236874103E-2</v>
      </c>
      <c r="H10" s="111">
        <f t="shared" ca="1" si="1"/>
        <v>6.4182115679247156E-2</v>
      </c>
      <c r="I10" s="111">
        <f t="shared" ca="1" si="1"/>
        <v>6.6916765121620217E-2</v>
      </c>
      <c r="J10" s="111">
        <f t="shared" ca="1" si="1"/>
        <v>6.9651414563993277E-2</v>
      </c>
      <c r="K10" s="111">
        <f t="shared" ca="1" si="1"/>
        <v>7.2386064006366338E-2</v>
      </c>
      <c r="L10" s="111">
        <f t="shared" ca="1" si="1"/>
        <v>7.5120713448739398E-2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7.7855362891112459E-2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2.3637159264393151E-2</v>
      </c>
      <c r="H11" s="111">
        <f t="shared" ca="1" si="1"/>
        <v>2.8460522726717983E-2</v>
      </c>
      <c r="I11" s="111">
        <f t="shared" ca="1" si="1"/>
        <v>3.3283886189042815E-2</v>
      </c>
      <c r="J11" s="111">
        <f t="shared" ca="1" si="1"/>
        <v>3.810724965136765E-2</v>
      </c>
      <c r="K11" s="111">
        <f t="shared" ca="1" si="1"/>
        <v>4.2930613113692478E-2</v>
      </c>
      <c r="L11" s="111">
        <f t="shared" ca="1" si="1"/>
        <v>4.7753976576017307E-2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5.2577340038342142E-2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5.3897022945894714E-3</v>
      </c>
      <c r="H12" s="111">
        <f t="shared" ca="1" si="1"/>
        <v>1.2019997808481163E-2</v>
      </c>
      <c r="I12" s="111">
        <f t="shared" ca="1" si="1"/>
        <v>1.8650293322372856E-2</v>
      </c>
      <c r="J12" s="111">
        <f t="shared" ca="1" si="1"/>
        <v>2.528058883626455E-2</v>
      </c>
      <c r="K12" s="111">
        <f t="shared" ca="1" si="1"/>
        <v>3.1910884350156245E-2</v>
      </c>
      <c r="L12" s="111">
        <f t="shared" ca="1" si="1"/>
        <v>3.8541179864047932E-2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4.5171475377939627E-2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1.3804791360719635E-2</v>
      </c>
      <c r="H13" s="111">
        <f t="shared" ca="1" si="1"/>
        <v>1.696879637327664E-2</v>
      </c>
      <c r="I13" s="111">
        <f t="shared" ca="1" si="1"/>
        <v>2.0132801385833642E-2</v>
      </c>
      <c r="J13" s="111">
        <f t="shared" ca="1" si="1"/>
        <v>2.3296806398390643E-2</v>
      </c>
      <c r="K13" s="111">
        <f t="shared" ca="1" si="1"/>
        <v>2.6460811410947648E-2</v>
      </c>
      <c r="L13" s="111">
        <f t="shared" ca="1" si="1"/>
        <v>2.962481642350465E-2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3.2788821436061655E-2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2.1528162026095771E-2</v>
      </c>
      <c r="H14" s="111">
        <f t="shared" ca="1" si="1"/>
        <v>2.6326244718242048E-2</v>
      </c>
      <c r="I14" s="111">
        <f t="shared" ca="1" si="1"/>
        <v>3.1124327410388324E-2</v>
      </c>
      <c r="J14" s="111">
        <f t="shared" ca="1" si="1"/>
        <v>3.5922410102534601E-2</v>
      </c>
      <c r="K14" s="111">
        <f t="shared" ca="1" si="1"/>
        <v>4.0720492794680874E-2</v>
      </c>
      <c r="L14" s="111">
        <f t="shared" ca="1" si="1"/>
        <v>4.5518575486827154E-2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5.0316658178973427E-2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4.3344585764118829E-2</v>
      </c>
      <c r="H15" s="111">
        <f t="shared" ca="1" si="1"/>
        <v>5.020065050974655E-2</v>
      </c>
      <c r="I15" s="111">
        <f t="shared" ca="1" si="1"/>
        <v>5.7056715255374271E-2</v>
      </c>
      <c r="J15" s="111">
        <f t="shared" ca="1" si="1"/>
        <v>6.3912780001001993E-2</v>
      </c>
      <c r="K15" s="111">
        <f t="shared" ca="1" si="1"/>
        <v>7.0768844746629714E-2</v>
      </c>
      <c r="L15" s="111">
        <f t="shared" ca="1" si="1"/>
        <v>7.7624909492257449E-2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8.448097423788517E-2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4.8248408928241232E-3</v>
      </c>
      <c r="H16" s="111">
        <f t="shared" ca="1" si="1"/>
        <v>9.3260890109039714E-3</v>
      </c>
      <c r="I16" s="111">
        <f t="shared" ca="1" si="1"/>
        <v>1.3827337128983819E-2</v>
      </c>
      <c r="J16" s="111">
        <f t="shared" ca="1" si="1"/>
        <v>1.832858524706367E-2</v>
      </c>
      <c r="K16" s="111">
        <f t="shared" ca="1" si="1"/>
        <v>2.2829833365143517E-2</v>
      </c>
      <c r="L16" s="111">
        <f t="shared" ca="1" si="1"/>
        <v>2.7331081483223364E-2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3.1832329601303215E-2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0.32470997824236475</v>
      </c>
      <c r="H17" s="111">
        <f t="shared" ca="1" si="1"/>
        <v>0.32913641551235084</v>
      </c>
      <c r="I17" s="111">
        <f t="shared" ca="1" si="1"/>
        <v>0.33356285278233694</v>
      </c>
      <c r="J17" s="111">
        <f t="shared" ca="1" si="1"/>
        <v>0.33798929005232303</v>
      </c>
      <c r="K17" s="111">
        <f t="shared" ca="1" si="1"/>
        <v>0.34241572732230907</v>
      </c>
      <c r="L17" s="111">
        <f t="shared" ca="1" si="1"/>
        <v>0.34684216459229511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0.3512686018622812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0.17816454970315956</v>
      </c>
      <c r="H18" s="111">
        <f t="shared" ca="1" si="1"/>
        <v>0.18837792602041015</v>
      </c>
      <c r="I18" s="111">
        <f t="shared" ca="1" si="1"/>
        <v>0.1985913023376607</v>
      </c>
      <c r="J18" s="111">
        <f t="shared" ca="1" si="1"/>
        <v>0.20880467865491126</v>
      </c>
      <c r="K18" s="111">
        <f t="shared" ca="1" si="1"/>
        <v>0.21901805497216184</v>
      </c>
      <c r="L18" s="111">
        <f t="shared" ca="1" si="1"/>
        <v>0.22923143128941242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0.23944480760666298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2.0732156866374823E-3</v>
      </c>
      <c r="H19" s="111">
        <f t="shared" ref="H19:L34" ca="1" si="2">G19-5*(G19-$M19)/($M$1-G$1)</f>
        <v>7.3139448443952162E-3</v>
      </c>
      <c r="I19" s="111">
        <f t="shared" ca="1" si="2"/>
        <v>1.255467400215295E-2</v>
      </c>
      <c r="J19" s="111">
        <f t="shared" ca="1" si="2"/>
        <v>1.7795403159910683E-2</v>
      </c>
      <c r="K19" s="111">
        <f t="shared" ca="1" si="2"/>
        <v>2.3036132317668417E-2</v>
      </c>
      <c r="L19" s="111">
        <f t="shared" ca="1" si="2"/>
        <v>2.827686147542615E-2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3.3517590633183887E-2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5.0106766242161982E-3</v>
      </c>
      <c r="I20" s="111">
        <f t="shared" ca="1" si="2"/>
        <v>1.0021353248432396E-2</v>
      </c>
      <c r="J20" s="111">
        <f t="shared" ca="1" si="2"/>
        <v>1.5032029872648595E-2</v>
      </c>
      <c r="K20" s="111">
        <f t="shared" ca="1" si="2"/>
        <v>2.0042706496864793E-2</v>
      </c>
      <c r="L20" s="111">
        <f t="shared" ca="1" si="2"/>
        <v>2.5053383121080991E-2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3.0064059745297189E-2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1.6508671964821378E-2</v>
      </c>
      <c r="H21" s="111">
        <f t="shared" ca="1" si="2"/>
        <v>2.1121733299199953E-2</v>
      </c>
      <c r="I21" s="111">
        <f t="shared" ca="1" si="2"/>
        <v>2.5734794633578528E-2</v>
      </c>
      <c r="J21" s="111">
        <f t="shared" ca="1" si="2"/>
        <v>3.0347855967957103E-2</v>
      </c>
      <c r="K21" s="111">
        <f t="shared" ca="1" si="2"/>
        <v>3.4960917302335678E-2</v>
      </c>
      <c r="L21" s="111">
        <f t="shared" ca="1" si="2"/>
        <v>3.9573978636714253E-2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4.4187039971092829E-2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4.2882102150821041E-2</v>
      </c>
      <c r="H22" s="111">
        <f t="shared" ca="1" si="2"/>
        <v>5.1988998448526141E-2</v>
      </c>
      <c r="I22" s="111">
        <f t="shared" ca="1" si="2"/>
        <v>6.1095894746231241E-2</v>
      </c>
      <c r="J22" s="111">
        <f t="shared" ca="1" si="2"/>
        <v>7.0202791043936341E-2</v>
      </c>
      <c r="K22" s="111">
        <f t="shared" ca="1" si="2"/>
        <v>7.9309687341641441E-2</v>
      </c>
      <c r="L22" s="111">
        <f t="shared" ca="1" si="2"/>
        <v>8.8416583639346541E-2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9.7523479937051655E-2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3.1035253814233613E-2</v>
      </c>
      <c r="H23" s="111">
        <f t="shared" ca="1" si="2"/>
        <v>3.468753162781029E-2</v>
      </c>
      <c r="I23" s="111">
        <f t="shared" ca="1" si="2"/>
        <v>3.8339809441386971E-2</v>
      </c>
      <c r="J23" s="111">
        <f t="shared" ca="1" si="2"/>
        <v>4.1992087254963652E-2</v>
      </c>
      <c r="K23" s="111">
        <f t="shared" ca="1" si="2"/>
        <v>4.5644365068540332E-2</v>
      </c>
      <c r="L23" s="111">
        <f t="shared" ca="1" si="2"/>
        <v>4.9296642882117006E-2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5.2948920695693687E-2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2.6301447294569833E-5</v>
      </c>
      <c r="H24" s="111">
        <f t="shared" ca="1" si="2"/>
        <v>5.3353686168061886E-3</v>
      </c>
      <c r="I24" s="111">
        <f t="shared" ca="1" si="2"/>
        <v>1.0644435786317807E-2</v>
      </c>
      <c r="J24" s="111">
        <f t="shared" ca="1" si="2"/>
        <v>1.5953502955829427E-2</v>
      </c>
      <c r="K24" s="111">
        <f t="shared" ca="1" si="2"/>
        <v>2.1262570125341045E-2</v>
      </c>
      <c r="L24" s="111">
        <f t="shared" ca="1" si="2"/>
        <v>2.6571637294852665E-2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3.1880704464364286E-2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6.0057443982255423E-3</v>
      </c>
      <c r="H25" s="111">
        <f t="shared" ca="1" si="2"/>
        <v>1.4468018175311886E-2</v>
      </c>
      <c r="I25" s="111">
        <f t="shared" ca="1" si="2"/>
        <v>2.2930291952398228E-2</v>
      </c>
      <c r="J25" s="111">
        <f t="shared" ca="1" si="2"/>
        <v>3.1392565729484574E-2</v>
      </c>
      <c r="K25" s="111">
        <f t="shared" ca="1" si="2"/>
        <v>3.9854839506570913E-2</v>
      </c>
      <c r="L25" s="111">
        <f t="shared" ca="1" si="2"/>
        <v>4.8317113283657259E-2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5.6779387060743605E-2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5.4555494767512978E-3</v>
      </c>
      <c r="I26" s="111">
        <f t="shared" ca="1" si="2"/>
        <v>1.0911098953502594E-2</v>
      </c>
      <c r="J26" s="111">
        <f t="shared" ca="1" si="2"/>
        <v>1.6366648430253893E-2</v>
      </c>
      <c r="K26" s="111">
        <f t="shared" ca="1" si="2"/>
        <v>2.1822197907005191E-2</v>
      </c>
      <c r="L26" s="111">
        <f t="shared" ca="1" si="2"/>
        <v>2.727774738375649E-2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3.2733296860507785E-2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2.3819610438615291E-2</v>
      </c>
      <c r="H27" s="111">
        <f t="shared" ca="1" si="2"/>
        <v>2.9819923032675052E-2</v>
      </c>
      <c r="I27" s="111">
        <f t="shared" ca="1" si="2"/>
        <v>3.5820235626734809E-2</v>
      </c>
      <c r="J27" s="111">
        <f t="shared" ca="1" si="2"/>
        <v>4.1820548220794569E-2</v>
      </c>
      <c r="K27" s="111">
        <f t="shared" ca="1" si="2"/>
        <v>4.782086081485433E-2</v>
      </c>
      <c r="L27" s="111">
        <f t="shared" ca="1" si="2"/>
        <v>5.382117340891409E-2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5.982148600297385E-2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3.1062337080724027E-2</v>
      </c>
      <c r="H28" s="111">
        <f t="shared" ca="1" si="2"/>
        <v>3.4537374831596399E-2</v>
      </c>
      <c r="I28" s="111">
        <f t="shared" ca="1" si="2"/>
        <v>3.8012412582468777E-2</v>
      </c>
      <c r="J28" s="111">
        <f t="shared" ca="1" si="2"/>
        <v>4.1487450333341155E-2</v>
      </c>
      <c r="K28" s="111">
        <f t="shared" ca="1" si="2"/>
        <v>4.4962488084213527E-2</v>
      </c>
      <c r="L28" s="111">
        <f t="shared" ca="1" si="2"/>
        <v>4.8437525835085898E-2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5.1912563585958277E-2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1.3449818120385439E-3</v>
      </c>
      <c r="H30" s="111">
        <f t="shared" ca="1" si="2"/>
        <v>5.804975466890034E-3</v>
      </c>
      <c r="I30" s="111">
        <f t="shared" ca="1" si="2"/>
        <v>1.0264969121741525E-2</v>
      </c>
      <c r="J30" s="111">
        <f t="shared" ca="1" si="2"/>
        <v>1.4724962776593017E-2</v>
      </c>
      <c r="K30" s="111">
        <f t="shared" ca="1" si="2"/>
        <v>1.9184956431444508E-2</v>
      </c>
      <c r="L30" s="111">
        <f t="shared" ca="1" si="2"/>
        <v>2.3644950086295996E-2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2.8104943741147487E-2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5.9538295234802786E-2</v>
      </c>
      <c r="H31" s="111">
        <f t="shared" ca="1" si="2"/>
        <v>8.5901366440946439E-2</v>
      </c>
      <c r="I31" s="111">
        <f t="shared" ca="1" si="2"/>
        <v>0.1122644376470901</v>
      </c>
      <c r="J31" s="111">
        <f t="shared" ca="1" si="2"/>
        <v>0.13862750885323374</v>
      </c>
      <c r="K31" s="111">
        <f t="shared" ca="1" si="2"/>
        <v>0.16499058005937739</v>
      </c>
      <c r="L31" s="111">
        <f t="shared" ca="1" si="2"/>
        <v>0.19135365126552104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0.21771672247166468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6.0848302242782404E-3</v>
      </c>
      <c r="H32" s="111">
        <f t="shared" ca="1" si="2"/>
        <v>3.7746248929235629E-2</v>
      </c>
      <c r="I32" s="111">
        <f t="shared" ca="1" si="2"/>
        <v>6.9407667634193024E-2</v>
      </c>
      <c r="J32" s="111">
        <f t="shared" ca="1" si="2"/>
        <v>0.1010690863391504</v>
      </c>
      <c r="K32" s="111">
        <f t="shared" ca="1" si="2"/>
        <v>0.1327305050441078</v>
      </c>
      <c r="L32" s="111">
        <f t="shared" ca="1" si="2"/>
        <v>0.16439192374906519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0.19605334245402256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7.9252873435222124E-2</v>
      </c>
      <c r="H33" s="111">
        <f t="shared" ca="1" si="2"/>
        <v>8.8730058022335884E-2</v>
      </c>
      <c r="I33" s="111">
        <f t="shared" ca="1" si="2"/>
        <v>9.820724260944963E-2</v>
      </c>
      <c r="J33" s="111">
        <f t="shared" ca="1" si="2"/>
        <v>0.10768442719656338</v>
      </c>
      <c r="K33" s="111">
        <f t="shared" ca="1" si="2"/>
        <v>0.11716161178367714</v>
      </c>
      <c r="L33" s="111">
        <f t="shared" ca="1" si="2"/>
        <v>0.1266387963707909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0.13611598095790464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1.2306477378856789E-2</v>
      </c>
      <c r="H34" s="111">
        <f t="shared" ca="1" si="2"/>
        <v>3.448445300795841E-2</v>
      </c>
      <c r="I34" s="111">
        <f t="shared" ca="1" si="2"/>
        <v>5.6662428637060031E-2</v>
      </c>
      <c r="J34" s="111">
        <f t="shared" ca="1" si="2"/>
        <v>7.8840404266161651E-2</v>
      </c>
      <c r="K34" s="111">
        <f t="shared" ca="1" si="2"/>
        <v>0.10101837989526327</v>
      </c>
      <c r="L34" s="111">
        <f t="shared" ca="1" si="2"/>
        <v>0.12319635552436488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0.14537433115346649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1.5767990019928454E-2</v>
      </c>
      <c r="H35" s="111">
        <f t="shared" ref="H35:L50" ca="1" si="4">G35-5*(G35-$M35)/($M$1-G$1)</f>
        <v>3.4566226038604111E-2</v>
      </c>
      <c r="I35" s="111">
        <f t="shared" ca="1" si="4"/>
        <v>5.3364462057279766E-2</v>
      </c>
      <c r="J35" s="111">
        <f t="shared" ca="1" si="4"/>
        <v>7.216269807595542E-2</v>
      </c>
      <c r="K35" s="111">
        <f t="shared" ca="1" si="4"/>
        <v>9.0960934094631074E-2</v>
      </c>
      <c r="L35" s="111">
        <f t="shared" ca="1" si="4"/>
        <v>0.10975917011330673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0.12855740613198238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2.3065072089847413E-2</v>
      </c>
      <c r="H36" s="111">
        <f t="shared" ca="1" si="4"/>
        <v>4.9214738352117038E-2</v>
      </c>
      <c r="I36" s="111">
        <f t="shared" ca="1" si="4"/>
        <v>7.5364404614386662E-2</v>
      </c>
      <c r="J36" s="111">
        <f t="shared" ca="1" si="4"/>
        <v>0.10151407087665629</v>
      </c>
      <c r="K36" s="111">
        <f t="shared" ca="1" si="4"/>
        <v>0.1276637371389259</v>
      </c>
      <c r="L36" s="111">
        <f t="shared" ca="1" si="4"/>
        <v>0.15381340340119551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0.17996306966346515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7.3442671080666683E-2</v>
      </c>
      <c r="H37" s="111">
        <f t="shared" ca="1" si="4"/>
        <v>9.9266846609341194E-2</v>
      </c>
      <c r="I37" s="111">
        <f t="shared" ca="1" si="4"/>
        <v>0.12509102213801571</v>
      </c>
      <c r="J37" s="111">
        <f t="shared" ca="1" si="4"/>
        <v>0.1509151976666902</v>
      </c>
      <c r="K37" s="111">
        <f t="shared" ca="1" si="4"/>
        <v>0.17673937319536473</v>
      </c>
      <c r="L37" s="111">
        <f t="shared" ca="1" si="4"/>
        <v>0.20256354872403923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0.22838772425271375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5.9142428156918933E-2</v>
      </c>
      <c r="H38" s="111">
        <f t="shared" ca="1" si="4"/>
        <v>7.8038188902632283E-2</v>
      </c>
      <c r="I38" s="111">
        <f t="shared" ca="1" si="4"/>
        <v>9.6933949648345646E-2</v>
      </c>
      <c r="J38" s="111">
        <f t="shared" ca="1" si="4"/>
        <v>0.11582971039405901</v>
      </c>
      <c r="K38" s="111">
        <f t="shared" ca="1" si="4"/>
        <v>0.13472547113977237</v>
      </c>
      <c r="L38" s="111">
        <f t="shared" ca="1" si="4"/>
        <v>0.15362123188548571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0.17251699263119907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6.1447466236874103E-2</v>
      </c>
      <c r="H39" s="111">
        <f t="shared" ca="1" si="4"/>
        <v>7.2456544354050745E-2</v>
      </c>
      <c r="I39" s="111">
        <f t="shared" ca="1" si="4"/>
        <v>8.3465622471227394E-2</v>
      </c>
      <c r="J39" s="111">
        <f t="shared" ca="1" si="4"/>
        <v>9.4474700588404043E-2</v>
      </c>
      <c r="K39" s="111">
        <f t="shared" ca="1" si="4"/>
        <v>0.10548377870558069</v>
      </c>
      <c r="L39" s="111">
        <f t="shared" ca="1" si="4"/>
        <v>0.11649285682275734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0.12750193493993398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2.3637159264393151E-2</v>
      </c>
      <c r="H40" s="111">
        <f t="shared" ca="1" si="4"/>
        <v>5.2631843199332118E-2</v>
      </c>
      <c r="I40" s="111">
        <f t="shared" ca="1" si="4"/>
        <v>8.1626527134271071E-2</v>
      </c>
      <c r="J40" s="111">
        <f t="shared" ca="1" si="4"/>
        <v>0.11062121106921002</v>
      </c>
      <c r="K40" s="111">
        <f t="shared" ca="1" si="4"/>
        <v>0.13961589500414898</v>
      </c>
      <c r="L40" s="111">
        <f t="shared" ca="1" si="4"/>
        <v>0.16861057893908796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0.19760526287402691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5.3897022945894714E-3</v>
      </c>
      <c r="H41" s="111">
        <f t="shared" ca="1" si="4"/>
        <v>4.1046928861346844E-2</v>
      </c>
      <c r="I41" s="111">
        <f t="shared" ca="1" si="4"/>
        <v>7.6704155428104215E-2</v>
      </c>
      <c r="J41" s="111">
        <f t="shared" ca="1" si="4"/>
        <v>0.11236138199486158</v>
      </c>
      <c r="K41" s="111">
        <f t="shared" ca="1" si="4"/>
        <v>0.14801860856161894</v>
      </c>
      <c r="L41" s="111">
        <f t="shared" ca="1" si="4"/>
        <v>0.18367583512837632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0.21933306169513367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1.3804791360719635E-2</v>
      </c>
      <c r="H42" s="111">
        <f t="shared" ca="1" si="4"/>
        <v>2.9929828032819013E-2</v>
      </c>
      <c r="I42" s="111">
        <f t="shared" ca="1" si="4"/>
        <v>4.6054864704918388E-2</v>
      </c>
      <c r="J42" s="111">
        <f t="shared" ca="1" si="4"/>
        <v>6.2179901377017774E-2</v>
      </c>
      <c r="K42" s="111">
        <f t="shared" ca="1" si="4"/>
        <v>7.8304938049117145E-2</v>
      </c>
      <c r="L42" s="111">
        <f t="shared" ca="1" si="4"/>
        <v>9.4429974721216531E-2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0.11055501139331592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2.1528162026095771E-2</v>
      </c>
      <c r="H43" s="111">
        <f t="shared" ca="1" si="4"/>
        <v>5.7869663907416408E-2</v>
      </c>
      <c r="I43" s="111">
        <f t="shared" ca="1" si="4"/>
        <v>9.4211165788737047E-2</v>
      </c>
      <c r="J43" s="111">
        <f t="shared" ca="1" si="4"/>
        <v>0.13055266767005769</v>
      </c>
      <c r="K43" s="111">
        <f t="shared" ca="1" si="4"/>
        <v>0.16689416955137834</v>
      </c>
      <c r="L43" s="111">
        <f t="shared" ca="1" si="4"/>
        <v>0.20323567143269899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0.23957717331401962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4.3344585764118829E-2</v>
      </c>
      <c r="H44" s="111">
        <f t="shared" ca="1" si="4"/>
        <v>7.9812673116142208E-2</v>
      </c>
      <c r="I44" s="111">
        <f t="shared" ca="1" si="4"/>
        <v>0.11628076046816559</v>
      </c>
      <c r="J44" s="111">
        <f t="shared" ca="1" si="4"/>
        <v>0.15274884782018897</v>
      </c>
      <c r="K44" s="111">
        <f t="shared" ca="1" si="4"/>
        <v>0.18921693517221233</v>
      </c>
      <c r="L44" s="111">
        <f t="shared" ca="1" si="4"/>
        <v>0.22568502252423572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0.26215310987625912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4.8248408928241232E-3</v>
      </c>
      <c r="H45" s="111">
        <f t="shared" ca="1" si="4"/>
        <v>3.869124237022023E-2</v>
      </c>
      <c r="I45" s="111">
        <f t="shared" ca="1" si="4"/>
        <v>7.2557643847616343E-2</v>
      </c>
      <c r="J45" s="111">
        <f t="shared" ca="1" si="4"/>
        <v>0.10642404532501246</v>
      </c>
      <c r="K45" s="111">
        <f t="shared" ca="1" si="4"/>
        <v>0.14029044680240854</v>
      </c>
      <c r="L45" s="111">
        <f t="shared" ca="1" si="4"/>
        <v>0.17415684827980465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0.20802324975720077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0.32470997824236475</v>
      </c>
      <c r="H46" s="111">
        <f t="shared" ca="1" si="4"/>
        <v>0.34485297241856783</v>
      </c>
      <c r="I46" s="111">
        <f t="shared" ca="1" si="4"/>
        <v>0.3649959665947709</v>
      </c>
      <c r="J46" s="111">
        <f t="shared" ca="1" si="4"/>
        <v>0.38513896077097398</v>
      </c>
      <c r="K46" s="111">
        <f t="shared" ca="1" si="4"/>
        <v>0.40528195494717706</v>
      </c>
      <c r="L46" s="111">
        <f t="shared" ca="1" si="4"/>
        <v>0.42542494912338014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0.44556794329958327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0.17816454970315956</v>
      </c>
      <c r="H47" s="111">
        <f t="shared" ca="1" si="4"/>
        <v>0.20824371974414324</v>
      </c>
      <c r="I47" s="111">
        <f t="shared" ca="1" si="4"/>
        <v>0.23832288978512692</v>
      </c>
      <c r="J47" s="111">
        <f t="shared" ca="1" si="4"/>
        <v>0.26840205982611059</v>
      </c>
      <c r="K47" s="111">
        <f t="shared" ca="1" si="4"/>
        <v>0.2984812298670943</v>
      </c>
      <c r="L47" s="111">
        <f t="shared" ca="1" si="4"/>
        <v>0.32856039990807795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0.35863956994906165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2.0732156866374823E-3</v>
      </c>
      <c r="H48" s="111">
        <f t="shared" ca="1" si="4"/>
        <v>3.2953957820789678E-2</v>
      </c>
      <c r="I48" s="111">
        <f t="shared" ca="1" si="4"/>
        <v>6.383469995494187E-2</v>
      </c>
      <c r="J48" s="111">
        <f t="shared" ca="1" si="4"/>
        <v>9.4715442089094076E-2</v>
      </c>
      <c r="K48" s="111">
        <f t="shared" ca="1" si="4"/>
        <v>0.12559618422324628</v>
      </c>
      <c r="L48" s="111">
        <f t="shared" ca="1" si="4"/>
        <v>0.15647692635739849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0.18735766849155067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2.073623857978147E-2</v>
      </c>
      <c r="I49" s="111">
        <f t="shared" ca="1" si="4"/>
        <v>4.1472477159562947E-2</v>
      </c>
      <c r="J49" s="111">
        <f t="shared" ca="1" si="4"/>
        <v>6.2208715739344417E-2</v>
      </c>
      <c r="K49" s="111">
        <f t="shared" ca="1" si="4"/>
        <v>8.294495431912588E-2</v>
      </c>
      <c r="L49" s="111">
        <f t="shared" ca="1" si="4"/>
        <v>0.10368119289890736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0.12441743147868883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1.6508671964821378E-2</v>
      </c>
      <c r="H50" s="111">
        <f t="shared" ca="1" si="4"/>
        <v>5.097999412073706E-2</v>
      </c>
      <c r="I50" s="111">
        <f t="shared" ca="1" si="4"/>
        <v>8.5451316276652742E-2</v>
      </c>
      <c r="J50" s="111">
        <f t="shared" ca="1" si="4"/>
        <v>0.11992263843256842</v>
      </c>
      <c r="K50" s="111">
        <f t="shared" ca="1" si="4"/>
        <v>0.15439396058848409</v>
      </c>
      <c r="L50" s="111">
        <f t="shared" ca="1" si="4"/>
        <v>0.18886528274439979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0.22333660490031548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4.2882102150821041E-2</v>
      </c>
      <c r="H51" s="111">
        <f t="shared" ref="H51:L66" ca="1" si="5">G51-5*(G51-$M51)/($M$1-G$1)</f>
        <v>7.5433918303174849E-2</v>
      </c>
      <c r="I51" s="111">
        <f t="shared" ca="1" si="5"/>
        <v>0.10798573445552866</v>
      </c>
      <c r="J51" s="111">
        <f t="shared" ca="1" si="5"/>
        <v>0.14053755060788248</v>
      </c>
      <c r="K51" s="111">
        <f t="shared" ca="1" si="5"/>
        <v>0.17308936676023629</v>
      </c>
      <c r="L51" s="111">
        <f t="shared" ca="1" si="5"/>
        <v>0.20564118291259009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0.2381929990649439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3.1035253814233613E-2</v>
      </c>
      <c r="H52" s="111">
        <f t="shared" ca="1" si="5"/>
        <v>5.2881644692682014E-2</v>
      </c>
      <c r="I52" s="111">
        <f t="shared" ca="1" si="5"/>
        <v>7.4728035571130419E-2</v>
      </c>
      <c r="J52" s="111">
        <f t="shared" ca="1" si="5"/>
        <v>9.657442644957881E-2</v>
      </c>
      <c r="K52" s="111">
        <f t="shared" ca="1" si="5"/>
        <v>0.11842081732802721</v>
      </c>
      <c r="L52" s="111">
        <f t="shared" ca="1" si="5"/>
        <v>0.14026720820647562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0.16211359908492401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2.6301447294569833E-5</v>
      </c>
      <c r="H53" s="111">
        <f t="shared" ca="1" si="5"/>
        <v>3.7947320118790449E-2</v>
      </c>
      <c r="I53" s="111">
        <f t="shared" ca="1" si="5"/>
        <v>7.586833879028633E-2</v>
      </c>
      <c r="J53" s="111">
        <f t="shared" ca="1" si="5"/>
        <v>0.11378935746178222</v>
      </c>
      <c r="K53" s="111">
        <f t="shared" ca="1" si="5"/>
        <v>0.15171037613327809</v>
      </c>
      <c r="L53" s="111">
        <f t="shared" ca="1" si="5"/>
        <v>0.18963139480477398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0.22755241347626987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6.0057443982255423E-3</v>
      </c>
      <c r="H54" s="111">
        <f t="shared" ca="1" si="5"/>
        <v>4.3495710086235914E-2</v>
      </c>
      <c r="I54" s="111">
        <f t="shared" ca="1" si="5"/>
        <v>8.0985675774246285E-2</v>
      </c>
      <c r="J54" s="111">
        <f t="shared" ca="1" si="5"/>
        <v>0.11847564146225667</v>
      </c>
      <c r="K54" s="111">
        <f t="shared" ca="1" si="5"/>
        <v>0.15596560715026703</v>
      </c>
      <c r="L54" s="111">
        <f t="shared" ca="1" si="5"/>
        <v>0.19345557283827741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0.2309455385262878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2.3056275235695797E-2</v>
      </c>
      <c r="I55" s="111">
        <f t="shared" ca="1" si="5"/>
        <v>4.6112550471391595E-2</v>
      </c>
      <c r="J55" s="111">
        <f t="shared" ca="1" si="5"/>
        <v>6.9168825707087392E-2</v>
      </c>
      <c r="K55" s="111">
        <f t="shared" ca="1" si="5"/>
        <v>9.2225100942783189E-2</v>
      </c>
      <c r="L55" s="111">
        <f t="shared" ca="1" si="5"/>
        <v>0.11528137617847899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0.13833765141417478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2.3819610438615291E-2</v>
      </c>
      <c r="H56" s="111">
        <f t="shared" ca="1" si="5"/>
        <v>5.4606849858435787E-2</v>
      </c>
      <c r="I56" s="111">
        <f t="shared" ca="1" si="5"/>
        <v>8.5394089278256285E-2</v>
      </c>
      <c r="J56" s="111">
        <f t="shared" ca="1" si="5"/>
        <v>0.11618132869807679</v>
      </c>
      <c r="K56" s="111">
        <f t="shared" ca="1" si="5"/>
        <v>0.1469685681178973</v>
      </c>
      <c r="L56" s="111">
        <f t="shared" ca="1" si="5"/>
        <v>0.17775580753771777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0.20854304695753828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3.1062337080724027E-2</v>
      </c>
      <c r="H57" s="111">
        <f t="shared" ca="1" si="5"/>
        <v>4.6623291455428796E-2</v>
      </c>
      <c r="I57" s="111">
        <f t="shared" ca="1" si="5"/>
        <v>6.2184245830133572E-2</v>
      </c>
      <c r="J57" s="111">
        <f t="shared" ca="1" si="5"/>
        <v>7.7745200204838341E-2</v>
      </c>
      <c r="K57" s="111">
        <f t="shared" ca="1" si="5"/>
        <v>9.330615457954311E-2</v>
      </c>
      <c r="L57" s="111">
        <f t="shared" ca="1" si="5"/>
        <v>0.10886710895424788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0.12442806332895265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1.3449818120385439E-3</v>
      </c>
      <c r="H59" s="111">
        <f t="shared" ca="1" si="5"/>
        <v>3.2222972702295245E-2</v>
      </c>
      <c r="I59" s="111">
        <f t="shared" ca="1" si="5"/>
        <v>6.3100963592551948E-2</v>
      </c>
      <c r="J59" s="111">
        <f t="shared" ca="1" si="5"/>
        <v>9.3978954482808658E-2</v>
      </c>
      <c r="K59" s="111">
        <f t="shared" ca="1" si="5"/>
        <v>0.12485694537306535</v>
      </c>
      <c r="L59" s="111">
        <f t="shared" ca="1" si="5"/>
        <v>0.15573493626332205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0.18661292715357874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5.9538295234802786E-2</v>
      </c>
      <c r="H60" s="111">
        <f t="shared" ca="1" si="5"/>
        <v>8.3524268097253551E-2</v>
      </c>
      <c r="I60" s="111">
        <f t="shared" ca="1" si="5"/>
        <v>0.10751024095970431</v>
      </c>
      <c r="J60" s="111">
        <f t="shared" ca="1" si="5"/>
        <v>0.13149621382215507</v>
      </c>
      <c r="K60" s="111">
        <f t="shared" ca="1" si="5"/>
        <v>0.15548218668460584</v>
      </c>
      <c r="L60" s="111">
        <f t="shared" ca="1" si="5"/>
        <v>0.17946815954705658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0.20345413240950735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6.0848302242782404E-3</v>
      </c>
      <c r="H61" s="111">
        <f t="shared" ca="1" si="5"/>
        <v>3.4896721245789457E-2</v>
      </c>
      <c r="I61" s="111">
        <f t="shared" ca="1" si="5"/>
        <v>6.3708612267300679E-2</v>
      </c>
      <c r="J61" s="111">
        <f t="shared" ca="1" si="5"/>
        <v>9.2520503288811895E-2</v>
      </c>
      <c r="K61" s="111">
        <f t="shared" ca="1" si="5"/>
        <v>0.12133239431032312</v>
      </c>
      <c r="L61" s="111">
        <f t="shared" ca="1" si="5"/>
        <v>0.15014428533183435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0.17895617635334557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7.9252873435222124E-2</v>
      </c>
      <c r="H62" s="111">
        <f t="shared" ca="1" si="5"/>
        <v>8.7757271978716384E-2</v>
      </c>
      <c r="I62" s="111">
        <f t="shared" ca="1" si="5"/>
        <v>9.6261670522210657E-2</v>
      </c>
      <c r="J62" s="111">
        <f t="shared" ca="1" si="5"/>
        <v>0.10476606906570493</v>
      </c>
      <c r="K62" s="111">
        <f t="shared" ca="1" si="5"/>
        <v>0.11327046760919919</v>
      </c>
      <c r="L62" s="111">
        <f t="shared" ca="1" si="5"/>
        <v>0.12177486615269345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0.13027926469618772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1.2306477378856789E-2</v>
      </c>
      <c r="H63" s="111">
        <f t="shared" ca="1" si="5"/>
        <v>3.2477621310080237E-2</v>
      </c>
      <c r="I63" s="111">
        <f t="shared" ca="1" si="5"/>
        <v>5.2648765241303686E-2</v>
      </c>
      <c r="J63" s="111">
        <f t="shared" ca="1" si="5"/>
        <v>7.2819909172527134E-2</v>
      </c>
      <c r="K63" s="111">
        <f t="shared" ca="1" si="5"/>
        <v>9.2991053103750582E-2</v>
      </c>
      <c r="L63" s="111">
        <f t="shared" ca="1" si="5"/>
        <v>0.11316219703497403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0.13333334096619748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1.5767990019928454E-2</v>
      </c>
      <c r="H64" s="111">
        <f t="shared" ca="1" si="5"/>
        <v>3.2874384796923298E-2</v>
      </c>
      <c r="I64" s="111">
        <f t="shared" ca="1" si="5"/>
        <v>4.9980779573918145E-2</v>
      </c>
      <c r="J64" s="111">
        <f t="shared" ca="1" si="5"/>
        <v>6.7087174350912993E-2</v>
      </c>
      <c r="K64" s="111">
        <f t="shared" ca="1" si="5"/>
        <v>8.4193569127907833E-2</v>
      </c>
      <c r="L64" s="111">
        <f t="shared" ca="1" si="5"/>
        <v>0.10129996390490267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0.11840635868189753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2.3065072089847413E-2</v>
      </c>
      <c r="H65" s="111">
        <f t="shared" ca="1" si="5"/>
        <v>4.6691260759271561E-2</v>
      </c>
      <c r="I65" s="111">
        <f t="shared" ca="1" si="5"/>
        <v>7.0317449428695708E-2</v>
      </c>
      <c r="J65" s="111">
        <f t="shared" ca="1" si="5"/>
        <v>9.3943638098119855E-2</v>
      </c>
      <c r="K65" s="111">
        <f t="shared" ca="1" si="5"/>
        <v>0.11756982676754402</v>
      </c>
      <c r="L65" s="111">
        <f t="shared" ca="1" si="5"/>
        <v>0.14119601543696816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0.16482220410639231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7.3442671080666683E-2</v>
      </c>
      <c r="H66" s="111">
        <f t="shared" ca="1" si="5"/>
        <v>9.6942670811760487E-2</v>
      </c>
      <c r="I66" s="111">
        <f t="shared" ca="1" si="5"/>
        <v>0.12044267054285429</v>
      </c>
      <c r="J66" s="111">
        <f t="shared" ca="1" si="5"/>
        <v>0.14394267027394808</v>
      </c>
      <c r="K66" s="111">
        <f t="shared" ca="1" si="5"/>
        <v>0.16744267000504187</v>
      </c>
      <c r="L66" s="111">
        <f t="shared" ca="1" si="5"/>
        <v>0.19094266973613566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0.21444266946722948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5.9142428156918933E-2</v>
      </c>
      <c r="H67" s="111">
        <f t="shared" ref="H67:L82" ca="1" si="6">G67-5*(G67-$M67)/($M$1-G$1)</f>
        <v>7.6179977078345534E-2</v>
      </c>
      <c r="I67" s="111">
        <f t="shared" ca="1" si="6"/>
        <v>9.3217525999772149E-2</v>
      </c>
      <c r="J67" s="111">
        <f t="shared" ca="1" si="6"/>
        <v>0.11025507492119876</v>
      </c>
      <c r="K67" s="111">
        <f t="shared" ca="1" si="6"/>
        <v>0.12729262384262538</v>
      </c>
      <c r="L67" s="111">
        <f t="shared" ca="1" si="6"/>
        <v>0.14433017276405197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0.16136772168547858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6.1447466236874103E-2</v>
      </c>
      <c r="H68" s="111">
        <f t="shared" ca="1" si="6"/>
        <v>7.1447769547936038E-2</v>
      </c>
      <c r="I68" s="111">
        <f t="shared" ca="1" si="6"/>
        <v>8.1448072858997966E-2</v>
      </c>
      <c r="J68" s="111">
        <f t="shared" ca="1" si="6"/>
        <v>9.1448376170059908E-2</v>
      </c>
      <c r="K68" s="111">
        <f t="shared" ca="1" si="6"/>
        <v>0.10144867948112184</v>
      </c>
      <c r="L68" s="111">
        <f t="shared" ca="1" si="6"/>
        <v>0.11144898279218377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0.12144928610324571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2.3637159264393151E-2</v>
      </c>
      <c r="H69" s="111">
        <f t="shared" ca="1" si="6"/>
        <v>4.9987687678228532E-2</v>
      </c>
      <c r="I69" s="111">
        <f t="shared" ca="1" si="6"/>
        <v>7.6338216092063899E-2</v>
      </c>
      <c r="J69" s="111">
        <f t="shared" ca="1" si="6"/>
        <v>0.10268874450589927</v>
      </c>
      <c r="K69" s="111">
        <f t="shared" ca="1" si="6"/>
        <v>0.12903927291973463</v>
      </c>
      <c r="L69" s="111">
        <f t="shared" ca="1" si="6"/>
        <v>0.15538980133357003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0.18174032974740539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5.3897022945894714E-3</v>
      </c>
      <c r="H70" s="111">
        <f t="shared" ca="1" si="6"/>
        <v>3.7816526961485492E-2</v>
      </c>
      <c r="I70" s="111">
        <f t="shared" ca="1" si="6"/>
        <v>7.0243351628381495E-2</v>
      </c>
      <c r="J70" s="111">
        <f t="shared" ca="1" si="6"/>
        <v>0.1026701762952775</v>
      </c>
      <c r="K70" s="111">
        <f t="shared" ca="1" si="6"/>
        <v>0.13509700096217353</v>
      </c>
      <c r="L70" s="111">
        <f t="shared" ca="1" si="6"/>
        <v>0.16752382562906953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0.19995065029596554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1.3804791360719635E-2</v>
      </c>
      <c r="H71" s="111">
        <f t="shared" ca="1" si="6"/>
        <v>2.8478574732330071E-2</v>
      </c>
      <c r="I71" s="111">
        <f t="shared" ca="1" si="6"/>
        <v>4.3152358103940504E-2</v>
      </c>
      <c r="J71" s="111">
        <f t="shared" ca="1" si="6"/>
        <v>5.7826141475550943E-2</v>
      </c>
      <c r="K71" s="111">
        <f t="shared" ca="1" si="6"/>
        <v>7.2499924847161376E-2</v>
      </c>
      <c r="L71" s="111">
        <f t="shared" ca="1" si="6"/>
        <v>8.7173708218771809E-2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0.10184749159038224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2.1528162026095771E-2</v>
      </c>
      <c r="H72" s="111">
        <f t="shared" ca="1" si="6"/>
        <v>5.4582557006248381E-2</v>
      </c>
      <c r="I72" s="111">
        <f t="shared" ca="1" si="6"/>
        <v>8.7636951986400993E-2</v>
      </c>
      <c r="J72" s="111">
        <f t="shared" ca="1" si="6"/>
        <v>0.12069134696655361</v>
      </c>
      <c r="K72" s="111">
        <f t="shared" ca="1" si="6"/>
        <v>0.15374574194670623</v>
      </c>
      <c r="L72" s="111">
        <f t="shared" ca="1" si="6"/>
        <v>0.18680013692685885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0.21985453190701146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4.3344585764118829E-2</v>
      </c>
      <c r="H73" s="111">
        <f t="shared" ca="1" si="6"/>
        <v>7.6530545254460111E-2</v>
      </c>
      <c r="I73" s="111">
        <f t="shared" ca="1" si="6"/>
        <v>0.10971650474480139</v>
      </c>
      <c r="J73" s="111">
        <f t="shared" ca="1" si="6"/>
        <v>0.14290246423514269</v>
      </c>
      <c r="K73" s="111">
        <f t="shared" ca="1" si="6"/>
        <v>0.17608842372548397</v>
      </c>
      <c r="L73" s="111">
        <f t="shared" ca="1" si="6"/>
        <v>0.20927438321582525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0.24246034270616651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4.8248408928241232E-3</v>
      </c>
      <c r="H74" s="111">
        <f t="shared" ca="1" si="6"/>
        <v>3.5643266237254577E-2</v>
      </c>
      <c r="I74" s="111">
        <f t="shared" ca="1" si="6"/>
        <v>6.6461691581685023E-2</v>
      </c>
      <c r="J74" s="111">
        <f t="shared" ca="1" si="6"/>
        <v>9.7280116926115476E-2</v>
      </c>
      <c r="K74" s="111">
        <f t="shared" ca="1" si="6"/>
        <v>0.12809854227054593</v>
      </c>
      <c r="L74" s="111">
        <f t="shared" ca="1" si="6"/>
        <v>0.1589169676149764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0.18973539295940683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0.32470997824236475</v>
      </c>
      <c r="H75" s="111">
        <f t="shared" ca="1" si="6"/>
        <v>0.34269423149448086</v>
      </c>
      <c r="I75" s="111">
        <f t="shared" ca="1" si="6"/>
        <v>0.36067848474659697</v>
      </c>
      <c r="J75" s="111">
        <f t="shared" ca="1" si="6"/>
        <v>0.37866273799871308</v>
      </c>
      <c r="K75" s="111">
        <f t="shared" ca="1" si="6"/>
        <v>0.3966469912508292</v>
      </c>
      <c r="L75" s="111">
        <f t="shared" ca="1" si="6"/>
        <v>0.41463124450294531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0.43261549775506142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0.17816454970315956</v>
      </c>
      <c r="H76" s="111">
        <f t="shared" ca="1" si="6"/>
        <v>0.20340441942269205</v>
      </c>
      <c r="I76" s="111">
        <f t="shared" ca="1" si="6"/>
        <v>0.22864428914222454</v>
      </c>
      <c r="J76" s="111">
        <f t="shared" ca="1" si="6"/>
        <v>0.25388415886175703</v>
      </c>
      <c r="K76" s="111">
        <f t="shared" ca="1" si="6"/>
        <v>0.27912402858128954</v>
      </c>
      <c r="L76" s="111">
        <f t="shared" ca="1" si="6"/>
        <v>0.304363898300822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0.32960376802035452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2.0732156866374823E-3</v>
      </c>
      <c r="H77" s="111">
        <f t="shared" ca="1" si="6"/>
        <v>3.0174691028715981E-2</v>
      </c>
      <c r="I77" s="111">
        <f t="shared" ca="1" si="6"/>
        <v>5.8276166370794483E-2</v>
      </c>
      <c r="J77" s="111">
        <f t="shared" ca="1" si="6"/>
        <v>8.6377641712872988E-2</v>
      </c>
      <c r="K77" s="111">
        <f t="shared" ca="1" si="6"/>
        <v>0.11447911705495148</v>
      </c>
      <c r="L77" s="111">
        <f t="shared" ca="1" si="6"/>
        <v>0.14258059239702997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0.17068206773910846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1.8869977107601136E-2</v>
      </c>
      <c r="I78" s="111">
        <f t="shared" ca="1" si="6"/>
        <v>3.7739954215202279E-2</v>
      </c>
      <c r="J78" s="111">
        <f t="shared" ca="1" si="6"/>
        <v>5.6609931322803411E-2</v>
      </c>
      <c r="K78" s="111">
        <f t="shared" ca="1" si="6"/>
        <v>7.5479908430404544E-2</v>
      </c>
      <c r="L78" s="111">
        <f t="shared" ca="1" si="6"/>
        <v>9.434988553800569E-2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0.11321986264560682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1.6508671964821378E-2</v>
      </c>
      <c r="H79" s="111">
        <f t="shared" ca="1" si="6"/>
        <v>4.7872314814788673E-2</v>
      </c>
      <c r="I79" s="111">
        <f t="shared" ca="1" si="6"/>
        <v>7.9235957664755968E-2</v>
      </c>
      <c r="J79" s="111">
        <f t="shared" ca="1" si="6"/>
        <v>0.11059960051472326</v>
      </c>
      <c r="K79" s="111">
        <f t="shared" ca="1" si="6"/>
        <v>0.14196324336469054</v>
      </c>
      <c r="L79" s="111">
        <f t="shared" ca="1" si="6"/>
        <v>0.17332688621465786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0.20469052906462515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4.2882102150821041E-2</v>
      </c>
      <c r="H80" s="111">
        <f t="shared" ca="1" si="6"/>
        <v>7.0987289837623799E-2</v>
      </c>
      <c r="I80" s="111">
        <f t="shared" ca="1" si="6"/>
        <v>9.9092477524426556E-2</v>
      </c>
      <c r="J80" s="111">
        <f t="shared" ca="1" si="6"/>
        <v>0.12719766521122933</v>
      </c>
      <c r="K80" s="111">
        <f t="shared" ca="1" si="6"/>
        <v>0.15530285289803208</v>
      </c>
      <c r="L80" s="111">
        <f t="shared" ca="1" si="6"/>
        <v>0.18340804058483484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0.2115132282716376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3.1035253814233613E-2</v>
      </c>
      <c r="H81" s="111">
        <f t="shared" ca="1" si="6"/>
        <v>5.091546951362165E-2</v>
      </c>
      <c r="I81" s="111">
        <f t="shared" ca="1" si="6"/>
        <v>7.079568521300969E-2</v>
      </c>
      <c r="J81" s="111">
        <f t="shared" ca="1" si="6"/>
        <v>9.0675900912397731E-2</v>
      </c>
      <c r="K81" s="111">
        <f t="shared" ca="1" si="6"/>
        <v>0.11055611661178577</v>
      </c>
      <c r="L81" s="111">
        <f t="shared" ca="1" si="6"/>
        <v>0.1304363323111738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0.15031654801056185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2.6301447294569833E-5</v>
      </c>
      <c r="H82" s="111">
        <f t="shared" ca="1" si="6"/>
        <v>3.4527628721012053E-2</v>
      </c>
      <c r="I82" s="111">
        <f t="shared" ca="1" si="6"/>
        <v>6.9028955994729538E-2</v>
      </c>
      <c r="J82" s="111">
        <f t="shared" ca="1" si="6"/>
        <v>0.10353028326844702</v>
      </c>
      <c r="K82" s="111">
        <f t="shared" ca="1" si="6"/>
        <v>0.13803161054216451</v>
      </c>
      <c r="L82" s="111">
        <f t="shared" ca="1" si="6"/>
        <v>0.17253293781588197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0.20703426508959946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6.0057443982255423E-3</v>
      </c>
      <c r="H83" s="111">
        <f t="shared" ref="H83:L98" ca="1" si="7">G83-5*(G83-$M83)/($M$1-G$1)</f>
        <v>3.8893735156694087E-2</v>
      </c>
      <c r="I83" s="111">
        <f t="shared" ca="1" si="7"/>
        <v>7.1781725915162631E-2</v>
      </c>
      <c r="J83" s="111">
        <f t="shared" ca="1" si="7"/>
        <v>0.10466971667363117</v>
      </c>
      <c r="K83" s="111">
        <f t="shared" ca="1" si="7"/>
        <v>0.13755770743209972</v>
      </c>
      <c r="L83" s="111">
        <f t="shared" ca="1" si="7"/>
        <v>0.17044569819056826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0.20333368894903681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2.0981210464483171E-2</v>
      </c>
      <c r="I84" s="111">
        <f t="shared" ca="1" si="7"/>
        <v>4.1962420928966349E-2</v>
      </c>
      <c r="J84" s="111">
        <f t="shared" ca="1" si="7"/>
        <v>6.2943631393449523E-2</v>
      </c>
      <c r="K84" s="111">
        <f t="shared" ca="1" si="7"/>
        <v>8.3924841857932697E-2</v>
      </c>
      <c r="L84" s="111">
        <f t="shared" ca="1" si="7"/>
        <v>0.10490605232241587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0.12588726278689905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2.3819610438615291E-2</v>
      </c>
      <c r="H85" s="111">
        <f t="shared" ca="1" si="7"/>
        <v>5.1835998310651943E-2</v>
      </c>
      <c r="I85" s="111">
        <f t="shared" ca="1" si="7"/>
        <v>7.9852386182688598E-2</v>
      </c>
      <c r="J85" s="111">
        <f t="shared" ca="1" si="7"/>
        <v>0.10786877405472525</v>
      </c>
      <c r="K85" s="111">
        <f t="shared" ca="1" si="7"/>
        <v>0.13588516192676189</v>
      </c>
      <c r="L85" s="111">
        <f t="shared" ca="1" si="7"/>
        <v>0.16390154979879853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0.1919179376708352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3.1062337080724027E-2</v>
      </c>
      <c r="H86" s="111">
        <f t="shared" ca="1" si="7"/>
        <v>4.5222805561705368E-2</v>
      </c>
      <c r="I86" s="111">
        <f t="shared" ca="1" si="7"/>
        <v>5.9383274042686715E-2</v>
      </c>
      <c r="J86" s="111">
        <f t="shared" ca="1" si="7"/>
        <v>7.3543742523668063E-2</v>
      </c>
      <c r="K86" s="111">
        <f t="shared" ca="1" si="7"/>
        <v>8.770421100464941E-2</v>
      </c>
      <c r="L86" s="111">
        <f t="shared" ca="1" si="7"/>
        <v>0.10186467948563076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0.11602514796661209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1.3449818120385439E-3</v>
      </c>
      <c r="H88" s="111">
        <f t="shared" ca="1" si="7"/>
        <v>2.9423950302343661E-2</v>
      </c>
      <c r="I88" s="111">
        <f t="shared" ca="1" si="7"/>
        <v>5.750291879264878E-2</v>
      </c>
      <c r="J88" s="111">
        <f t="shared" ca="1" si="7"/>
        <v>8.5581887282953906E-2</v>
      </c>
      <c r="K88" s="111">
        <f t="shared" ca="1" si="7"/>
        <v>0.11366085577325902</v>
      </c>
      <c r="L88" s="111">
        <f t="shared" ca="1" si="7"/>
        <v>0.14173982426356413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0.16981879275386927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5.9538295234802786E-2</v>
      </c>
      <c r="H89" s="111">
        <f t="shared" ca="1" si="7"/>
        <v>7.9563941584003497E-2</v>
      </c>
      <c r="I89" s="111">
        <f t="shared" ca="1" si="7"/>
        <v>9.9589587933204202E-2</v>
      </c>
      <c r="J89" s="111">
        <f t="shared" ca="1" si="7"/>
        <v>0.11961523428240491</v>
      </c>
      <c r="K89" s="111">
        <f t="shared" ca="1" si="7"/>
        <v>0.1396408806316056</v>
      </c>
      <c r="L89" s="111">
        <f t="shared" ca="1" si="7"/>
        <v>0.1596665269808063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0.179692173330007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6.0848302242782404E-3</v>
      </c>
      <c r="H90" s="111">
        <f t="shared" ca="1" si="7"/>
        <v>3.0147508440045857E-2</v>
      </c>
      <c r="I90" s="111">
        <f t="shared" ca="1" si="7"/>
        <v>5.421018665581348E-2</v>
      </c>
      <c r="J90" s="111">
        <f t="shared" ca="1" si="7"/>
        <v>7.8272864871581097E-2</v>
      </c>
      <c r="K90" s="111">
        <f t="shared" ca="1" si="7"/>
        <v>0.10233554308734871</v>
      </c>
      <c r="L90" s="111">
        <f t="shared" ca="1" si="7"/>
        <v>0.12639822130311634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0.15046089951888394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7.9252873435222124E-2</v>
      </c>
      <c r="H91" s="111">
        <f t="shared" ca="1" si="7"/>
        <v>8.6176723617166662E-2</v>
      </c>
      <c r="I91" s="111">
        <f t="shared" ca="1" si="7"/>
        <v>9.3100573799111186E-2</v>
      </c>
      <c r="J91" s="111">
        <f t="shared" ca="1" si="7"/>
        <v>0.10002442398105571</v>
      </c>
      <c r="K91" s="111">
        <f t="shared" ca="1" si="7"/>
        <v>0.10694827416300025</v>
      </c>
      <c r="L91" s="111">
        <f t="shared" ca="1" si="7"/>
        <v>0.11387212434494479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0.12079597452688931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1.2306477378856789E-2</v>
      </c>
      <c r="H92" s="111">
        <f t="shared" ca="1" si="7"/>
        <v>2.9136580007922422E-2</v>
      </c>
      <c r="I92" s="111">
        <f t="shared" ca="1" si="7"/>
        <v>4.5966682636988054E-2</v>
      </c>
      <c r="J92" s="111">
        <f t="shared" ca="1" si="7"/>
        <v>6.2796785266053687E-2</v>
      </c>
      <c r="K92" s="111">
        <f t="shared" ca="1" si="7"/>
        <v>7.9626887895119319E-2</v>
      </c>
      <c r="L92" s="111">
        <f t="shared" ca="1" si="7"/>
        <v>9.6456990524184952E-2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0.11328709315325058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1.5767990019928454E-2</v>
      </c>
      <c r="H93" s="111">
        <f t="shared" ca="1" si="7"/>
        <v>3.0054649394121953E-2</v>
      </c>
      <c r="I93" s="111">
        <f t="shared" ca="1" si="7"/>
        <v>4.4341308768315449E-2</v>
      </c>
      <c r="J93" s="111">
        <f t="shared" ca="1" si="7"/>
        <v>5.8627968142508952E-2</v>
      </c>
      <c r="K93" s="111">
        <f t="shared" ca="1" si="7"/>
        <v>7.2914627516702454E-2</v>
      </c>
      <c r="L93" s="111">
        <f t="shared" ca="1" si="7"/>
        <v>8.7201286890895943E-2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0.10148794626508945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2.3065072089847413E-2</v>
      </c>
      <c r="H94" s="111">
        <f t="shared" ca="1" si="7"/>
        <v>4.2543290495427474E-2</v>
      </c>
      <c r="I94" s="111">
        <f t="shared" ca="1" si="7"/>
        <v>6.2021508901007535E-2</v>
      </c>
      <c r="J94" s="111">
        <f t="shared" ca="1" si="7"/>
        <v>8.1499727306587597E-2</v>
      </c>
      <c r="K94" s="111">
        <f t="shared" ca="1" si="7"/>
        <v>0.10097794571216766</v>
      </c>
      <c r="L94" s="111">
        <f t="shared" ca="1" si="7"/>
        <v>0.12045616411774773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0.13993438252332779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7.3442671080666683E-2</v>
      </c>
      <c r="H95" s="111">
        <f t="shared" ca="1" si="7"/>
        <v>9.3069044482459312E-2</v>
      </c>
      <c r="I95" s="111">
        <f t="shared" ca="1" si="7"/>
        <v>0.11269541788425194</v>
      </c>
      <c r="J95" s="111">
        <f t="shared" ca="1" si="7"/>
        <v>0.13232179128604457</v>
      </c>
      <c r="K95" s="111">
        <f t="shared" ca="1" si="7"/>
        <v>0.1519481646878372</v>
      </c>
      <c r="L95" s="111">
        <f t="shared" ca="1" si="7"/>
        <v>0.1715745380896298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0.19120091149142243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5.9142428156918933E-2</v>
      </c>
      <c r="H96" s="111">
        <f t="shared" ca="1" si="7"/>
        <v>7.3136560553912711E-2</v>
      </c>
      <c r="I96" s="111">
        <f t="shared" ca="1" si="7"/>
        <v>8.7130692950906488E-2</v>
      </c>
      <c r="J96" s="111">
        <f t="shared" ca="1" si="7"/>
        <v>0.10112482534790027</v>
      </c>
      <c r="K96" s="111">
        <f t="shared" ca="1" si="7"/>
        <v>0.11511895774489404</v>
      </c>
      <c r="L96" s="111">
        <f t="shared" ca="1" si="7"/>
        <v>0.12911309014188782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0.14310722253888158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6.1447466236874103E-2</v>
      </c>
      <c r="H97" s="111">
        <f t="shared" ca="1" si="7"/>
        <v>6.9772586291339686E-2</v>
      </c>
      <c r="I97" s="111">
        <f t="shared" ca="1" si="7"/>
        <v>7.8097706345805262E-2</v>
      </c>
      <c r="J97" s="111">
        <f t="shared" ca="1" si="7"/>
        <v>8.6422826400270852E-2</v>
      </c>
      <c r="K97" s="111">
        <f t="shared" ca="1" si="7"/>
        <v>9.4747946454736429E-2</v>
      </c>
      <c r="L97" s="111">
        <f t="shared" ca="1" si="7"/>
        <v>0.103073066509202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0.11139818656366759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2.3637159264393151E-2</v>
      </c>
      <c r="H98" s="111">
        <f t="shared" ca="1" si="7"/>
        <v>4.559254207059299E-2</v>
      </c>
      <c r="I98" s="111">
        <f t="shared" ca="1" si="7"/>
        <v>6.7547924876792814E-2</v>
      </c>
      <c r="J98" s="111">
        <f t="shared" ca="1" si="7"/>
        <v>8.9503307682992639E-2</v>
      </c>
      <c r="K98" s="111">
        <f t="shared" ca="1" si="7"/>
        <v>0.11145869048919248</v>
      </c>
      <c r="L98" s="111">
        <f t="shared" ca="1" si="7"/>
        <v>0.13341407329539232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0.15536945610159214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5.3897022945894714E-3</v>
      </c>
      <c r="H99" s="111">
        <f t="shared" ref="H99:L114" ca="1" si="9">G99-5*(G99-$M99)/($M$1-G$1)</f>
        <v>3.2439752199421738E-2</v>
      </c>
      <c r="I99" s="111">
        <f t="shared" ca="1" si="9"/>
        <v>5.9489802104254003E-2</v>
      </c>
      <c r="J99" s="111">
        <f t="shared" ca="1" si="9"/>
        <v>8.653985200908626E-2</v>
      </c>
      <c r="K99" s="111">
        <f t="shared" ca="1" si="9"/>
        <v>0.11358990191391853</v>
      </c>
      <c r="L99" s="111">
        <f t="shared" ca="1" si="9"/>
        <v>0.1406399518187508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0.16769000172358306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1.3804791360719635E-2</v>
      </c>
      <c r="H100" s="111">
        <f t="shared" ca="1" si="9"/>
        <v>2.6059819231515166E-2</v>
      </c>
      <c r="I100" s="111">
        <f t="shared" ca="1" si="9"/>
        <v>3.8314847102310694E-2</v>
      </c>
      <c r="J100" s="111">
        <f t="shared" ca="1" si="9"/>
        <v>5.0569874973106221E-2</v>
      </c>
      <c r="K100" s="111">
        <f t="shared" ca="1" si="9"/>
        <v>6.2824902843901756E-2</v>
      </c>
      <c r="L100" s="111">
        <f t="shared" ca="1" si="9"/>
        <v>7.5079930714697291E-2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8.7334958585492811E-2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2.1528162026095771E-2</v>
      </c>
      <c r="H101" s="111">
        <f t="shared" ca="1" si="9"/>
        <v>4.9109614120576919E-2</v>
      </c>
      <c r="I101" s="111">
        <f t="shared" ca="1" si="9"/>
        <v>7.6691066215058057E-2</v>
      </c>
      <c r="J101" s="111">
        <f t="shared" ca="1" si="9"/>
        <v>0.10427251830953921</v>
      </c>
      <c r="K101" s="111">
        <f t="shared" ca="1" si="9"/>
        <v>0.13185397040402036</v>
      </c>
      <c r="L101" s="111">
        <f t="shared" ca="1" si="9"/>
        <v>0.15943542249850151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0.18701687459298263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4.3344585764118829E-2</v>
      </c>
      <c r="H102" s="111">
        <f t="shared" ca="1" si="9"/>
        <v>7.1060332151656608E-2</v>
      </c>
      <c r="I102" s="111">
        <f t="shared" ca="1" si="9"/>
        <v>9.8776078539194373E-2</v>
      </c>
      <c r="J102" s="111">
        <f t="shared" ca="1" si="9"/>
        <v>0.12649182492673214</v>
      </c>
      <c r="K102" s="111">
        <f t="shared" ca="1" si="9"/>
        <v>0.1542075713142699</v>
      </c>
      <c r="L102" s="111">
        <f t="shared" ca="1" si="9"/>
        <v>0.18192331770180767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0.20963906408934546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4.8248408928241232E-3</v>
      </c>
      <c r="H103" s="111">
        <f t="shared" ca="1" si="9"/>
        <v>3.0563306015645164E-2</v>
      </c>
      <c r="I103" s="111">
        <f t="shared" ca="1" si="9"/>
        <v>5.6301771138466211E-2</v>
      </c>
      <c r="J103" s="111">
        <f t="shared" ca="1" si="9"/>
        <v>8.2040236261287258E-2</v>
      </c>
      <c r="K103" s="111">
        <f t="shared" ca="1" si="9"/>
        <v>0.10777870138410829</v>
      </c>
      <c r="L103" s="111">
        <f t="shared" ca="1" si="9"/>
        <v>0.13351716650692932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0.15925563162975037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0.32470997824236475</v>
      </c>
      <c r="H104" s="111">
        <f t="shared" ca="1" si="9"/>
        <v>0.33921397330407355</v>
      </c>
      <c r="I104" s="111">
        <f t="shared" ca="1" si="9"/>
        <v>0.35371796836578234</v>
      </c>
      <c r="J104" s="111">
        <f t="shared" ca="1" si="9"/>
        <v>0.36822196342749114</v>
      </c>
      <c r="K104" s="111">
        <f t="shared" ca="1" si="9"/>
        <v>0.38272595848919999</v>
      </c>
      <c r="L104" s="111">
        <f t="shared" ca="1" si="9"/>
        <v>0.39722995355090884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0.41173394861261764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0.17816454970315956</v>
      </c>
      <c r="H105" s="111">
        <f t="shared" ca="1" si="9"/>
        <v>0.19606414848481854</v>
      </c>
      <c r="I105" s="111">
        <f t="shared" ca="1" si="9"/>
        <v>0.21396374726647752</v>
      </c>
      <c r="J105" s="111">
        <f t="shared" ca="1" si="9"/>
        <v>0.23186334604813649</v>
      </c>
      <c r="K105" s="111">
        <f t="shared" ca="1" si="9"/>
        <v>0.24976294482979547</v>
      </c>
      <c r="L105" s="111">
        <f t="shared" ca="1" si="9"/>
        <v>0.26766254361145442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0.28556214239311339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2.0732156866374823E-3</v>
      </c>
      <c r="H106" s="111">
        <f t="shared" ca="1" si="9"/>
        <v>2.5542579708593152E-2</v>
      </c>
      <c r="I106" s="111">
        <f t="shared" ca="1" si="9"/>
        <v>4.9011943730548818E-2</v>
      </c>
      <c r="J106" s="111">
        <f t="shared" ca="1" si="9"/>
        <v>7.2481307752504498E-2</v>
      </c>
      <c r="K106" s="111">
        <f t="shared" ca="1" si="9"/>
        <v>9.5950671774460164E-2</v>
      </c>
      <c r="L106" s="111">
        <f t="shared" ca="1" si="9"/>
        <v>0.11942003579641583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0.14288939981837151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1.5759541320633917E-2</v>
      </c>
      <c r="I107" s="111">
        <f t="shared" ca="1" si="9"/>
        <v>3.1519082641267834E-2</v>
      </c>
      <c r="J107" s="111">
        <f t="shared" ca="1" si="9"/>
        <v>4.7278623961901758E-2</v>
      </c>
      <c r="K107" s="111">
        <f t="shared" ca="1" si="9"/>
        <v>6.3038165282535669E-2</v>
      </c>
      <c r="L107" s="111">
        <f t="shared" ca="1" si="9"/>
        <v>7.8797706603169593E-2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9.4557247923803517E-2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1.6508671964821378E-2</v>
      </c>
      <c r="H108" s="111">
        <f t="shared" ca="1" si="9"/>
        <v>4.2694638526614842E-2</v>
      </c>
      <c r="I108" s="111">
        <f t="shared" ca="1" si="9"/>
        <v>6.8880605088408292E-2</v>
      </c>
      <c r="J108" s="111">
        <f t="shared" ca="1" si="9"/>
        <v>9.5066571650201742E-2</v>
      </c>
      <c r="K108" s="111">
        <f t="shared" ca="1" si="9"/>
        <v>0.12125253821199521</v>
      </c>
      <c r="L108" s="111">
        <f t="shared" ca="1" si="9"/>
        <v>0.14743850477378867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0.17362447133558212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4.2882102150821041E-2</v>
      </c>
      <c r="H109" s="111">
        <f t="shared" ca="1" si="9"/>
        <v>6.4092216888861575E-2</v>
      </c>
      <c r="I109" s="111">
        <f t="shared" ca="1" si="9"/>
        <v>8.5302331626902123E-2</v>
      </c>
      <c r="J109" s="111">
        <f t="shared" ca="1" si="9"/>
        <v>0.10651244636494267</v>
      </c>
      <c r="K109" s="111">
        <f t="shared" ca="1" si="9"/>
        <v>0.12772256110298322</v>
      </c>
      <c r="L109" s="111">
        <f t="shared" ca="1" si="9"/>
        <v>0.14893267584102376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0.17014279057906428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3.1035253814233613E-2</v>
      </c>
      <c r="H110" s="111">
        <f t="shared" ca="1" si="9"/>
        <v>4.7638510881854397E-2</v>
      </c>
      <c r="I110" s="111">
        <f t="shared" ca="1" si="9"/>
        <v>6.4241767949475184E-2</v>
      </c>
      <c r="J110" s="111">
        <f t="shared" ca="1" si="9"/>
        <v>8.0845025017095964E-2</v>
      </c>
      <c r="K110" s="111">
        <f t="shared" ca="1" si="9"/>
        <v>9.7448282084716745E-2</v>
      </c>
      <c r="L110" s="111">
        <f t="shared" ca="1" si="9"/>
        <v>0.11405153915233754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0.13065479621995832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2.6301447294569833E-5</v>
      </c>
      <c r="H111" s="111">
        <f t="shared" ca="1" si="9"/>
        <v>2.8830455887076546E-2</v>
      </c>
      <c r="I111" s="111">
        <f t="shared" ca="1" si="9"/>
        <v>5.7634610326858515E-2</v>
      </c>
      <c r="J111" s="111">
        <f t="shared" ca="1" si="9"/>
        <v>8.6438764766640502E-2</v>
      </c>
      <c r="K111" s="111">
        <f t="shared" ca="1" si="9"/>
        <v>0.11524291920642248</v>
      </c>
      <c r="L111" s="111">
        <f t="shared" ca="1" si="9"/>
        <v>0.14404707364620445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0.17285122808598644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6.0057443982255423E-3</v>
      </c>
      <c r="H112" s="111">
        <f t="shared" ca="1" si="9"/>
        <v>3.1641422525015825E-2</v>
      </c>
      <c r="I112" s="111">
        <f t="shared" ca="1" si="9"/>
        <v>5.7277100651806107E-2</v>
      </c>
      <c r="J112" s="111">
        <f t="shared" ca="1" si="9"/>
        <v>8.2912778778596402E-2</v>
      </c>
      <c r="K112" s="111">
        <f t="shared" ca="1" si="9"/>
        <v>0.10854845690538668</v>
      </c>
      <c r="L112" s="111">
        <f t="shared" ca="1" si="9"/>
        <v>0.13418413503217697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0.15981981315896726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1.7522769179128806E-2</v>
      </c>
      <c r="I113" s="111">
        <f t="shared" ca="1" si="9"/>
        <v>3.5045538358257612E-2</v>
      </c>
      <c r="J113" s="111">
        <f t="shared" ca="1" si="9"/>
        <v>5.2568307537386422E-2</v>
      </c>
      <c r="K113" s="111">
        <f t="shared" ca="1" si="9"/>
        <v>7.0091076716515224E-2</v>
      </c>
      <c r="L113" s="111">
        <f t="shared" ca="1" si="9"/>
        <v>8.7613845895644027E-2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0.10513661507477284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2.3819610438615291E-2</v>
      </c>
      <c r="H114" s="111">
        <f t="shared" ca="1" si="9"/>
        <v>4.7217912397678863E-2</v>
      </c>
      <c r="I114" s="111">
        <f t="shared" ca="1" si="9"/>
        <v>7.0616214356742438E-2</v>
      </c>
      <c r="J114" s="111">
        <f t="shared" ca="1" si="9"/>
        <v>9.4014516315806013E-2</v>
      </c>
      <c r="K114" s="111">
        <f t="shared" ca="1" si="9"/>
        <v>0.11741281827486959</v>
      </c>
      <c r="L114" s="111">
        <f t="shared" ca="1" si="9"/>
        <v>0.14081112023393316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0.16420942219299675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3.1062337080724027E-2</v>
      </c>
      <c r="H115" s="111">
        <f t="shared" ref="H115:L117" ca="1" si="10">G115-5*(G115-$M115)/($M$1-G$1)</f>
        <v>4.2888662405499656E-2</v>
      </c>
      <c r="I115" s="111">
        <f t="shared" ca="1" si="10"/>
        <v>5.4714987730275284E-2</v>
      </c>
      <c r="J115" s="111">
        <f t="shared" ca="1" si="10"/>
        <v>6.6541313055050913E-2</v>
      </c>
      <c r="K115" s="111">
        <f t="shared" ca="1" si="10"/>
        <v>7.8367638379826535E-2</v>
      </c>
      <c r="L115" s="111">
        <f t="shared" ca="1" si="10"/>
        <v>9.019396370460217E-2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0.10202028902937779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1.3449818120385439E-3</v>
      </c>
      <c r="H117" s="111">
        <f t="shared" ca="1" si="10"/>
        <v>2.4765716785359226E-2</v>
      </c>
      <c r="I117" s="111">
        <f t="shared" ca="1" si="10"/>
        <v>4.8186451758679902E-2</v>
      </c>
      <c r="J117" s="111">
        <f t="shared" ca="1" si="10"/>
        <v>7.1607186732000588E-2</v>
      </c>
      <c r="K117" s="111">
        <f t="shared" ca="1" si="10"/>
        <v>9.5027921705321275E-2</v>
      </c>
      <c r="L117" s="111">
        <f t="shared" ca="1" si="10"/>
        <v>0.11844865667864196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0.14186939165196263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topLeftCell="A19"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3.6184239630280696E-2</v>
      </c>
      <c r="H2" s="111">
        <f ca="1">G2-5*(G2-$M2)/($M$1-G$1)</f>
        <v>3.7724121200027036E-2</v>
      </c>
      <c r="I2" s="111">
        <f t="shared" ref="I2:L2" ca="1" si="0">H2-5*(H2-$M2)/($M$1-H$1)</f>
        <v>3.9264002769773383E-2</v>
      </c>
      <c r="J2" s="111">
        <f t="shared" ca="1" si="0"/>
        <v>4.080388433951973E-2</v>
      </c>
      <c r="K2" s="111">
        <f t="shared" ca="1" si="0"/>
        <v>4.2343765909266071E-2</v>
      </c>
      <c r="L2" s="111">
        <f t="shared" ca="1" si="0"/>
        <v>4.3883647479012411E-2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4.5423529048758758E-2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7.4292816684104793E-4</v>
      </c>
      <c r="H3" s="111">
        <f t="shared" ref="H3:L18" ca="1" si="1">G3-5*(G3-$M3)/($M$1-G$1)</f>
        <v>2.6380846716484484E-3</v>
      </c>
      <c r="I3" s="111">
        <f t="shared" ca="1" si="1"/>
        <v>4.5332411764558486E-3</v>
      </c>
      <c r="J3" s="111">
        <f t="shared" ca="1" si="1"/>
        <v>6.4283976812632496E-3</v>
      </c>
      <c r="K3" s="111">
        <f t="shared" ca="1" si="1"/>
        <v>8.3235541860706506E-3</v>
      </c>
      <c r="L3" s="111">
        <f t="shared" ca="1" si="1"/>
        <v>1.021871069087805E-2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1.2113867195685451E-2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0.13202648780689696</v>
      </c>
      <c r="H4" s="111">
        <f t="shared" ca="1" si="1"/>
        <v>0.13264041109611685</v>
      </c>
      <c r="I4" s="111">
        <f t="shared" ca="1" si="1"/>
        <v>0.13325433438533674</v>
      </c>
      <c r="J4" s="111">
        <f t="shared" ca="1" si="1"/>
        <v>0.13386825767455662</v>
      </c>
      <c r="K4" s="111">
        <f t="shared" ca="1" si="1"/>
        <v>0.13448218096377651</v>
      </c>
      <c r="L4" s="111">
        <f t="shared" ca="1" si="1"/>
        <v>0.1350961042529964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0.13571002754221625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1.2853258147689554E-3</v>
      </c>
      <c r="I5" s="111">
        <f t="shared" ca="1" si="1"/>
        <v>2.5706516295379107E-3</v>
      </c>
      <c r="J5" s="111">
        <f t="shared" ca="1" si="1"/>
        <v>3.8559774443068665E-3</v>
      </c>
      <c r="K5" s="111">
        <f t="shared" ca="1" si="1"/>
        <v>5.1413032590758214E-3</v>
      </c>
      <c r="L5" s="111">
        <f t="shared" ca="1" si="1"/>
        <v>6.4266290738447772E-3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7.711954888613733E-3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1.6918412416808092E-3</v>
      </c>
      <c r="I6" s="111">
        <f t="shared" ca="1" si="1"/>
        <v>3.3836824833616188E-3</v>
      </c>
      <c r="J6" s="111">
        <f t="shared" ca="1" si="1"/>
        <v>5.0755237250424273E-3</v>
      </c>
      <c r="K6" s="111">
        <f t="shared" ca="1" si="1"/>
        <v>6.7673649667232367E-3</v>
      </c>
      <c r="L6" s="111">
        <f t="shared" ca="1" si="1"/>
        <v>8.4592062084040461E-3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1.0151047450084855E-2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5.3286562877550873E-3</v>
      </c>
      <c r="H7" s="111">
        <f t="shared" ca="1" si="1"/>
        <v>6.6953408963387724E-3</v>
      </c>
      <c r="I7" s="111">
        <f t="shared" ca="1" si="1"/>
        <v>8.0620255049224585E-3</v>
      </c>
      <c r="J7" s="111">
        <f t="shared" ca="1" si="1"/>
        <v>9.4287101135061436E-3</v>
      </c>
      <c r="K7" s="111">
        <f t="shared" ca="1" si="1"/>
        <v>1.0795394722089829E-2</v>
      </c>
      <c r="L7" s="111">
        <f t="shared" ca="1" si="1"/>
        <v>1.2162079330673514E-2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1.3528763939257199E-2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1.4198330988213451E-3</v>
      </c>
      <c r="I8" s="111">
        <f t="shared" ca="1" si="1"/>
        <v>2.8396661976426906E-3</v>
      </c>
      <c r="J8" s="111">
        <f t="shared" ca="1" si="1"/>
        <v>4.2594992964640355E-3</v>
      </c>
      <c r="K8" s="111">
        <f t="shared" ca="1" si="1"/>
        <v>5.6793323952853804E-3</v>
      </c>
      <c r="L8" s="111">
        <f t="shared" ca="1" si="1"/>
        <v>7.0991654941067253E-3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8.5189985929280711E-3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1.3973412973967213E-3</v>
      </c>
      <c r="I9" s="111">
        <f t="shared" ca="1" si="1"/>
        <v>2.7946825947934421E-3</v>
      </c>
      <c r="J9" s="111">
        <f t="shared" ca="1" si="1"/>
        <v>4.1920238921901633E-3</v>
      </c>
      <c r="K9" s="111">
        <f t="shared" ca="1" si="1"/>
        <v>5.589365189586885E-3</v>
      </c>
      <c r="L9" s="111">
        <f t="shared" ca="1" si="1"/>
        <v>6.9867064869836059E-3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8.3840477843803267E-3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9.4660942235990525E-4</v>
      </c>
      <c r="I10" s="111">
        <f t="shared" ca="1" si="1"/>
        <v>1.8932188447198105E-3</v>
      </c>
      <c r="J10" s="111">
        <f t="shared" ca="1" si="1"/>
        <v>2.839828267079716E-3</v>
      </c>
      <c r="K10" s="111">
        <f t="shared" ca="1" si="1"/>
        <v>3.786437689439621E-3</v>
      </c>
      <c r="L10" s="111">
        <f t="shared" ca="1" si="1"/>
        <v>4.733047111799526E-3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5.6796565341594319E-3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9.457614197802864E-3</v>
      </c>
      <c r="H11" s="111">
        <f t="shared" ca="1" si="1"/>
        <v>1.1127240011684537E-2</v>
      </c>
      <c r="I11" s="111">
        <f t="shared" ca="1" si="1"/>
        <v>1.279686582556621E-2</v>
      </c>
      <c r="J11" s="111">
        <f t="shared" ca="1" si="1"/>
        <v>1.4466491639447882E-2</v>
      </c>
      <c r="K11" s="111">
        <f t="shared" ca="1" si="1"/>
        <v>1.6136117453329553E-2</v>
      </c>
      <c r="L11" s="111">
        <f t="shared" ca="1" si="1"/>
        <v>1.7805743267211224E-2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1.9475369081092899E-2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2.2951022932702009E-3</v>
      </c>
      <c r="I12" s="111">
        <f t="shared" ca="1" si="1"/>
        <v>4.5902045865404018E-3</v>
      </c>
      <c r="J12" s="111">
        <f t="shared" ca="1" si="1"/>
        <v>6.8853068798106027E-3</v>
      </c>
      <c r="K12" s="111">
        <f t="shared" ca="1" si="1"/>
        <v>9.1804091730808036E-3</v>
      </c>
      <c r="L12" s="111">
        <f t="shared" ca="1" si="1"/>
        <v>1.1475511466351004E-2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1.3770613759621205E-2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1.0952325043466543E-3</v>
      </c>
      <c r="I13" s="111">
        <f t="shared" ca="1" si="1"/>
        <v>2.190465008693309E-3</v>
      </c>
      <c r="J13" s="111">
        <f t="shared" ca="1" si="1"/>
        <v>3.2856975130399636E-3</v>
      </c>
      <c r="K13" s="111">
        <f t="shared" ca="1" si="1"/>
        <v>4.3809300173866181E-3</v>
      </c>
      <c r="L13" s="111">
        <f t="shared" ca="1" si="1"/>
        <v>5.4761625217332726E-3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6.5713950260799271E-3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1.660874778050634E-3</v>
      </c>
      <c r="I14" s="111">
        <f t="shared" ca="1" si="1"/>
        <v>3.321749556101268E-3</v>
      </c>
      <c r="J14" s="111">
        <f t="shared" ca="1" si="1"/>
        <v>4.9826243341519021E-3</v>
      </c>
      <c r="K14" s="111">
        <f t="shared" ca="1" si="1"/>
        <v>6.6434991122025361E-3</v>
      </c>
      <c r="L14" s="111">
        <f t="shared" ca="1" si="1"/>
        <v>8.3043738902531701E-3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9.9652486683038041E-3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2.3732531811788272E-3</v>
      </c>
      <c r="I15" s="111">
        <f t="shared" ca="1" si="1"/>
        <v>4.7465063623576545E-3</v>
      </c>
      <c r="J15" s="111">
        <f t="shared" ca="1" si="1"/>
        <v>7.1197595435364813E-3</v>
      </c>
      <c r="K15" s="111">
        <f t="shared" ca="1" si="1"/>
        <v>9.4930127247153089E-3</v>
      </c>
      <c r="L15" s="111">
        <f t="shared" ca="1" si="1"/>
        <v>1.1866265905894135E-2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1.4239519087072963E-2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1.558124348566101E-3</v>
      </c>
      <c r="I16" s="111">
        <f t="shared" ca="1" si="1"/>
        <v>3.1162486971322021E-3</v>
      </c>
      <c r="J16" s="111">
        <f t="shared" ca="1" si="1"/>
        <v>4.6743730456983035E-3</v>
      </c>
      <c r="K16" s="111">
        <f t="shared" ca="1" si="1"/>
        <v>6.2324973942644041E-3</v>
      </c>
      <c r="L16" s="111">
        <f t="shared" ca="1" si="1"/>
        <v>7.7906217428305056E-3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9.3487460913966071E-3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1.532228285764412E-3</v>
      </c>
      <c r="I17" s="111">
        <f t="shared" ca="1" si="1"/>
        <v>3.0644565715288235E-3</v>
      </c>
      <c r="J17" s="111">
        <f t="shared" ca="1" si="1"/>
        <v>4.5966848572932357E-3</v>
      </c>
      <c r="K17" s="111">
        <f t="shared" ca="1" si="1"/>
        <v>6.1289131430576479E-3</v>
      </c>
      <c r="L17" s="111">
        <f t="shared" ca="1" si="1"/>
        <v>7.6611414288220592E-3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9.1933697145864714E-3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3.5353994944328903E-3</v>
      </c>
      <c r="I18" s="111">
        <f t="shared" ca="1" si="1"/>
        <v>7.0707989888657806E-3</v>
      </c>
      <c r="J18" s="111">
        <f t="shared" ca="1" si="1"/>
        <v>1.0606198483298671E-2</v>
      </c>
      <c r="K18" s="111">
        <f t="shared" ca="1" si="1"/>
        <v>1.4141597977731561E-2</v>
      </c>
      <c r="L18" s="111">
        <f t="shared" ca="1" si="1"/>
        <v>1.7676997472164453E-2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2.1212396966597342E-2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1.8140985546084467E-3</v>
      </c>
      <c r="I19" s="111">
        <f t="shared" ca="1" si="2"/>
        <v>3.6281971092168934E-3</v>
      </c>
      <c r="J19" s="111">
        <f t="shared" ca="1" si="2"/>
        <v>5.44229566382534E-3</v>
      </c>
      <c r="K19" s="111">
        <f t="shared" ca="1" si="2"/>
        <v>7.2563942184337869E-3</v>
      </c>
      <c r="L19" s="111">
        <f t="shared" ca="1" si="2"/>
        <v>9.0704927730422338E-3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1.088459132765068E-2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1.7344649853056071E-3</v>
      </c>
      <c r="I20" s="111">
        <f t="shared" ca="1" si="2"/>
        <v>3.4689299706112142E-3</v>
      </c>
      <c r="J20" s="111">
        <f t="shared" ca="1" si="2"/>
        <v>5.2033949559168215E-3</v>
      </c>
      <c r="K20" s="111">
        <f t="shared" ca="1" si="2"/>
        <v>6.9378599412224283E-3</v>
      </c>
      <c r="L20" s="111">
        <f t="shared" ca="1" si="2"/>
        <v>8.6723249265280352E-3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1.0406789911833643E-2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1.234021171424016E-2</v>
      </c>
      <c r="H21" s="111">
        <f t="shared" ca="1" si="2"/>
        <v>1.3937040637678897E-2</v>
      </c>
      <c r="I21" s="111">
        <f t="shared" ca="1" si="2"/>
        <v>1.5533869561117634E-2</v>
      </c>
      <c r="J21" s="111">
        <f t="shared" ca="1" si="2"/>
        <v>1.713069848455637E-2</v>
      </c>
      <c r="K21" s="111">
        <f t="shared" ca="1" si="2"/>
        <v>1.8727527407995107E-2</v>
      </c>
      <c r="L21" s="111">
        <f t="shared" ca="1" si="2"/>
        <v>2.0324356331433847E-2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2.1921185254872584E-2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1.3983865753554848E-3</v>
      </c>
      <c r="H22" s="111">
        <f t="shared" ca="1" si="2"/>
        <v>4.5507737553303271E-3</v>
      </c>
      <c r="I22" s="111">
        <f t="shared" ca="1" si="2"/>
        <v>7.7031609353051689E-3</v>
      </c>
      <c r="J22" s="111">
        <f t="shared" ca="1" si="2"/>
        <v>1.0855548115280011E-2</v>
      </c>
      <c r="K22" s="111">
        <f t="shared" ca="1" si="2"/>
        <v>1.4007935295254853E-2</v>
      </c>
      <c r="L22" s="111">
        <f t="shared" ca="1" si="2"/>
        <v>1.7160322475229695E-2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2.0312709655204538E-2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1.2642500123919271E-3</v>
      </c>
      <c r="I23" s="111">
        <f t="shared" ca="1" si="2"/>
        <v>2.5285000247838542E-3</v>
      </c>
      <c r="J23" s="111">
        <f t="shared" ca="1" si="2"/>
        <v>3.7927500371757817E-3</v>
      </c>
      <c r="K23" s="111">
        <f t="shared" ca="1" si="2"/>
        <v>5.0570000495677083E-3</v>
      </c>
      <c r="L23" s="111">
        <f t="shared" ca="1" si="2"/>
        <v>6.3212500619596358E-3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7.5855000743515633E-3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1.8377540202155599E-3</v>
      </c>
      <c r="I24" s="111">
        <f t="shared" ca="1" si="2"/>
        <v>3.6755080404311195E-3</v>
      </c>
      <c r="J24" s="111">
        <f t="shared" ca="1" si="2"/>
        <v>5.5132620606466801E-3</v>
      </c>
      <c r="K24" s="111">
        <f t="shared" ca="1" si="2"/>
        <v>7.3510160808622398E-3</v>
      </c>
      <c r="L24" s="111">
        <f t="shared" ca="1" si="2"/>
        <v>9.1887701010777995E-3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1.102652412129336E-2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2.9292486151452726E-3</v>
      </c>
      <c r="I25" s="111">
        <f t="shared" ca="1" si="2"/>
        <v>5.858497230290546E-3</v>
      </c>
      <c r="J25" s="111">
        <f t="shared" ca="1" si="2"/>
        <v>8.7877458454358182E-3</v>
      </c>
      <c r="K25" s="111">
        <f t="shared" ca="1" si="2"/>
        <v>1.171699446058109E-2</v>
      </c>
      <c r="L25" s="111">
        <f t="shared" ca="1" si="2"/>
        <v>1.4646243075726362E-2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1.7575491690871636E-2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1.8884594342600642E-3</v>
      </c>
      <c r="I26" s="111">
        <f t="shared" ca="1" si="2"/>
        <v>3.7769188685201288E-3</v>
      </c>
      <c r="J26" s="111">
        <f t="shared" ca="1" si="2"/>
        <v>5.6653783027801937E-3</v>
      </c>
      <c r="K26" s="111">
        <f t="shared" ca="1" si="2"/>
        <v>7.5538377370402577E-3</v>
      </c>
      <c r="L26" s="111">
        <f t="shared" ca="1" si="2"/>
        <v>9.4422971713003217E-3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1.1330756605560386E-2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2.0770312825591471E-3</v>
      </c>
      <c r="I27" s="111">
        <f t="shared" ca="1" si="2"/>
        <v>4.1540625651182942E-3</v>
      </c>
      <c r="J27" s="111">
        <f t="shared" ca="1" si="2"/>
        <v>6.2310938476774413E-3</v>
      </c>
      <c r="K27" s="111">
        <f t="shared" ca="1" si="2"/>
        <v>8.3081251302365884E-3</v>
      </c>
      <c r="L27" s="111">
        <f t="shared" ca="1" si="2"/>
        <v>1.0385156412795735E-2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1.2462187695354883E-2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1.2028976829942836E-3</v>
      </c>
      <c r="I28" s="111">
        <f t="shared" ca="1" si="2"/>
        <v>2.4057953659885672E-3</v>
      </c>
      <c r="J28" s="111">
        <f t="shared" ca="1" si="2"/>
        <v>3.6086930489828508E-3</v>
      </c>
      <c r="K28" s="111">
        <f t="shared" ca="1" si="2"/>
        <v>4.8115907319771344E-3</v>
      </c>
      <c r="L28" s="111">
        <f t="shared" ca="1" si="2"/>
        <v>6.0144884149714185E-3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7.2173860979657016E-3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4.6761542475206915E-3</v>
      </c>
      <c r="H30" s="111">
        <f t="shared" ca="1" si="2"/>
        <v>6.2199982049692846E-3</v>
      </c>
      <c r="I30" s="111">
        <f t="shared" ca="1" si="2"/>
        <v>7.7638421624178777E-3</v>
      </c>
      <c r="J30" s="111">
        <f t="shared" ca="1" si="2"/>
        <v>9.30768611986647E-3</v>
      </c>
      <c r="K30" s="111">
        <f t="shared" ca="1" si="2"/>
        <v>1.0851530077315062E-2</v>
      </c>
      <c r="L30" s="111">
        <f t="shared" ca="1" si="2"/>
        <v>1.2395374034763654E-2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1.3939217992212248E-2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3.6184239630280696E-2</v>
      </c>
      <c r="H31" s="111">
        <f t="shared" ca="1" si="2"/>
        <v>5.2002082353966889E-2</v>
      </c>
      <c r="I31" s="111">
        <f t="shared" ca="1" si="2"/>
        <v>6.7819925077653082E-2</v>
      </c>
      <c r="J31" s="111">
        <f t="shared" ca="1" si="2"/>
        <v>8.3637767801339274E-2</v>
      </c>
      <c r="K31" s="111">
        <f t="shared" ca="1" si="2"/>
        <v>9.9455610525025467E-2</v>
      </c>
      <c r="L31" s="111">
        <f t="shared" ca="1" si="2"/>
        <v>0.11527345324871166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0.13109129597239785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7.4292816684104793E-4</v>
      </c>
      <c r="H32" s="111">
        <f t="shared" ca="1" si="2"/>
        <v>1.9739779389815481E-2</v>
      </c>
      <c r="I32" s="111">
        <f t="shared" ca="1" si="2"/>
        <v>3.873663061278991E-2</v>
      </c>
      <c r="J32" s="111">
        <f t="shared" ca="1" si="2"/>
        <v>5.7733481835764343E-2</v>
      </c>
      <c r="K32" s="111">
        <f t="shared" ca="1" si="2"/>
        <v>7.6730333058738776E-2</v>
      </c>
      <c r="L32" s="111">
        <f t="shared" ca="1" si="2"/>
        <v>9.5727184281713201E-2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0.11472403550468764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0.13202648780689696</v>
      </c>
      <c r="H33" s="111">
        <f t="shared" ca="1" si="2"/>
        <v>0.13771279855916521</v>
      </c>
      <c r="I33" s="111">
        <f t="shared" ca="1" si="2"/>
        <v>0.14339910931143346</v>
      </c>
      <c r="J33" s="111">
        <f t="shared" ca="1" si="2"/>
        <v>0.14908542006370171</v>
      </c>
      <c r="K33" s="111">
        <f t="shared" ca="1" si="2"/>
        <v>0.15477173081596995</v>
      </c>
      <c r="L33" s="111">
        <f t="shared" ca="1" si="2"/>
        <v>0.16045804156823823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0.16614435232050648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1.3306785377460972E-2</v>
      </c>
      <c r="I34" s="111">
        <f t="shared" ca="1" si="2"/>
        <v>2.6613570754921944E-2</v>
      </c>
      <c r="J34" s="111">
        <f t="shared" ca="1" si="2"/>
        <v>3.9920356132382914E-2</v>
      </c>
      <c r="K34" s="111">
        <f t="shared" ca="1" si="2"/>
        <v>5.3227141509843888E-2</v>
      </c>
      <c r="L34" s="111">
        <f t="shared" ca="1" si="2"/>
        <v>6.6533926887304862E-2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7.9840712264765828E-2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1.1278941611205396E-2</v>
      </c>
      <c r="I35" s="111">
        <f t="shared" ca="1" si="4"/>
        <v>2.2557883222410792E-2</v>
      </c>
      <c r="J35" s="111">
        <f t="shared" ca="1" si="4"/>
        <v>3.3836824833616184E-2</v>
      </c>
      <c r="K35" s="111">
        <f t="shared" ca="1" si="4"/>
        <v>4.5115766444821584E-2</v>
      </c>
      <c r="L35" s="111">
        <f t="shared" ca="1" si="4"/>
        <v>5.6394708056026976E-2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6.7673649667232369E-2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5.3286562877550873E-3</v>
      </c>
      <c r="H36" s="111">
        <f t="shared" ca="1" si="4"/>
        <v>2.1018456045116859E-2</v>
      </c>
      <c r="I36" s="111">
        <f t="shared" ca="1" si="4"/>
        <v>3.6708255802478627E-2</v>
      </c>
      <c r="J36" s="111">
        <f t="shared" ca="1" si="4"/>
        <v>5.2398055559840395E-2</v>
      </c>
      <c r="K36" s="111">
        <f t="shared" ca="1" si="4"/>
        <v>6.808785531720217E-2</v>
      </c>
      <c r="L36" s="111">
        <f t="shared" ca="1" si="4"/>
        <v>8.3777655074563945E-2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9.9467454831925706E-2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1.5494505317204707E-2</v>
      </c>
      <c r="I37" s="111">
        <f t="shared" ca="1" si="4"/>
        <v>3.0989010634409415E-2</v>
      </c>
      <c r="J37" s="111">
        <f t="shared" ca="1" si="4"/>
        <v>4.6483515951614124E-2</v>
      </c>
      <c r="K37" s="111">
        <f t="shared" ca="1" si="4"/>
        <v>6.197802126881883E-2</v>
      </c>
      <c r="L37" s="111">
        <f t="shared" ca="1" si="4"/>
        <v>7.7472526586023535E-2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9.2967031903228248E-2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1.1337456447428014E-2</v>
      </c>
      <c r="I38" s="111">
        <f t="shared" ca="1" si="4"/>
        <v>2.2674912894856028E-2</v>
      </c>
      <c r="J38" s="111">
        <f t="shared" ca="1" si="4"/>
        <v>3.4012369342284042E-2</v>
      </c>
      <c r="K38" s="111">
        <f t="shared" ca="1" si="4"/>
        <v>4.5349825789712056E-2</v>
      </c>
      <c r="L38" s="111">
        <f t="shared" ca="1" si="4"/>
        <v>5.668728223714007E-2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6.8024738684568084E-2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6.6054468703059897E-3</v>
      </c>
      <c r="I39" s="111">
        <f t="shared" ca="1" si="4"/>
        <v>1.3210893740611979E-2</v>
      </c>
      <c r="J39" s="111">
        <f t="shared" ca="1" si="4"/>
        <v>1.9816340610917971E-2</v>
      </c>
      <c r="K39" s="111">
        <f t="shared" ca="1" si="4"/>
        <v>2.6421787481223959E-2</v>
      </c>
      <c r="L39" s="111">
        <f t="shared" ca="1" si="4"/>
        <v>3.3027234351529947E-2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3.9632681221835935E-2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9.457614197802864E-3</v>
      </c>
      <c r="H40" s="111">
        <f t="shared" ca="1" si="4"/>
        <v>2.685442455876624E-2</v>
      </c>
      <c r="I40" s="111">
        <f t="shared" ca="1" si="4"/>
        <v>4.4251234919729612E-2</v>
      </c>
      <c r="J40" s="111">
        <f t="shared" ca="1" si="4"/>
        <v>6.1648045280692995E-2</v>
      </c>
      <c r="K40" s="111">
        <f t="shared" ca="1" si="4"/>
        <v>7.9044855641656364E-2</v>
      </c>
      <c r="L40" s="111">
        <f t="shared" ca="1" si="4"/>
        <v>9.6441666002619747E-2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0.11383847636358313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2.139433594005442E-2</v>
      </c>
      <c r="I41" s="111">
        <f t="shared" ca="1" si="4"/>
        <v>4.2788671880108833E-2</v>
      </c>
      <c r="J41" s="111">
        <f t="shared" ca="1" si="4"/>
        <v>6.4183007820163257E-2</v>
      </c>
      <c r="K41" s="111">
        <f t="shared" ca="1" si="4"/>
        <v>8.5577343760217681E-2</v>
      </c>
      <c r="L41" s="111">
        <f t="shared" ca="1" si="4"/>
        <v>0.1069716797002721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0.12836601564032651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9.6750220032596305E-3</v>
      </c>
      <c r="I42" s="111">
        <f t="shared" ca="1" si="4"/>
        <v>1.9350044006519261E-2</v>
      </c>
      <c r="J42" s="111">
        <f t="shared" ca="1" si="4"/>
        <v>2.9025066009778892E-2</v>
      </c>
      <c r="K42" s="111">
        <f t="shared" ca="1" si="4"/>
        <v>3.8700088013038522E-2</v>
      </c>
      <c r="L42" s="111">
        <f t="shared" ca="1" si="4"/>
        <v>4.8375110016298156E-2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5.8050132019557783E-2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2.1804901128792378E-2</v>
      </c>
      <c r="I43" s="111">
        <f t="shared" ca="1" si="4"/>
        <v>4.3609802257584762E-2</v>
      </c>
      <c r="J43" s="111">
        <f t="shared" ca="1" si="4"/>
        <v>6.5414703386377143E-2</v>
      </c>
      <c r="K43" s="111">
        <f t="shared" ca="1" si="4"/>
        <v>8.7219604515169524E-2</v>
      </c>
      <c r="L43" s="111">
        <f t="shared" ca="1" si="4"/>
        <v>0.10902450564396191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0.13082940677275429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2.1880852411214031E-2</v>
      </c>
      <c r="I44" s="111">
        <f t="shared" ca="1" si="4"/>
        <v>4.3761704822428069E-2</v>
      </c>
      <c r="J44" s="111">
        <f t="shared" ca="1" si="4"/>
        <v>6.5642557233642096E-2</v>
      </c>
      <c r="K44" s="111">
        <f t="shared" ca="1" si="4"/>
        <v>8.7523409644856123E-2</v>
      </c>
      <c r="L44" s="111">
        <f t="shared" ca="1" si="4"/>
        <v>0.10940426205607015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0.13128511446728419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2.0319840886437665E-2</v>
      </c>
      <c r="I45" s="111">
        <f t="shared" ca="1" si="4"/>
        <v>4.063968177287533E-2</v>
      </c>
      <c r="J45" s="111">
        <f t="shared" ca="1" si="4"/>
        <v>6.0959522659312995E-2</v>
      </c>
      <c r="K45" s="111">
        <f t="shared" ca="1" si="4"/>
        <v>8.127936354575066E-2</v>
      </c>
      <c r="L45" s="111">
        <f t="shared" ca="1" si="4"/>
        <v>0.10159920443218833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0.12191904531862599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1.2085796505721853E-2</v>
      </c>
      <c r="I46" s="111">
        <f t="shared" ca="1" si="4"/>
        <v>2.4171593011443705E-2</v>
      </c>
      <c r="J46" s="111">
        <f t="shared" ca="1" si="4"/>
        <v>3.6257389517165554E-2</v>
      </c>
      <c r="K46" s="111">
        <f t="shared" ca="1" si="4"/>
        <v>4.8343186022887411E-2</v>
      </c>
      <c r="L46" s="111">
        <f t="shared" ca="1" si="4"/>
        <v>6.042898252860926E-2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7.2514779034331109E-2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1.8047502024590215E-2</v>
      </c>
      <c r="I47" s="111">
        <f t="shared" ca="1" si="4"/>
        <v>3.6095004049180437E-2</v>
      </c>
      <c r="J47" s="111">
        <f t="shared" ca="1" si="4"/>
        <v>5.4142506073770649E-2</v>
      </c>
      <c r="K47" s="111">
        <f t="shared" ca="1" si="4"/>
        <v>7.2190008098360861E-2</v>
      </c>
      <c r="L47" s="111">
        <f t="shared" ca="1" si="4"/>
        <v>9.0237510122951087E-2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0.1082850121475413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1.8528445280491319E-2</v>
      </c>
      <c r="I48" s="111">
        <f t="shared" ca="1" si="4"/>
        <v>3.7056890560982644E-2</v>
      </c>
      <c r="J48" s="111">
        <f t="shared" ca="1" si="4"/>
        <v>5.558533584147396E-2</v>
      </c>
      <c r="K48" s="111">
        <f t="shared" ca="1" si="4"/>
        <v>7.4113781121965275E-2</v>
      </c>
      <c r="L48" s="111">
        <f t="shared" ca="1" si="4"/>
        <v>9.264222640245659E-2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0.11117067168294792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1.2441743147868885E-2</v>
      </c>
      <c r="I49" s="111">
        <f t="shared" ca="1" si="4"/>
        <v>2.4883486295737767E-2</v>
      </c>
      <c r="J49" s="111">
        <f t="shared" ca="1" si="4"/>
        <v>3.7325229443606653E-2</v>
      </c>
      <c r="K49" s="111">
        <f t="shared" ca="1" si="4"/>
        <v>4.9766972591475542E-2</v>
      </c>
      <c r="L49" s="111">
        <f t="shared" ca="1" si="4"/>
        <v>6.2208715739344424E-2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7.4650458887213306E-2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1.234021171424016E-2</v>
      </c>
      <c r="H50" s="111">
        <f t="shared" ca="1" si="4"/>
        <v>3.3023005007789576E-2</v>
      </c>
      <c r="I50" s="111">
        <f t="shared" ca="1" si="4"/>
        <v>5.3705798301338988E-2</v>
      </c>
      <c r="J50" s="111">
        <f t="shared" ca="1" si="4"/>
        <v>7.4388591594888392E-2</v>
      </c>
      <c r="K50" s="111">
        <f t="shared" ca="1" si="4"/>
        <v>9.5071384888437804E-2</v>
      </c>
      <c r="L50" s="111">
        <f t="shared" ca="1" si="4"/>
        <v>0.11575417818198722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0.13643697147553663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1.3983865753554848E-3</v>
      </c>
      <c r="H51" s="111">
        <f t="shared" ref="H51:L66" ca="1" si="5">G51-5*(G51-$M51)/($M$1-G$1)</f>
        <v>2.0929476266767777E-2</v>
      </c>
      <c r="I51" s="111">
        <f t="shared" ca="1" si="5"/>
        <v>4.0460565958180067E-2</v>
      </c>
      <c r="J51" s="111">
        <f t="shared" ca="1" si="5"/>
        <v>5.9991655649592357E-2</v>
      </c>
      <c r="K51" s="111">
        <f t="shared" ca="1" si="5"/>
        <v>7.9522745341004647E-2</v>
      </c>
      <c r="L51" s="111">
        <f t="shared" ca="1" si="5"/>
        <v>9.9053835032416937E-2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0.11858492472382923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1.310783452706904E-2</v>
      </c>
      <c r="I52" s="111">
        <f t="shared" ca="1" si="5"/>
        <v>2.621566905413808E-2</v>
      </c>
      <c r="J52" s="111">
        <f t="shared" ca="1" si="5"/>
        <v>3.932350358120712E-2</v>
      </c>
      <c r="K52" s="111">
        <f t="shared" ca="1" si="5"/>
        <v>5.243133810827616E-2</v>
      </c>
      <c r="L52" s="111">
        <f t="shared" ca="1" si="5"/>
        <v>6.55391726353452E-2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7.864700716241424E-2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2.2752611202897528E-2</v>
      </c>
      <c r="I53" s="111">
        <f t="shared" ca="1" si="5"/>
        <v>4.5505222405795055E-2</v>
      </c>
      <c r="J53" s="111">
        <f t="shared" ca="1" si="5"/>
        <v>6.8257833608692586E-2</v>
      </c>
      <c r="K53" s="111">
        <f t="shared" ca="1" si="5"/>
        <v>9.101044481159011E-2</v>
      </c>
      <c r="L53" s="111">
        <f t="shared" ca="1" si="5"/>
        <v>0.11376305601448763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0.13651566721738517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2.2493979412806227E-2</v>
      </c>
      <c r="I54" s="111">
        <f t="shared" ca="1" si="5"/>
        <v>4.4987958825612448E-2</v>
      </c>
      <c r="J54" s="111">
        <f t="shared" ca="1" si="5"/>
        <v>6.7481938238418679E-2</v>
      </c>
      <c r="K54" s="111">
        <f t="shared" ca="1" si="5"/>
        <v>8.997591765122491E-2</v>
      </c>
      <c r="L54" s="111">
        <f t="shared" ca="1" si="5"/>
        <v>0.11246989706403113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0.13496387647683736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1.383376514141748E-2</v>
      </c>
      <c r="I55" s="111">
        <f t="shared" ca="1" si="5"/>
        <v>2.766753028283496E-2</v>
      </c>
      <c r="J55" s="111">
        <f t="shared" ca="1" si="5"/>
        <v>4.1501295424252439E-2</v>
      </c>
      <c r="K55" s="111">
        <f t="shared" ca="1" si="5"/>
        <v>5.5335060565669919E-2</v>
      </c>
      <c r="L55" s="111">
        <f t="shared" ca="1" si="5"/>
        <v>6.9168825707087406E-2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8.3002590848504879E-2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1.8472343651892299E-2</v>
      </c>
      <c r="I56" s="111">
        <f t="shared" ca="1" si="5"/>
        <v>3.6944687303784599E-2</v>
      </c>
      <c r="J56" s="111">
        <f t="shared" ca="1" si="5"/>
        <v>5.5417030955676898E-2</v>
      </c>
      <c r="K56" s="111">
        <f t="shared" ca="1" si="5"/>
        <v>7.3889374607569197E-2</v>
      </c>
      <c r="L56" s="111">
        <f t="shared" ca="1" si="5"/>
        <v>9.2361718259461489E-2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0.1108340619113538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9.3365726248228649E-3</v>
      </c>
      <c r="I57" s="111">
        <f t="shared" ca="1" si="5"/>
        <v>1.867314524964573E-2</v>
      </c>
      <c r="J57" s="111">
        <f t="shared" ca="1" si="5"/>
        <v>2.8009717874468591E-2</v>
      </c>
      <c r="K57" s="111">
        <f t="shared" ca="1" si="5"/>
        <v>3.734629049929146E-2</v>
      </c>
      <c r="L57" s="111">
        <f t="shared" ca="1" si="5"/>
        <v>4.6682863124114321E-2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5.6019435748937182E-2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4.6761542475206915E-3</v>
      </c>
      <c r="H59" s="111">
        <f t="shared" ca="1" si="5"/>
        <v>2.3202948781674719E-2</v>
      </c>
      <c r="I59" s="111">
        <f t="shared" ca="1" si="5"/>
        <v>4.1729743315828738E-2</v>
      </c>
      <c r="J59" s="111">
        <f t="shared" ca="1" si="5"/>
        <v>6.0256537849982764E-2</v>
      </c>
      <c r="K59" s="111">
        <f t="shared" ca="1" si="5"/>
        <v>7.8783332384136789E-2</v>
      </c>
      <c r="L59" s="111">
        <f t="shared" ca="1" si="5"/>
        <v>9.7310126918290815E-2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0.11583692145244484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3.6184239630280696E-2</v>
      </c>
      <c r="H60" s="111">
        <f t="shared" ca="1" si="5"/>
        <v>6.1883496268620802E-2</v>
      </c>
      <c r="I60" s="111">
        <f t="shared" ca="1" si="5"/>
        <v>8.7582752906960909E-2</v>
      </c>
      <c r="J60" s="111">
        <f t="shared" ca="1" si="5"/>
        <v>0.11328200954530102</v>
      </c>
      <c r="K60" s="111">
        <f t="shared" ca="1" si="5"/>
        <v>0.13898126618364112</v>
      </c>
      <c r="L60" s="111">
        <f t="shared" ca="1" si="5"/>
        <v>0.16468052282198123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0.19037977946032134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7.4292816684104793E-4</v>
      </c>
      <c r="H61" s="111">
        <f t="shared" ca="1" si="5"/>
        <v>3.1612811404174504E-2</v>
      </c>
      <c r="I61" s="111">
        <f t="shared" ca="1" si="5"/>
        <v>6.2482694641507949E-2</v>
      </c>
      <c r="J61" s="111">
        <f t="shared" ca="1" si="5"/>
        <v>9.3352577878841408E-2</v>
      </c>
      <c r="K61" s="111">
        <f t="shared" ca="1" si="5"/>
        <v>0.12422246111617487</v>
      </c>
      <c r="L61" s="111">
        <f t="shared" ca="1" si="5"/>
        <v>0.15509234435350833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0.18596222759084177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0.13202648780689696</v>
      </c>
      <c r="H62" s="111">
        <f t="shared" ca="1" si="5"/>
        <v>0.14113834338921225</v>
      </c>
      <c r="I62" s="111">
        <f t="shared" ca="1" si="5"/>
        <v>0.15025019897152753</v>
      </c>
      <c r="J62" s="111">
        <f t="shared" ca="1" si="5"/>
        <v>0.15936205455384281</v>
      </c>
      <c r="K62" s="111">
        <f t="shared" ca="1" si="5"/>
        <v>0.16847391013615809</v>
      </c>
      <c r="L62" s="111">
        <f t="shared" ca="1" si="5"/>
        <v>0.1775857657184734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0.18669762130078868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2.1611939926310837E-2</v>
      </c>
      <c r="I63" s="111">
        <f t="shared" ca="1" si="5"/>
        <v>4.3223879852621674E-2</v>
      </c>
      <c r="J63" s="111">
        <f t="shared" ca="1" si="5"/>
        <v>6.4835819778932519E-2</v>
      </c>
      <c r="K63" s="111">
        <f t="shared" ca="1" si="5"/>
        <v>8.6447759705243349E-2</v>
      </c>
      <c r="L63" s="111">
        <f t="shared" ca="1" si="5"/>
        <v>0.10805969963155419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0.12967163955786504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1.8328280118208765E-2</v>
      </c>
      <c r="I64" s="111">
        <f t="shared" ca="1" si="5"/>
        <v>3.6656560236417529E-2</v>
      </c>
      <c r="J64" s="111">
        <f t="shared" ca="1" si="5"/>
        <v>5.4984840354626294E-2</v>
      </c>
      <c r="K64" s="111">
        <f t="shared" ca="1" si="5"/>
        <v>7.3313120472835058E-2</v>
      </c>
      <c r="L64" s="111">
        <f t="shared" ca="1" si="5"/>
        <v>9.1641400591043823E-2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0.10996968070925259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5.3286562877550873E-3</v>
      </c>
      <c r="H65" s="111">
        <f t="shared" ca="1" si="5"/>
        <v>3.0642429862138106E-2</v>
      </c>
      <c r="I65" s="111">
        <f t="shared" ca="1" si="5"/>
        <v>5.5956203436521121E-2</v>
      </c>
      <c r="J65" s="111">
        <f t="shared" ca="1" si="5"/>
        <v>8.1269977010904132E-2</v>
      </c>
      <c r="K65" s="111">
        <f t="shared" ca="1" si="5"/>
        <v>0.10658375058528716</v>
      </c>
      <c r="L65" s="111">
        <f t="shared" ca="1" si="5"/>
        <v>0.13189752415967018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0.15721129773405318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2.5178571140457646E-2</v>
      </c>
      <c r="I66" s="111">
        <f t="shared" ca="1" si="5"/>
        <v>5.0357142280915292E-2</v>
      </c>
      <c r="J66" s="111">
        <f t="shared" ca="1" si="5"/>
        <v>7.5535713421372941E-2</v>
      </c>
      <c r="K66" s="111">
        <f t="shared" ca="1" si="5"/>
        <v>0.10071428456183058</v>
      </c>
      <c r="L66" s="111">
        <f t="shared" ca="1" si="5"/>
        <v>0.12589285570228823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0.15107142684274588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7">G67-5*(G67-$M67)/($M$1-G$1)</f>
        <v>1.8254516701528511E-2</v>
      </c>
      <c r="I67" s="111">
        <f t="shared" ca="1" si="7"/>
        <v>3.6509033403057022E-2</v>
      </c>
      <c r="J67" s="111">
        <f t="shared" ca="1" si="7"/>
        <v>5.4763550104585529E-2</v>
      </c>
      <c r="K67" s="111">
        <f t="shared" ca="1" si="7"/>
        <v>7.3018066806114043E-2</v>
      </c>
      <c r="L67" s="111">
        <f t="shared" ca="1" si="7"/>
        <v>9.1272583507642557E-2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0.10952710020917106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7"/>
        <v>1.0714610690423501E-2</v>
      </c>
      <c r="I68" s="111">
        <f t="shared" ca="1" si="7"/>
        <v>2.1429221380847002E-2</v>
      </c>
      <c r="J68" s="111">
        <f t="shared" ca="1" si="7"/>
        <v>3.2143832071270501E-2</v>
      </c>
      <c r="K68" s="111">
        <f t="shared" ca="1" si="7"/>
        <v>4.2858442761694003E-2</v>
      </c>
      <c r="L68" s="111">
        <f t="shared" ca="1" si="7"/>
        <v>5.3573053452117506E-2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6.4287664142541001E-2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9.457614197802864E-3</v>
      </c>
      <c r="H69" s="111">
        <f t="shared" ca="1" si="7"/>
        <v>3.7690323212626484E-2</v>
      </c>
      <c r="I69" s="111">
        <f t="shared" ca="1" si="7"/>
        <v>6.5923032227450107E-2</v>
      </c>
      <c r="J69" s="111">
        <f t="shared" ca="1" si="7"/>
        <v>9.4155741242273716E-2</v>
      </c>
      <c r="K69" s="111">
        <f t="shared" ca="1" si="7"/>
        <v>0.12238845025709734</v>
      </c>
      <c r="L69" s="111">
        <f t="shared" ca="1" si="7"/>
        <v>0.15062115927192096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0.17885386828674457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7"/>
        <v>3.4743026428817166E-2</v>
      </c>
      <c r="I70" s="111">
        <f t="shared" ca="1" si="7"/>
        <v>6.9486052857634317E-2</v>
      </c>
      <c r="J70" s="111">
        <f t="shared" ca="1" si="7"/>
        <v>0.10422907928645148</v>
      </c>
      <c r="K70" s="111">
        <f t="shared" ca="1" si="7"/>
        <v>0.13897210571526863</v>
      </c>
      <c r="L70" s="111">
        <f t="shared" ca="1" si="7"/>
        <v>0.17371513214408579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0.20845815857290295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1.5721910755296897E-2</v>
      </c>
      <c r="I71" s="111">
        <f t="shared" ca="1" si="7"/>
        <v>3.1443821510593793E-2</v>
      </c>
      <c r="J71" s="111">
        <f t="shared" ca="1" si="7"/>
        <v>4.7165732265890686E-2</v>
      </c>
      <c r="K71" s="111">
        <f t="shared" ca="1" si="7"/>
        <v>6.2887643021187586E-2</v>
      </c>
      <c r="L71" s="111">
        <f t="shared" ca="1" si="7"/>
        <v>7.8609553776484486E-2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9.4331464531781373E-2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7"/>
        <v>3.541542319302067E-2</v>
      </c>
      <c r="I72" s="111">
        <f t="shared" ca="1" si="7"/>
        <v>7.0830846386041341E-2</v>
      </c>
      <c r="J72" s="111">
        <f t="shared" ca="1" si="7"/>
        <v>0.106246269579062</v>
      </c>
      <c r="K72" s="111">
        <f t="shared" ca="1" si="7"/>
        <v>0.14166169277208268</v>
      </c>
      <c r="L72" s="111">
        <f t="shared" ca="1" si="7"/>
        <v>0.17707711596510334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0.21249253915812399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3.5556385168222807E-2</v>
      </c>
      <c r="I73" s="111">
        <f t="shared" ca="1" si="7"/>
        <v>7.1112770336445613E-2</v>
      </c>
      <c r="J73" s="111">
        <f t="shared" ca="1" si="7"/>
        <v>0.10666915550466842</v>
      </c>
      <c r="K73" s="111">
        <f t="shared" ca="1" si="7"/>
        <v>0.14222554067289123</v>
      </c>
      <c r="L73" s="111">
        <f t="shared" ca="1" si="7"/>
        <v>0.17778192584111402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0.21333831100933684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3.3019741440461201E-2</v>
      </c>
      <c r="I74" s="111">
        <f t="shared" ca="1" si="7"/>
        <v>6.6039482880922401E-2</v>
      </c>
      <c r="J74" s="111">
        <f t="shared" ca="1" si="7"/>
        <v>9.9059224321383615E-2</v>
      </c>
      <c r="K74" s="111">
        <f t="shared" ca="1" si="7"/>
        <v>0.1320789657618448</v>
      </c>
      <c r="L74" s="111">
        <f t="shared" ca="1" si="7"/>
        <v>0.16509870720230602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0.19811844864276723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7"/>
        <v>1.926884277012441E-2</v>
      </c>
      <c r="I75" s="111">
        <f t="shared" ca="1" si="7"/>
        <v>3.853768554024882E-2</v>
      </c>
      <c r="J75" s="111">
        <f t="shared" ca="1" si="7"/>
        <v>5.7806528310373223E-2</v>
      </c>
      <c r="K75" s="111">
        <f t="shared" ca="1" si="7"/>
        <v>7.707537108049764E-2</v>
      </c>
      <c r="L75" s="111">
        <f t="shared" ca="1" si="7"/>
        <v>9.6344213850622043E-2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0.11561305662074645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7"/>
        <v>2.7042717556641963E-2</v>
      </c>
      <c r="I76" s="111">
        <f t="shared" ca="1" si="7"/>
        <v>5.4085435113283925E-2</v>
      </c>
      <c r="J76" s="111">
        <f t="shared" ca="1" si="7"/>
        <v>8.1128152669925888E-2</v>
      </c>
      <c r="K76" s="111">
        <f t="shared" ca="1" si="7"/>
        <v>0.10817087022656785</v>
      </c>
      <c r="L76" s="111">
        <f t="shared" ca="1" si="7"/>
        <v>0.1352135877832098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0.16225630533985178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3.0108723580798396E-2</v>
      </c>
      <c r="I77" s="111">
        <f t="shared" ca="1" si="7"/>
        <v>6.0217447161596792E-2</v>
      </c>
      <c r="J77" s="111">
        <f t="shared" ca="1" si="7"/>
        <v>9.0326170742395184E-2</v>
      </c>
      <c r="K77" s="111">
        <f t="shared" ca="1" si="7"/>
        <v>0.12043489432319358</v>
      </c>
      <c r="L77" s="111">
        <f t="shared" ca="1" si="7"/>
        <v>0.15054361790399198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0.18065234148479037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2.0217832615286938E-2</v>
      </c>
      <c r="I78" s="111">
        <f t="shared" ca="1" si="7"/>
        <v>4.0435665230573875E-2</v>
      </c>
      <c r="J78" s="111">
        <f t="shared" ca="1" si="7"/>
        <v>6.0653497845860813E-2</v>
      </c>
      <c r="K78" s="111">
        <f t="shared" ca="1" si="7"/>
        <v>8.087133046114775E-2</v>
      </c>
      <c r="L78" s="111">
        <f t="shared" ca="1" si="7"/>
        <v>0.10108916307643469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0.12130699569172163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1.234021171424016E-2</v>
      </c>
      <c r="H79" s="111">
        <f t="shared" ca="1" si="7"/>
        <v>4.5944114767776559E-2</v>
      </c>
      <c r="I79" s="111">
        <f t="shared" ca="1" si="7"/>
        <v>7.9548017821312961E-2</v>
      </c>
      <c r="J79" s="111">
        <f t="shared" ca="1" si="7"/>
        <v>0.11315192087484935</v>
      </c>
      <c r="K79" s="111">
        <f t="shared" ca="1" si="7"/>
        <v>0.14675582392838576</v>
      </c>
      <c r="L79" s="111">
        <f t="shared" ca="1" si="7"/>
        <v>0.18035972698192215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0.21396363003545854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1.3983865753554848E-3</v>
      </c>
      <c r="H80" s="111">
        <f t="shared" ca="1" si="7"/>
        <v>3.1511087668358445E-2</v>
      </c>
      <c r="I80" s="111">
        <f t="shared" ca="1" si="7"/>
        <v>6.1623788761361403E-2</v>
      </c>
      <c r="J80" s="111">
        <f t="shared" ca="1" si="7"/>
        <v>9.1736489854364361E-2</v>
      </c>
      <c r="K80" s="111">
        <f t="shared" ca="1" si="7"/>
        <v>0.12184919094736732</v>
      </c>
      <c r="L80" s="111">
        <f t="shared" ca="1" si="7"/>
        <v>0.15196189204037028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0.18207459313337324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2.1300231106487193E-2</v>
      </c>
      <c r="I81" s="111">
        <f t="shared" ca="1" si="7"/>
        <v>4.260046221297438E-2</v>
      </c>
      <c r="J81" s="111">
        <f t="shared" ca="1" si="7"/>
        <v>6.3900693319461577E-2</v>
      </c>
      <c r="K81" s="111">
        <f t="shared" ca="1" si="7"/>
        <v>8.5200924425948774E-2</v>
      </c>
      <c r="L81" s="111">
        <f t="shared" ca="1" si="7"/>
        <v>0.10650115553243597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0.12780138663892315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7"/>
        <v>3.6965707793268729E-2</v>
      </c>
      <c r="I82" s="111">
        <f t="shared" ca="1" si="7"/>
        <v>7.3931415586537458E-2</v>
      </c>
      <c r="J82" s="111">
        <f t="shared" ca="1" si="7"/>
        <v>0.1108971233798062</v>
      </c>
      <c r="K82" s="111">
        <f t="shared" ca="1" si="7"/>
        <v>0.14786283117307492</v>
      </c>
      <c r="L82" s="111">
        <f t="shared" ca="1" si="7"/>
        <v>0.18482853896634366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0.2217942467596124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8">G83-5*(G83-$M83)/($M$1-G$1)</f>
        <v>3.5237132955502008E-2</v>
      </c>
      <c r="I83" s="111">
        <f t="shared" ca="1" si="8"/>
        <v>7.0474265911004003E-2</v>
      </c>
      <c r="J83" s="111">
        <f t="shared" ca="1" si="8"/>
        <v>0.10571139886650602</v>
      </c>
      <c r="K83" s="111">
        <f t="shared" ca="1" si="8"/>
        <v>0.14094853182200803</v>
      </c>
      <c r="L83" s="111">
        <f t="shared" ca="1" si="8"/>
        <v>0.17618566477751002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0.21142279773301204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2.2479868354803405E-2</v>
      </c>
      <c r="I84" s="111">
        <f t="shared" ca="1" si="8"/>
        <v>4.4959736709606811E-2</v>
      </c>
      <c r="J84" s="111">
        <f t="shared" ca="1" si="8"/>
        <v>6.7439605064410213E-2</v>
      </c>
      <c r="K84" s="111">
        <f t="shared" ca="1" si="8"/>
        <v>8.9919473419213622E-2</v>
      </c>
      <c r="L84" s="111">
        <f t="shared" ca="1" si="8"/>
        <v>0.11239934177401703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0.13487921012882043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3.0017558434324982E-2</v>
      </c>
      <c r="I85" s="111">
        <f t="shared" ca="1" si="8"/>
        <v>6.0035116868649964E-2</v>
      </c>
      <c r="J85" s="111">
        <f t="shared" ca="1" si="8"/>
        <v>9.0052675302974949E-2</v>
      </c>
      <c r="K85" s="111">
        <f t="shared" ca="1" si="8"/>
        <v>0.12007023373729993</v>
      </c>
      <c r="L85" s="111">
        <f t="shared" ca="1" si="8"/>
        <v>0.15008779217162491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0.1801053506059499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1.5171930515337153E-2</v>
      </c>
      <c r="I86" s="111">
        <f t="shared" ca="1" si="8"/>
        <v>3.0343861030674307E-2</v>
      </c>
      <c r="J86" s="111">
        <f t="shared" ca="1" si="8"/>
        <v>4.5515791546011458E-2</v>
      </c>
      <c r="K86" s="111">
        <f t="shared" ca="1" si="8"/>
        <v>6.0687722061348613E-2</v>
      </c>
      <c r="L86" s="111">
        <f t="shared" ca="1" si="8"/>
        <v>7.5859652576685768E-2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9.1031583092022916E-2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4.6761542475206915E-3</v>
      </c>
      <c r="H88" s="111">
        <f t="shared" ca="1" si="8"/>
        <v>3.4760763344276184E-2</v>
      </c>
      <c r="I88" s="111">
        <f t="shared" ca="1" si="8"/>
        <v>6.4845372441031668E-2</v>
      </c>
      <c r="J88" s="111">
        <f t="shared" ca="1" si="8"/>
        <v>9.4929981537787159E-2</v>
      </c>
      <c r="K88" s="111">
        <f t="shared" ca="1" si="8"/>
        <v>0.12501459063454265</v>
      </c>
      <c r="L88" s="111">
        <f t="shared" ca="1" si="8"/>
        <v>0.15509919973129813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0.18518380882805363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3.6184239630280696E-2</v>
      </c>
      <c r="H89" s="111">
        <f t="shared" ca="1" si="8"/>
        <v>8.1241943915982273E-2</v>
      </c>
      <c r="I89" s="111">
        <f t="shared" ca="1" si="8"/>
        <v>0.12629964820168385</v>
      </c>
      <c r="J89" s="111">
        <f t="shared" ca="1" si="8"/>
        <v>0.17135735248738543</v>
      </c>
      <c r="K89" s="111">
        <f t="shared" ca="1" si="8"/>
        <v>0.21641505677308701</v>
      </c>
      <c r="L89" s="111">
        <f t="shared" ca="1" si="8"/>
        <v>0.26147276105878858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0.30653046534449013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7.4292816684104793E-4</v>
      </c>
      <c r="H90" s="111">
        <f t="shared" ca="1" si="8"/>
        <v>5.4883954152318171E-2</v>
      </c>
      <c r="I90" s="111">
        <f t="shared" ca="1" si="8"/>
        <v>0.1090249801377953</v>
      </c>
      <c r="J90" s="111">
        <f t="shared" ca="1" si="8"/>
        <v>0.16316600612327242</v>
      </c>
      <c r="K90" s="111">
        <f t="shared" ca="1" si="8"/>
        <v>0.21730703210874955</v>
      </c>
      <c r="L90" s="111">
        <f t="shared" ca="1" si="8"/>
        <v>0.27144805809422667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0.32558908407970383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0.13202648780689696</v>
      </c>
      <c r="H91" s="111">
        <f t="shared" ca="1" si="8"/>
        <v>0.14760515071627214</v>
      </c>
      <c r="I91" s="111">
        <f t="shared" ca="1" si="8"/>
        <v>0.16318381362564732</v>
      </c>
      <c r="J91" s="111">
        <f t="shared" ca="1" si="8"/>
        <v>0.17876247653502253</v>
      </c>
      <c r="K91" s="111">
        <f t="shared" ca="1" si="8"/>
        <v>0.19434113944439771</v>
      </c>
      <c r="L91" s="111">
        <f t="shared" ca="1" si="8"/>
        <v>0.20991980235377289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0.2254984652631481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8"/>
        <v>3.7867730915397677E-2</v>
      </c>
      <c r="I92" s="111">
        <f t="shared" ca="1" si="8"/>
        <v>7.5735461830795353E-2</v>
      </c>
      <c r="J92" s="111">
        <f t="shared" ca="1" si="8"/>
        <v>0.11360319274619303</v>
      </c>
      <c r="K92" s="111">
        <f t="shared" ca="1" si="8"/>
        <v>0.15147092366159071</v>
      </c>
      <c r="L92" s="111">
        <f t="shared" ca="1" si="8"/>
        <v>0.1893386545769884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0.22720638549238606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3.2144983591935371E-2</v>
      </c>
      <c r="I93" s="111">
        <f t="shared" ca="1" si="8"/>
        <v>6.4289967183870728E-2</v>
      </c>
      <c r="J93" s="111">
        <f t="shared" ca="1" si="8"/>
        <v>9.6434950775806105E-2</v>
      </c>
      <c r="K93" s="111">
        <f t="shared" ca="1" si="8"/>
        <v>0.12857993436774148</v>
      </c>
      <c r="L93" s="111">
        <f t="shared" ca="1" si="8"/>
        <v>0.16072491795967686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0.19286990155161221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5.3286562877550873E-3</v>
      </c>
      <c r="H94" s="111">
        <f t="shared" ca="1" si="8"/>
        <v>4.9154647700310236E-2</v>
      </c>
      <c r="I94" s="111">
        <f t="shared" ca="1" si="8"/>
        <v>9.2980639112865388E-2</v>
      </c>
      <c r="J94" s="111">
        <f t="shared" ca="1" si="8"/>
        <v>0.13680663052542053</v>
      </c>
      <c r="K94" s="111">
        <f t="shared" ca="1" si="8"/>
        <v>0.18063262193797569</v>
      </c>
      <c r="L94" s="111">
        <f t="shared" ca="1" si="8"/>
        <v>0.22445861335053083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0.26828460476308597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4.4159340154033409E-2</v>
      </c>
      <c r="I95" s="111">
        <f t="shared" ca="1" si="8"/>
        <v>8.8318680308066819E-2</v>
      </c>
      <c r="J95" s="111">
        <f t="shared" ca="1" si="8"/>
        <v>0.13247802046210022</v>
      </c>
      <c r="K95" s="111">
        <f t="shared" ca="1" si="8"/>
        <v>0.17663736061613364</v>
      </c>
      <c r="L95" s="111">
        <f t="shared" ca="1" si="8"/>
        <v>0.22079670077016705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0.26495604092420044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8"/>
        <v>3.1486797893235996E-2</v>
      </c>
      <c r="I96" s="111">
        <f t="shared" ca="1" si="8"/>
        <v>6.2973595786471992E-2</v>
      </c>
      <c r="J96" s="111">
        <f t="shared" ca="1" si="8"/>
        <v>9.4460393679707988E-2</v>
      </c>
      <c r="K96" s="111">
        <f t="shared" ca="1" si="8"/>
        <v>0.12594719157294398</v>
      </c>
      <c r="L96" s="111">
        <f t="shared" ca="1" si="8"/>
        <v>0.15743398946617998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0.18892078735941598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8"/>
        <v>1.873152012254756E-2</v>
      </c>
      <c r="I97" s="111">
        <f t="shared" ca="1" si="8"/>
        <v>3.7463040245095114E-2</v>
      </c>
      <c r="J97" s="111">
        <f t="shared" ca="1" si="8"/>
        <v>5.6194560367642671E-2</v>
      </c>
      <c r="K97" s="111">
        <f t="shared" ca="1" si="8"/>
        <v>7.4926080490190228E-2</v>
      </c>
      <c r="L97" s="111">
        <f t="shared" ca="1" si="8"/>
        <v>9.3657600612737785E-2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0.11238912073528534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9.457614197802864E-3</v>
      </c>
      <c r="H98" s="111">
        <f t="shared" ca="1" si="8"/>
        <v>5.8857225511752473E-2</v>
      </c>
      <c r="I98" s="111">
        <f t="shared" ca="1" si="8"/>
        <v>0.10825683682570209</v>
      </c>
      <c r="J98" s="111">
        <f t="shared" ca="1" si="8"/>
        <v>0.15765644813965168</v>
      </c>
      <c r="K98" s="111">
        <f t="shared" ca="1" si="8"/>
        <v>0.20705605945360131</v>
      </c>
      <c r="L98" s="111">
        <f t="shared" ca="1" si="8"/>
        <v>0.25645567076755094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0.30585528208150053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10">G99-5*(G99-$M99)/($M$1-G$1)</f>
        <v>6.0862612285872607E-2</v>
      </c>
      <c r="I99" s="111">
        <f t="shared" ca="1" si="10"/>
        <v>0.12172522457174521</v>
      </c>
      <c r="J99" s="111">
        <f t="shared" ca="1" si="10"/>
        <v>0.18258783685761781</v>
      </c>
      <c r="K99" s="111">
        <f t="shared" ca="1" si="10"/>
        <v>0.24345044914349043</v>
      </c>
      <c r="L99" s="111">
        <f t="shared" ca="1" si="10"/>
        <v>0.30431306142936304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0.36517567371523563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2.7573812709289939E-2</v>
      </c>
      <c r="I100" s="111">
        <f t="shared" ca="1" si="10"/>
        <v>5.5147625418579878E-2</v>
      </c>
      <c r="J100" s="111">
        <f t="shared" ca="1" si="10"/>
        <v>8.272143812786982E-2</v>
      </c>
      <c r="K100" s="111">
        <f t="shared" ca="1" si="10"/>
        <v>0.11029525083715976</v>
      </c>
      <c r="L100" s="111">
        <f t="shared" ca="1" si="10"/>
        <v>0.1378690635464497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0.16544287625573964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10"/>
        <v>6.2058267212582556E-2</v>
      </c>
      <c r="I101" s="111">
        <f t="shared" ca="1" si="10"/>
        <v>0.1241165344251651</v>
      </c>
      <c r="J101" s="111">
        <f t="shared" ca="1" si="10"/>
        <v>0.18617480163774763</v>
      </c>
      <c r="K101" s="111">
        <f t="shared" ca="1" si="10"/>
        <v>0.2482330688503302</v>
      </c>
      <c r="L101" s="111">
        <f t="shared" ca="1" si="10"/>
        <v>0.31029133606291276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0.37234960327549532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6.2360429371959986E-2</v>
      </c>
      <c r="I102" s="111">
        <f t="shared" ca="1" si="10"/>
        <v>0.12472085874391997</v>
      </c>
      <c r="J102" s="111">
        <f t="shared" ca="1" si="10"/>
        <v>0.18708128811587996</v>
      </c>
      <c r="K102" s="111">
        <f t="shared" ca="1" si="10"/>
        <v>0.24944171748783994</v>
      </c>
      <c r="L102" s="111">
        <f t="shared" ca="1" si="10"/>
        <v>0.3118021468597999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0.37416257623175991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5.7911546526347342E-2</v>
      </c>
      <c r="I103" s="111">
        <f t="shared" ca="1" si="10"/>
        <v>0.11582309305269468</v>
      </c>
      <c r="J103" s="111">
        <f t="shared" ca="1" si="10"/>
        <v>0.17373463957904203</v>
      </c>
      <c r="K103" s="111">
        <f t="shared" ca="1" si="10"/>
        <v>0.23164618610538937</v>
      </c>
      <c r="L103" s="111">
        <f t="shared" ca="1" si="10"/>
        <v>0.28955773263173673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0.34746927915808407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10"/>
        <v>3.2633988888844834E-2</v>
      </c>
      <c r="I104" s="111">
        <f t="shared" ca="1" si="10"/>
        <v>6.5267977777689667E-2</v>
      </c>
      <c r="J104" s="111">
        <f t="shared" ca="1" si="10"/>
        <v>9.7901966666534501E-2</v>
      </c>
      <c r="K104" s="111">
        <f t="shared" ca="1" si="10"/>
        <v>0.13053595555537933</v>
      </c>
      <c r="L104" s="111">
        <f t="shared" ca="1" si="10"/>
        <v>0.16316994444422417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0.195803933333069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10"/>
        <v>4.0274097258732683E-2</v>
      </c>
      <c r="I105" s="111">
        <f t="shared" ca="1" si="10"/>
        <v>8.0548194517465366E-2</v>
      </c>
      <c r="J105" s="111">
        <f t="shared" ca="1" si="10"/>
        <v>0.12082229177619805</v>
      </c>
      <c r="K105" s="111">
        <f t="shared" ca="1" si="10"/>
        <v>0.16109638903493073</v>
      </c>
      <c r="L105" s="111">
        <f t="shared" ca="1" si="10"/>
        <v>0.20137048629366341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0.2416445835523961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5.2806069049400245E-2</v>
      </c>
      <c r="I106" s="111">
        <f t="shared" ca="1" si="10"/>
        <v>0.10561213809880049</v>
      </c>
      <c r="J106" s="111">
        <f t="shared" ca="1" si="10"/>
        <v>0.15841820714820073</v>
      </c>
      <c r="K106" s="111">
        <f t="shared" ca="1" si="10"/>
        <v>0.21122427619760098</v>
      </c>
      <c r="L106" s="111">
        <f t="shared" ca="1" si="10"/>
        <v>0.2640303452470012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0.31683641429640147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3.5458967971426322E-2</v>
      </c>
      <c r="I107" s="111">
        <f t="shared" ca="1" si="10"/>
        <v>7.0917935942852645E-2</v>
      </c>
      <c r="J107" s="111">
        <f t="shared" ca="1" si="10"/>
        <v>0.10637690391427895</v>
      </c>
      <c r="K107" s="111">
        <f t="shared" ca="1" si="10"/>
        <v>0.14183587188570529</v>
      </c>
      <c r="L107" s="111">
        <f t="shared" ca="1" si="10"/>
        <v>0.1772948398571316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0.21275380782855791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1.234021171424016E-2</v>
      </c>
      <c r="H108" s="111">
        <f t="shared" ca="1" si="10"/>
        <v>7.1258636478275433E-2</v>
      </c>
      <c r="I108" s="111">
        <f t="shared" ca="1" si="10"/>
        <v>0.13017706124231071</v>
      </c>
      <c r="J108" s="111">
        <f t="shared" ca="1" si="10"/>
        <v>0.18909548600634596</v>
      </c>
      <c r="K108" s="111">
        <f t="shared" ca="1" si="10"/>
        <v>0.24801391077038124</v>
      </c>
      <c r="L108" s="111">
        <f t="shared" ca="1" si="10"/>
        <v>0.30693233553441651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0.36585076029845176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1.3983865753554848E-3</v>
      </c>
      <c r="H109" s="111">
        <f t="shared" ca="1" si="10"/>
        <v>4.9121144735946691E-2</v>
      </c>
      <c r="I109" s="111">
        <f t="shared" ca="1" si="10"/>
        <v>9.6843902896537881E-2</v>
      </c>
      <c r="J109" s="111">
        <f t="shared" ca="1" si="10"/>
        <v>0.14456666105712906</v>
      </c>
      <c r="K109" s="111">
        <f t="shared" ca="1" si="10"/>
        <v>0.19228941921772028</v>
      </c>
      <c r="L109" s="111">
        <f t="shared" ca="1" si="10"/>
        <v>0.24001217737831149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0.28773493553890267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3.7357328402146756E-2</v>
      </c>
      <c r="I110" s="111">
        <f t="shared" ca="1" si="10"/>
        <v>7.4714656804293511E-2</v>
      </c>
      <c r="J110" s="111">
        <f t="shared" ca="1" si="10"/>
        <v>0.11207198520644027</v>
      </c>
      <c r="K110" s="111">
        <f t="shared" ca="1" si="10"/>
        <v>0.14942931360858702</v>
      </c>
      <c r="L110" s="111">
        <f t="shared" ca="1" si="10"/>
        <v>0.18678664201073378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0.22414397041288053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10"/>
        <v>6.480934748950945E-2</v>
      </c>
      <c r="I111" s="111">
        <f t="shared" ca="1" si="10"/>
        <v>0.1296186949790189</v>
      </c>
      <c r="J111" s="111">
        <f t="shared" ca="1" si="10"/>
        <v>0.19442804246852835</v>
      </c>
      <c r="K111" s="111">
        <f t="shared" ca="1" si="10"/>
        <v>0.2592373899580378</v>
      </c>
      <c r="L111" s="111">
        <f t="shared" ca="1" si="10"/>
        <v>0.32404673744754725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0.3888560849370567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10"/>
        <v>5.7680275785278137E-2</v>
      </c>
      <c r="I112" s="111">
        <f t="shared" ca="1" si="10"/>
        <v>0.11536055157055627</v>
      </c>
      <c r="J112" s="111">
        <f t="shared" ca="1" si="10"/>
        <v>0.17304082735583443</v>
      </c>
      <c r="K112" s="111">
        <f t="shared" ca="1" si="10"/>
        <v>0.23072110314111255</v>
      </c>
      <c r="L112" s="111">
        <f t="shared" ca="1" si="10"/>
        <v>0.28840137892639067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0.34608165471166885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3.9426230653039809E-2</v>
      </c>
      <c r="I113" s="111">
        <f t="shared" ca="1" si="10"/>
        <v>7.8852461306079619E-2</v>
      </c>
      <c r="J113" s="111">
        <f t="shared" ca="1" si="10"/>
        <v>0.11827869195911943</v>
      </c>
      <c r="K113" s="111">
        <f t="shared" ca="1" si="10"/>
        <v>0.15770492261215924</v>
      </c>
      <c r="L113" s="111">
        <f t="shared" ca="1" si="10"/>
        <v>0.19713115326519903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0.23655738391823886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5.264617940789304E-2</v>
      </c>
      <c r="I114" s="111">
        <f t="shared" ca="1" si="10"/>
        <v>0.10529235881578608</v>
      </c>
      <c r="J114" s="111">
        <f t="shared" ca="1" si="10"/>
        <v>0.15793853822367912</v>
      </c>
      <c r="K114" s="111">
        <f t="shared" ca="1" si="10"/>
        <v>0.21058471763157216</v>
      </c>
      <c r="L114" s="111">
        <f t="shared" ca="1" si="10"/>
        <v>0.26323089703946523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0.31587707644735824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2.6609231980745156E-2</v>
      </c>
      <c r="I115" s="111">
        <f t="shared" ca="1" si="11"/>
        <v>5.3218463961490312E-2</v>
      </c>
      <c r="J115" s="111">
        <f t="shared" ca="1" si="11"/>
        <v>7.982769594223546E-2</v>
      </c>
      <c r="K115" s="111">
        <f t="shared" ca="1" si="11"/>
        <v>0.10643692792298062</v>
      </c>
      <c r="L115" s="111">
        <f t="shared" ca="1" si="11"/>
        <v>0.13304615990372579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0.15965539188447092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4.6761542475206915E-3</v>
      </c>
      <c r="H117" s="111">
        <f t="shared" ca="1" si="11"/>
        <v>5.7372807937492221E-2</v>
      </c>
      <c r="I117" s="111">
        <f t="shared" ca="1" si="11"/>
        <v>0.11006946162746375</v>
      </c>
      <c r="J117" s="111">
        <f t="shared" ca="1" si="11"/>
        <v>0.16276611531743529</v>
      </c>
      <c r="K117" s="111">
        <f t="shared" ca="1" si="11"/>
        <v>0.21546276900740682</v>
      </c>
      <c r="L117" s="111">
        <f t="shared" ca="1" si="11"/>
        <v>0.26815942269737836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0.32085607638734986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2.0531754263284583E-4</v>
      </c>
      <c r="I2" s="111">
        <f ca="1">H2-5*(H2-$M2)/($M$1-H$1)</f>
        <v>4.1063508526569171E-4</v>
      </c>
      <c r="J2" s="111">
        <f ca="1">I2-5*(I2-$M2)/($M$1-I$1)</f>
        <v>6.1595262789853754E-4</v>
      </c>
      <c r="K2" s="111">
        <f ca="1">J2-5*(J2-$M2)/($M$1-J$1)</f>
        <v>8.2127017053138331E-4</v>
      </c>
      <c r="L2" s="111">
        <f ca="1">K2-5*(K2-$M2)/($M$1-K$1)</f>
        <v>1.0265877131642291E-3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1.2319052557970751E-3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0">G3-5*(G3-$M3)/($M$1-G$1)</f>
        <v>2.5268753397432014E-4</v>
      </c>
      <c r="I3" s="111">
        <f t="shared" ca="1" si="0"/>
        <v>5.0537506794864017E-4</v>
      </c>
      <c r="J3" s="111">
        <f t="shared" ca="1" si="0"/>
        <v>7.5806260192296036E-4</v>
      </c>
      <c r="K3" s="111">
        <f t="shared" ca="1" si="0"/>
        <v>1.0107501358972806E-3</v>
      </c>
      <c r="L3" s="111">
        <f t="shared" ca="1" si="0"/>
        <v>1.2634376698716005E-3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1.5161252038459207E-3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8.18564385626509E-5</v>
      </c>
      <c r="I4" s="111">
        <f t="shared" ca="1" si="0"/>
        <v>1.637128771253018E-4</v>
      </c>
      <c r="J4" s="111">
        <f t="shared" ca="1" si="0"/>
        <v>2.4556931568795267E-4</v>
      </c>
      <c r="K4" s="111">
        <f t="shared" ca="1" si="0"/>
        <v>3.274257542506036E-4</v>
      </c>
      <c r="L4" s="111">
        <f t="shared" ca="1" si="0"/>
        <v>4.0928219281325447E-4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4.9113863137590535E-4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5.9094141665654897E-3</v>
      </c>
      <c r="H5" s="111">
        <f t="shared" ca="1" si="0"/>
        <v>6.0807909418680167E-3</v>
      </c>
      <c r="I5" s="111">
        <f t="shared" ca="1" si="0"/>
        <v>6.2521677171705446E-3</v>
      </c>
      <c r="J5" s="111">
        <f t="shared" ca="1" si="0"/>
        <v>6.4235444924730725E-3</v>
      </c>
      <c r="K5" s="111">
        <f t="shared" ca="1" si="0"/>
        <v>6.5949212677755996E-3</v>
      </c>
      <c r="L5" s="111">
        <f t="shared" ca="1" si="0"/>
        <v>6.7662980430781266E-3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6.9376748183806545E-3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2.2557883222410789E-4</v>
      </c>
      <c r="I6" s="111">
        <f t="shared" ca="1" si="0"/>
        <v>4.5115766444821579E-4</v>
      </c>
      <c r="J6" s="111">
        <f t="shared" ca="1" si="0"/>
        <v>6.7673649667232365E-4</v>
      </c>
      <c r="K6" s="111">
        <f t="shared" ca="1" si="0"/>
        <v>9.0231532889643157E-4</v>
      </c>
      <c r="L6" s="111">
        <f t="shared" ca="1" si="0"/>
        <v>1.1278941611205394E-3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1.3534729933446473E-3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0"/>
        <v>1.822246144778247E-4</v>
      </c>
      <c r="I7" s="111">
        <f t="shared" ca="1" si="0"/>
        <v>3.6444922895564934E-4</v>
      </c>
      <c r="J7" s="111">
        <f t="shared" ca="1" si="0"/>
        <v>5.4667384343347401E-4</v>
      </c>
      <c r="K7" s="111">
        <f t="shared" ca="1" si="0"/>
        <v>7.2889845791129868E-4</v>
      </c>
      <c r="L7" s="111">
        <f t="shared" ca="1" si="0"/>
        <v>9.1112307238912335E-4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1.093347686866948E-3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0"/>
        <v>1.8931107984284604E-4</v>
      </c>
      <c r="I8" s="111">
        <f t="shared" ca="1" si="0"/>
        <v>3.7862215968569209E-4</v>
      </c>
      <c r="J8" s="111">
        <f t="shared" ca="1" si="0"/>
        <v>5.6793323952853813E-4</v>
      </c>
      <c r="K8" s="111">
        <f t="shared" ca="1" si="0"/>
        <v>7.5724431937138417E-4</v>
      </c>
      <c r="L8" s="111">
        <f t="shared" ca="1" si="0"/>
        <v>9.4655539921423022E-4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1.1358664790570763E-3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1.8631217298622948E-4</v>
      </c>
      <c r="I9" s="111">
        <f t="shared" ca="1" si="0"/>
        <v>3.7262434597245896E-4</v>
      </c>
      <c r="J9" s="111">
        <f t="shared" ca="1" si="0"/>
        <v>5.5893651895868842E-4</v>
      </c>
      <c r="K9" s="111">
        <f t="shared" ca="1" si="0"/>
        <v>7.4524869194491793E-4</v>
      </c>
      <c r="L9" s="111">
        <f t="shared" ca="1" si="0"/>
        <v>9.3156086493114743E-4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1.1178730379173768E-3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1.2621458964798737E-4</v>
      </c>
      <c r="I10" s="111">
        <f t="shared" ca="1" si="0"/>
        <v>2.5242917929597475E-4</v>
      </c>
      <c r="J10" s="111">
        <f t="shared" ca="1" si="0"/>
        <v>3.7864376894396212E-4</v>
      </c>
      <c r="K10" s="111">
        <f t="shared" ca="1" si="0"/>
        <v>5.0485835859194949E-4</v>
      </c>
      <c r="L10" s="111">
        <f t="shared" ca="1" si="0"/>
        <v>6.3107294823993687E-4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7.5728753788792424E-4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0"/>
        <v>2.2261677518422304E-4</v>
      </c>
      <c r="I11" s="111">
        <f t="shared" ca="1" si="0"/>
        <v>4.4523355036844609E-4</v>
      </c>
      <c r="J11" s="111">
        <f t="shared" ca="1" si="0"/>
        <v>6.6785032555266913E-4</v>
      </c>
      <c r="K11" s="111">
        <f t="shared" ca="1" si="0"/>
        <v>8.9046710073689217E-4</v>
      </c>
      <c r="L11" s="111">
        <f t="shared" ca="1" si="0"/>
        <v>1.1130838759211151E-3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1.3357006511053383E-3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3.0601363910269351E-4</v>
      </c>
      <c r="I12" s="111">
        <f t="shared" ca="1" si="0"/>
        <v>6.1202727820538702E-4</v>
      </c>
      <c r="J12" s="111">
        <f t="shared" ca="1" si="0"/>
        <v>9.1804091730808058E-4</v>
      </c>
      <c r="K12" s="111">
        <f t="shared" ca="1" si="0"/>
        <v>1.224054556410774E-3</v>
      </c>
      <c r="L12" s="111">
        <f t="shared" ca="1" si="0"/>
        <v>1.5300681955134677E-3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1.8360818346161612E-3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1.4603100057955393E-4</v>
      </c>
      <c r="I13" s="111">
        <f t="shared" ca="1" si="0"/>
        <v>2.9206200115910791E-4</v>
      </c>
      <c r="J13" s="111">
        <f t="shared" ca="1" si="0"/>
        <v>4.3809300173866181E-4</v>
      </c>
      <c r="K13" s="111">
        <f t="shared" ca="1" si="0"/>
        <v>5.8412400231821571E-4</v>
      </c>
      <c r="L13" s="111">
        <f t="shared" ca="1" si="0"/>
        <v>7.3015500289776961E-4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8.7618600347732362E-4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0"/>
        <v>2.2144997040675121E-4</v>
      </c>
      <c r="I14" s="111">
        <f t="shared" ca="1" si="0"/>
        <v>4.4289994081350248E-4</v>
      </c>
      <c r="J14" s="111">
        <f t="shared" ca="1" si="0"/>
        <v>6.6434991122025361E-4</v>
      </c>
      <c r="K14" s="111">
        <f t="shared" ca="1" si="0"/>
        <v>8.8579988162700485E-4</v>
      </c>
      <c r="L14" s="111">
        <f t="shared" ca="1" si="0"/>
        <v>1.1072498520337561E-3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1.3286998224405072E-3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3.1643375749051028E-4</v>
      </c>
      <c r="I15" s="111">
        <f t="shared" ca="1" si="0"/>
        <v>6.3286751498102057E-4</v>
      </c>
      <c r="J15" s="111">
        <f t="shared" ca="1" si="0"/>
        <v>9.4930127247153085E-4</v>
      </c>
      <c r="K15" s="111">
        <f t="shared" ca="1" si="0"/>
        <v>1.2657350299620411E-3</v>
      </c>
      <c r="L15" s="111">
        <f t="shared" ca="1" si="0"/>
        <v>1.5821687874525516E-3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1.8986025449430619E-3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2.0774991314214682E-4</v>
      </c>
      <c r="I16" s="111">
        <f t="shared" ca="1" si="0"/>
        <v>4.1549982628429365E-4</v>
      </c>
      <c r="J16" s="111">
        <f t="shared" ca="1" si="0"/>
        <v>6.2324973942644041E-4</v>
      </c>
      <c r="K16" s="111">
        <f t="shared" ca="1" si="0"/>
        <v>8.3099965256858729E-4</v>
      </c>
      <c r="L16" s="111">
        <f t="shared" ca="1" si="0"/>
        <v>1.0387495657107342E-3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1.246499478852881E-3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2.0429710476858829E-4</v>
      </c>
      <c r="I17" s="111">
        <f t="shared" ca="1" si="0"/>
        <v>4.0859420953717653E-4</v>
      </c>
      <c r="J17" s="111">
        <f t="shared" ca="1" si="0"/>
        <v>6.1289131430576475E-4</v>
      </c>
      <c r="K17" s="111">
        <f t="shared" ca="1" si="0"/>
        <v>8.1718841907435307E-4</v>
      </c>
      <c r="L17" s="111">
        <f t="shared" ca="1" si="0"/>
        <v>1.0214855238429414E-3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1.2257826286115297E-3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4.7138659925771871E-4</v>
      </c>
      <c r="I18" s="111">
        <f t="shared" ca="1" si="0"/>
        <v>9.4277319851543732E-4</v>
      </c>
      <c r="J18" s="111">
        <f t="shared" ca="1" si="0"/>
        <v>1.414159797773156E-3</v>
      </c>
      <c r="K18" s="111">
        <f t="shared" ca="1" si="0"/>
        <v>1.8855463970308749E-3</v>
      </c>
      <c r="L18" s="111">
        <f t="shared" ca="1" si="0"/>
        <v>2.3569329962885937E-3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2.8283195955463121E-3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2.4187980728112616E-4</v>
      </c>
      <c r="I19" s="111">
        <f t="shared" ca="1" si="1"/>
        <v>4.8375961456225233E-4</v>
      </c>
      <c r="J19" s="111">
        <f t="shared" ca="1" si="1"/>
        <v>7.2563942184337852E-4</v>
      </c>
      <c r="K19" s="111">
        <f t="shared" ca="1" si="1"/>
        <v>9.6751922912450465E-4</v>
      </c>
      <c r="L19" s="111">
        <f t="shared" ca="1" si="1"/>
        <v>1.2093990364056308E-3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1.451278843686757E-3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2.3126199804074764E-4</v>
      </c>
      <c r="I20" s="111">
        <f t="shared" ca="1" si="1"/>
        <v>4.6252399608149523E-4</v>
      </c>
      <c r="J20" s="111">
        <f t="shared" ca="1" si="1"/>
        <v>6.9378599412224279E-4</v>
      </c>
      <c r="K20" s="111">
        <f t="shared" ca="1" si="1"/>
        <v>9.2504799216299046E-4</v>
      </c>
      <c r="L20" s="111">
        <f t="shared" ca="1" si="1"/>
        <v>1.1563099902037381E-3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1.3875719882444858E-3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1"/>
        <v>2.1291052312516492E-4</v>
      </c>
      <c r="I21" s="111">
        <f t="shared" ca="1" si="1"/>
        <v>4.2582104625032985E-4</v>
      </c>
      <c r="J21" s="111">
        <f t="shared" ca="1" si="1"/>
        <v>6.387315693754948E-4</v>
      </c>
      <c r="K21" s="111">
        <f t="shared" ca="1" si="1"/>
        <v>8.5164209250065969E-4</v>
      </c>
      <c r="L21" s="111">
        <f t="shared" ca="1" si="1"/>
        <v>1.0645526156258247E-3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1.2774631387509896E-3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1"/>
        <v>4.2031829066331236E-4</v>
      </c>
      <c r="I22" s="111">
        <f t="shared" ca="1" si="1"/>
        <v>8.4063658132662472E-4</v>
      </c>
      <c r="J22" s="111">
        <f t="shared" ca="1" si="1"/>
        <v>1.2609548719899372E-3</v>
      </c>
      <c r="K22" s="111">
        <f t="shared" ca="1" si="1"/>
        <v>1.6812731626532494E-3</v>
      </c>
      <c r="L22" s="111">
        <f t="shared" ca="1" si="1"/>
        <v>2.1015914533165617E-3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2.5219097439798744E-3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1.685666683189236E-4</v>
      </c>
      <c r="I23" s="111">
        <f t="shared" ca="1" si="1"/>
        <v>3.3713333663784725E-4</v>
      </c>
      <c r="J23" s="111">
        <f t="shared" ca="1" si="1"/>
        <v>5.0570000495677087E-4</v>
      </c>
      <c r="K23" s="111">
        <f t="shared" ca="1" si="1"/>
        <v>6.742666732756945E-4</v>
      </c>
      <c r="L23" s="111">
        <f t="shared" ca="1" si="1"/>
        <v>8.4283334159461812E-4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1.0114000099135417E-3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1"/>
        <v>2.450338693620747E-4</v>
      </c>
      <c r="I24" s="111">
        <f t="shared" ca="1" si="1"/>
        <v>4.9006773872414941E-4</v>
      </c>
      <c r="J24" s="111">
        <f t="shared" ca="1" si="1"/>
        <v>7.3510160808622411E-4</v>
      </c>
      <c r="K24" s="111">
        <f t="shared" ca="1" si="1"/>
        <v>9.8013547744829881E-4</v>
      </c>
      <c r="L24" s="111">
        <f t="shared" ca="1" si="1"/>
        <v>1.2251693468103735E-3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1.4702032161724482E-3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1"/>
        <v>3.9056648201936975E-4</v>
      </c>
      <c r="I25" s="111">
        <f t="shared" ca="1" si="1"/>
        <v>7.811329640387396E-4</v>
      </c>
      <c r="J25" s="111">
        <f t="shared" ca="1" si="1"/>
        <v>1.1716994460581093E-3</v>
      </c>
      <c r="K25" s="111">
        <f t="shared" ca="1" si="1"/>
        <v>1.562265928077479E-3</v>
      </c>
      <c r="L25" s="111">
        <f t="shared" ca="1" si="1"/>
        <v>1.9528324100968487E-3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2.3433988921162186E-3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2.5179459123467521E-4</v>
      </c>
      <c r="I26" s="111">
        <f t="shared" ca="1" si="1"/>
        <v>5.0358918246935043E-4</v>
      </c>
      <c r="J26" s="111">
        <f t="shared" ca="1" si="1"/>
        <v>7.5538377370402564E-4</v>
      </c>
      <c r="K26" s="111">
        <f t="shared" ca="1" si="1"/>
        <v>1.0071783649387009E-3</v>
      </c>
      <c r="L26" s="111">
        <f t="shared" ca="1" si="1"/>
        <v>1.2589729561733761E-3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1.5107675474080513E-3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2.7693750434121961E-4</v>
      </c>
      <c r="I27" s="111">
        <f t="shared" ca="1" si="1"/>
        <v>5.5387500868243921E-4</v>
      </c>
      <c r="J27" s="111">
        <f t="shared" ca="1" si="1"/>
        <v>8.3081251302365893E-4</v>
      </c>
      <c r="K27" s="111">
        <f t="shared" ca="1" si="1"/>
        <v>1.1077500173648784E-3</v>
      </c>
      <c r="L27" s="111">
        <f t="shared" ca="1" si="1"/>
        <v>1.3846875217060981E-3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1.6616250260473179E-3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1.6038635773257115E-4</v>
      </c>
      <c r="I28" s="111">
        <f t="shared" ca="1" si="1"/>
        <v>3.207727154651423E-4</v>
      </c>
      <c r="J28" s="111">
        <f t="shared" ca="1" si="1"/>
        <v>4.8115907319771345E-4</v>
      </c>
      <c r="K28" s="111">
        <f t="shared" ca="1" si="1"/>
        <v>6.415454309302846E-4</v>
      </c>
      <c r="L28" s="111">
        <f t="shared" ca="1" si="1"/>
        <v>8.0193178866285581E-4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9.6231814639542691E-4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1"/>
        <v>0</v>
      </c>
      <c r="I29" s="111">
        <f t="shared" ca="1" si="1"/>
        <v>0</v>
      </c>
      <c r="J29" s="111">
        <f t="shared" ca="1" si="1"/>
        <v>0</v>
      </c>
      <c r="K29" s="111">
        <f t="shared" ca="1" si="1"/>
        <v>0</v>
      </c>
      <c r="L29" s="111">
        <f t="shared" ca="1" si="1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1"/>
        <v>2.0584586099314569E-4</v>
      </c>
      <c r="I30" s="111">
        <f t="shared" ca="1" si="1"/>
        <v>4.1169172198629139E-4</v>
      </c>
      <c r="J30" s="111">
        <f t="shared" ca="1" si="1"/>
        <v>6.1753758297943711E-4</v>
      </c>
      <c r="K30" s="111">
        <f t="shared" ca="1" si="1"/>
        <v>8.2338344397258278E-4</v>
      </c>
      <c r="L30" s="111">
        <f t="shared" ca="1" si="1"/>
        <v>1.0292293049657284E-3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1.2350751659588742E-3</v>
      </c>
    </row>
    <row r="31" spans="1:13" x14ac:dyDescent="0.3">
      <c r="A31" t="s">
        <v>12</v>
      </c>
      <c r="B31">
        <f t="shared" ref="B31:B62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3.1635685447372378E-3</v>
      </c>
      <c r="I31" s="111">
        <f t="shared" ca="1" si="1"/>
        <v>6.3271370894744765E-3</v>
      </c>
      <c r="J31" s="111">
        <f t="shared" ca="1" si="1"/>
        <v>9.490705634211713E-3</v>
      </c>
      <c r="K31" s="111">
        <f t="shared" ca="1" si="1"/>
        <v>1.2654274178948951E-2</v>
      </c>
      <c r="L31" s="111">
        <f t="shared" ca="1" si="1"/>
        <v>1.5817842723686189E-2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1.8981411268423426E-2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1"/>
        <v>3.7993702445948867E-3</v>
      </c>
      <c r="I32" s="111">
        <f t="shared" ca="1" si="1"/>
        <v>7.5987404891897734E-3</v>
      </c>
      <c r="J32" s="111">
        <f t="shared" ca="1" si="1"/>
        <v>1.1398110733784661E-2</v>
      </c>
      <c r="K32" s="111">
        <f t="shared" ca="1" si="1"/>
        <v>1.5197480978379547E-2</v>
      </c>
      <c r="L32" s="111">
        <f t="shared" ca="1" si="1"/>
        <v>1.8996851222974433E-2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2.2796221467569319E-2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1.1372621504536502E-3</v>
      </c>
      <c r="I33" s="111">
        <f t="shared" ca="1" si="1"/>
        <v>2.2745243009073004E-3</v>
      </c>
      <c r="J33" s="111">
        <f t="shared" ca="1" si="1"/>
        <v>3.4117864513609508E-3</v>
      </c>
      <c r="K33" s="111">
        <f t="shared" ca="1" si="1"/>
        <v>4.5490486018146007E-3</v>
      </c>
      <c r="L33" s="111">
        <f t="shared" ca="1" si="1"/>
        <v>5.6863107522682511E-3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6.8235729027219015E-3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5.9094141665654897E-3</v>
      </c>
      <c r="H34" s="111">
        <f t="shared" ca="1" si="1"/>
        <v>8.5707712420576843E-3</v>
      </c>
      <c r="I34" s="111">
        <f t="shared" ca="1" si="1"/>
        <v>1.1232128317549878E-2</v>
      </c>
      <c r="J34" s="111">
        <f t="shared" ca="1" si="1"/>
        <v>1.3893485393042072E-2</v>
      </c>
      <c r="K34" s="111">
        <f t="shared" ca="1" si="1"/>
        <v>1.6554842468534264E-2</v>
      </c>
      <c r="L34" s="111">
        <f t="shared" ca="1" si="1"/>
        <v>1.9216199544026459E-2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2.1877556619518651E-2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2.2557883222410783E-3</v>
      </c>
      <c r="I35" s="111">
        <f t="shared" ca="1" si="3"/>
        <v>4.5115766444821567E-3</v>
      </c>
      <c r="J35" s="111">
        <f t="shared" ca="1" si="3"/>
        <v>6.7673649667232359E-3</v>
      </c>
      <c r="K35" s="111">
        <f t="shared" ca="1" si="3"/>
        <v>9.0231532889643133E-3</v>
      </c>
      <c r="L35" s="111">
        <f t="shared" ca="1" si="3"/>
        <v>1.1278941611205393E-2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1.3534729933446472E-2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3"/>
        <v>3.1379599514723545E-3</v>
      </c>
      <c r="I36" s="111">
        <f t="shared" ca="1" si="3"/>
        <v>6.275919902944709E-3</v>
      </c>
      <c r="J36" s="111">
        <f t="shared" ca="1" si="3"/>
        <v>9.4138798544170631E-3</v>
      </c>
      <c r="K36" s="111">
        <f t="shared" ca="1" si="3"/>
        <v>1.2551839805889418E-2</v>
      </c>
      <c r="L36" s="111">
        <f t="shared" ca="1" si="3"/>
        <v>1.5689799757361771E-2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1.8827759708834126E-2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3"/>
        <v>3.0989010634409411E-3</v>
      </c>
      <c r="I37" s="111">
        <f t="shared" ca="1" si="3"/>
        <v>6.1978021268818823E-3</v>
      </c>
      <c r="J37" s="111">
        <f t="shared" ca="1" si="3"/>
        <v>9.2967031903228234E-3</v>
      </c>
      <c r="K37" s="111">
        <f t="shared" ca="1" si="3"/>
        <v>1.2395604253763765E-2</v>
      </c>
      <c r="L37" s="111">
        <f t="shared" ca="1" si="3"/>
        <v>1.5494505317204706E-2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1.8593406380645647E-2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2.267491289485603E-3</v>
      </c>
      <c r="I38" s="111">
        <f t="shared" ca="1" si="3"/>
        <v>4.5349825789712059E-3</v>
      </c>
      <c r="J38" s="111">
        <f t="shared" ca="1" si="3"/>
        <v>6.8024738684568081E-3</v>
      </c>
      <c r="K38" s="111">
        <f t="shared" ca="1" si="3"/>
        <v>9.0699651579424119E-3</v>
      </c>
      <c r="L38" s="111">
        <f t="shared" ca="1" si="3"/>
        <v>1.1337456447428014E-2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1.3604947736913616E-2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1.3210893740611975E-3</v>
      </c>
      <c r="I39" s="111">
        <f t="shared" ca="1" si="3"/>
        <v>2.642178748122395E-3</v>
      </c>
      <c r="J39" s="111">
        <f t="shared" ca="1" si="3"/>
        <v>3.9632681221835929E-3</v>
      </c>
      <c r="K39" s="111">
        <f t="shared" ca="1" si="3"/>
        <v>5.28435749624479E-3</v>
      </c>
      <c r="L39" s="111">
        <f t="shared" ca="1" si="3"/>
        <v>6.6054468703059879E-3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7.9265362443671859E-3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3"/>
        <v>3.4793620721926752E-3</v>
      </c>
      <c r="I40" s="111">
        <f t="shared" ca="1" si="3"/>
        <v>6.9587241443853504E-3</v>
      </c>
      <c r="J40" s="111">
        <f t="shared" ca="1" si="3"/>
        <v>1.0438086216578026E-2</v>
      </c>
      <c r="K40" s="111">
        <f t="shared" ca="1" si="3"/>
        <v>1.3917448288770701E-2</v>
      </c>
      <c r="L40" s="111">
        <f t="shared" ca="1" si="3"/>
        <v>1.7396810360963376E-2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2.0876172433156051E-2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4.2788671880108825E-3</v>
      </c>
      <c r="I41" s="111">
        <f t="shared" ca="1" si="3"/>
        <v>8.5577343760217649E-3</v>
      </c>
      <c r="J41" s="111">
        <f t="shared" ca="1" si="3"/>
        <v>1.2836601564032648E-2</v>
      </c>
      <c r="K41" s="111">
        <f t="shared" ca="1" si="3"/>
        <v>1.711546875204353E-2</v>
      </c>
      <c r="L41" s="111">
        <f t="shared" ca="1" si="3"/>
        <v>2.1394335940054413E-2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2.5673203128065297E-2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1.9350044006519254E-3</v>
      </c>
      <c r="I42" s="111">
        <f t="shared" ca="1" si="3"/>
        <v>3.8700088013038508E-3</v>
      </c>
      <c r="J42" s="111">
        <f t="shared" ca="1" si="3"/>
        <v>5.8050132019557762E-3</v>
      </c>
      <c r="K42" s="111">
        <f t="shared" ca="1" si="3"/>
        <v>7.7400176026077017E-3</v>
      </c>
      <c r="L42" s="111">
        <f t="shared" ca="1" si="3"/>
        <v>9.6750220032596271E-3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1.1610026403911552E-2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3"/>
        <v>4.3609802257584766E-3</v>
      </c>
      <c r="I43" s="111">
        <f t="shared" ca="1" si="3"/>
        <v>8.7219604515169531E-3</v>
      </c>
      <c r="J43" s="111">
        <f t="shared" ca="1" si="3"/>
        <v>1.308294067727543E-2</v>
      </c>
      <c r="K43" s="111">
        <f t="shared" ca="1" si="3"/>
        <v>1.7443920903033906E-2</v>
      </c>
      <c r="L43" s="111">
        <f t="shared" ca="1" si="3"/>
        <v>2.1804901128792381E-2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2.6165881354550859E-2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4.3761704822428051E-3</v>
      </c>
      <c r="I44" s="111">
        <f t="shared" ca="1" si="3"/>
        <v>8.7523409644856102E-3</v>
      </c>
      <c r="J44" s="111">
        <f t="shared" ca="1" si="3"/>
        <v>1.3128511446728417E-2</v>
      </c>
      <c r="K44" s="111">
        <f t="shared" ca="1" si="3"/>
        <v>1.750468192897122E-2</v>
      </c>
      <c r="L44" s="111">
        <f t="shared" ca="1" si="3"/>
        <v>2.1880852411214027E-2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2.6257022893456834E-2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4.063968177287533E-3</v>
      </c>
      <c r="I45" s="111">
        <f t="shared" ca="1" si="3"/>
        <v>8.127936354575066E-3</v>
      </c>
      <c r="J45" s="111">
        <f t="shared" ca="1" si="3"/>
        <v>1.2191904531862599E-2</v>
      </c>
      <c r="K45" s="111">
        <f t="shared" ca="1" si="3"/>
        <v>1.6255872709150132E-2</v>
      </c>
      <c r="L45" s="111">
        <f t="shared" ca="1" si="3"/>
        <v>2.0319840886437665E-2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2.4383809063725198E-2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2.4171593011443697E-3</v>
      </c>
      <c r="I46" s="111">
        <f t="shared" ca="1" si="3"/>
        <v>4.8343186022887395E-3</v>
      </c>
      <c r="J46" s="111">
        <f t="shared" ca="1" si="3"/>
        <v>7.2514779034331097E-3</v>
      </c>
      <c r="K46" s="111">
        <f t="shared" ca="1" si="3"/>
        <v>9.668637204577479E-3</v>
      </c>
      <c r="L46" s="111">
        <f t="shared" ca="1" si="3"/>
        <v>1.2085796505721849E-2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1.4502955806866219E-2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3.6095004049180425E-3</v>
      </c>
      <c r="I47" s="111">
        <f t="shared" ca="1" si="3"/>
        <v>7.2190008098360851E-3</v>
      </c>
      <c r="J47" s="111">
        <f t="shared" ca="1" si="3"/>
        <v>1.0828501214754128E-2</v>
      </c>
      <c r="K47" s="111">
        <f t="shared" ca="1" si="3"/>
        <v>1.443800161967217E-2</v>
      </c>
      <c r="L47" s="111">
        <f t="shared" ca="1" si="3"/>
        <v>1.8047502024590212E-2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2.1657002429508253E-2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3.705689056098263E-3</v>
      </c>
      <c r="I48" s="111">
        <f t="shared" ca="1" si="3"/>
        <v>7.4113781121965261E-3</v>
      </c>
      <c r="J48" s="111">
        <f t="shared" ca="1" si="3"/>
        <v>1.1117067168294789E-2</v>
      </c>
      <c r="K48" s="111">
        <f t="shared" ca="1" si="3"/>
        <v>1.4822756224393052E-2</v>
      </c>
      <c r="L48" s="111">
        <f t="shared" ca="1" si="3"/>
        <v>1.8528445280491315E-2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2.2234134336589578E-2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2.4883486295737768E-3</v>
      </c>
      <c r="I49" s="111">
        <f t="shared" ca="1" si="3"/>
        <v>4.9766972591475545E-3</v>
      </c>
      <c r="J49" s="111">
        <f t="shared" ca="1" si="3"/>
        <v>7.4650458887213309E-3</v>
      </c>
      <c r="K49" s="111">
        <f t="shared" ca="1" si="3"/>
        <v>9.9533945182951073E-3</v>
      </c>
      <c r="L49" s="111">
        <f t="shared" ca="1" si="3"/>
        <v>1.2441743147868885E-2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1.4930091777442662E-2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3"/>
        <v>4.136558658709882E-3</v>
      </c>
      <c r="I50" s="111">
        <f t="shared" ca="1" si="3"/>
        <v>8.2731173174197641E-3</v>
      </c>
      <c r="J50" s="111">
        <f t="shared" ca="1" si="3"/>
        <v>1.2409675976129646E-2</v>
      </c>
      <c r="K50" s="111">
        <f t="shared" ca="1" si="3"/>
        <v>1.6546234634839528E-2</v>
      </c>
      <c r="L50" s="111">
        <f t="shared" ca="1" si="3"/>
        <v>2.0682793293549412E-2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2.4819351952259292E-2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4">G51-5*(G51-$M51)/($M$1-G$1)</f>
        <v>3.9062179382824574E-3</v>
      </c>
      <c r="I51" s="111">
        <f t="shared" ca="1" si="4"/>
        <v>7.8124358765649148E-3</v>
      </c>
      <c r="J51" s="111">
        <f t="shared" ca="1" si="4"/>
        <v>1.1718653814847373E-2</v>
      </c>
      <c r="K51" s="111">
        <f t="shared" ca="1" si="4"/>
        <v>1.562487175312983E-2</v>
      </c>
      <c r="L51" s="111">
        <f t="shared" ca="1" si="4"/>
        <v>1.9531089691412287E-2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2.3437307629694745E-2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2.6215669054138074E-3</v>
      </c>
      <c r="I52" s="111">
        <f t="shared" ca="1" si="4"/>
        <v>5.2431338108276148E-3</v>
      </c>
      <c r="J52" s="111">
        <f t="shared" ca="1" si="4"/>
        <v>7.8647007162414226E-3</v>
      </c>
      <c r="K52" s="111">
        <f t="shared" ca="1" si="4"/>
        <v>1.048626762165523E-2</v>
      </c>
      <c r="L52" s="111">
        <f t="shared" ca="1" si="4"/>
        <v>1.3107834527069036E-2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1.5729401432482845E-2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4"/>
        <v>4.5505222405795055E-3</v>
      </c>
      <c r="I53" s="111">
        <f t="shared" ca="1" si="4"/>
        <v>9.101044481159011E-3</v>
      </c>
      <c r="J53" s="111">
        <f t="shared" ca="1" si="4"/>
        <v>1.3651566721738517E-2</v>
      </c>
      <c r="K53" s="111">
        <f t="shared" ca="1" si="4"/>
        <v>1.8202088962318022E-2</v>
      </c>
      <c r="L53" s="111">
        <f t="shared" ca="1" si="4"/>
        <v>2.2752611202897528E-2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2.7303133443477033E-2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4"/>
        <v>4.4987958825612453E-3</v>
      </c>
      <c r="I54" s="111">
        <f t="shared" ca="1" si="4"/>
        <v>8.9975917651224906E-3</v>
      </c>
      <c r="J54" s="111">
        <f t="shared" ca="1" si="4"/>
        <v>1.3496387647683735E-2</v>
      </c>
      <c r="K54" s="111">
        <f t="shared" ca="1" si="4"/>
        <v>1.7995183530244981E-2</v>
      </c>
      <c r="L54" s="111">
        <f t="shared" ca="1" si="4"/>
        <v>2.2493979412806224E-2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2.699277529536747E-2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2.7667530282834956E-3</v>
      </c>
      <c r="I55" s="111">
        <f t="shared" ca="1" si="4"/>
        <v>5.5335060565669912E-3</v>
      </c>
      <c r="J55" s="111">
        <f t="shared" ca="1" si="4"/>
        <v>8.3002590848504868E-3</v>
      </c>
      <c r="K55" s="111">
        <f t="shared" ca="1" si="4"/>
        <v>1.1067012113133982E-2</v>
      </c>
      <c r="L55" s="111">
        <f t="shared" ca="1" si="4"/>
        <v>1.3833765141417478E-2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1.6600518169700974E-2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3.6944687303784589E-3</v>
      </c>
      <c r="I56" s="111">
        <f t="shared" ca="1" si="4"/>
        <v>7.3889374607569178E-3</v>
      </c>
      <c r="J56" s="111">
        <f t="shared" ca="1" si="4"/>
        <v>1.1083406191135377E-2</v>
      </c>
      <c r="K56" s="111">
        <f t="shared" ca="1" si="4"/>
        <v>1.4777874921513836E-2</v>
      </c>
      <c r="L56" s="111">
        <f t="shared" ca="1" si="4"/>
        <v>1.8472343651892296E-2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2.2166812382270754E-2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1.8673145249645726E-3</v>
      </c>
      <c r="I57" s="111">
        <f t="shared" ca="1" si="4"/>
        <v>3.7346290499291452E-3</v>
      </c>
      <c r="J57" s="111">
        <f t="shared" ca="1" si="4"/>
        <v>5.6019435748937176E-3</v>
      </c>
      <c r="K57" s="111">
        <f t="shared" ca="1" si="4"/>
        <v>7.4692580998582904E-3</v>
      </c>
      <c r="L57" s="111">
        <f t="shared" ca="1" si="4"/>
        <v>9.3365726248228632E-3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1.1203887149787435E-2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4"/>
        <v>0</v>
      </c>
      <c r="I58" s="111">
        <f t="shared" ca="1" si="4"/>
        <v>0</v>
      </c>
      <c r="J58" s="111">
        <f t="shared" ca="1" si="4"/>
        <v>0</v>
      </c>
      <c r="K58" s="111">
        <f t="shared" ca="1" si="4"/>
        <v>0</v>
      </c>
      <c r="L58" s="111">
        <f t="shared" ca="1" si="4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4"/>
        <v>3.7053589068308042E-3</v>
      </c>
      <c r="I59" s="111">
        <f t="shared" ca="1" si="4"/>
        <v>7.4107178136616093E-3</v>
      </c>
      <c r="J59" s="111">
        <f t="shared" ca="1" si="4"/>
        <v>1.1116076720492415E-2</v>
      </c>
      <c r="K59" s="111">
        <f t="shared" ca="1" si="4"/>
        <v>1.4821435627323219E-2</v>
      </c>
      <c r="L59" s="111">
        <f t="shared" ca="1" si="4"/>
        <v>1.8526794534154022E-2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2.2232153440984826E-2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6.1678215932016245E-3</v>
      </c>
      <c r="I60" s="111">
        <f t="shared" ca="1" si="4"/>
        <v>1.2335643186403247E-2</v>
      </c>
      <c r="J60" s="111">
        <f t="shared" ca="1" si="4"/>
        <v>1.8503464779604871E-2</v>
      </c>
      <c r="K60" s="111">
        <f t="shared" ca="1" si="4"/>
        <v>2.4671286372806495E-2</v>
      </c>
      <c r="L60" s="111">
        <f t="shared" ca="1" si="4"/>
        <v>3.0839107966008118E-2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3.7006929559209742E-2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4"/>
        <v>7.4087719769600291E-3</v>
      </c>
      <c r="I61" s="111">
        <f t="shared" ca="1" si="4"/>
        <v>1.4817543953920057E-2</v>
      </c>
      <c r="J61" s="111">
        <f t="shared" ca="1" si="4"/>
        <v>2.2226315930880085E-2</v>
      </c>
      <c r="K61" s="111">
        <f t="shared" ca="1" si="4"/>
        <v>2.9635087907840113E-2</v>
      </c>
      <c r="L61" s="111">
        <f t="shared" ca="1" si="4"/>
        <v>3.7043859884800141E-2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4.445263186176017E-2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2.1868453397556682E-3</v>
      </c>
      <c r="I62" s="111">
        <f t="shared" ca="1" si="4"/>
        <v>4.3736906795113373E-3</v>
      </c>
      <c r="J62" s="111">
        <f t="shared" ca="1" si="4"/>
        <v>6.5605360192670052E-3</v>
      </c>
      <c r="K62" s="111">
        <f t="shared" ca="1" si="4"/>
        <v>8.747381359022673E-3</v>
      </c>
      <c r="L62" s="111">
        <f t="shared" ca="1" si="4"/>
        <v>1.0934226698778342E-2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1.312107203853401E-2</v>
      </c>
    </row>
    <row r="63" spans="1:13" x14ac:dyDescent="0.3">
      <c r="A63" t="s">
        <v>22</v>
      </c>
      <c r="B63">
        <f t="shared" ref="B63:B94" si="5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5.9094141665654897E-3</v>
      </c>
      <c r="H63" s="111">
        <f t="shared" ca="1" si="4"/>
        <v>1.109627974888009E-2</v>
      </c>
      <c r="I63" s="111">
        <f t="shared" ca="1" si="4"/>
        <v>1.6283145331194692E-2</v>
      </c>
      <c r="J63" s="111">
        <f t="shared" ca="1" si="4"/>
        <v>2.1470010913509294E-2</v>
      </c>
      <c r="K63" s="111">
        <f t="shared" ca="1" si="4"/>
        <v>2.6656876495823895E-2</v>
      </c>
      <c r="L63" s="111">
        <f t="shared" ca="1" si="4"/>
        <v>3.1843742078138497E-2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3.7030607660453102E-2</v>
      </c>
    </row>
    <row r="64" spans="1:13" x14ac:dyDescent="0.3">
      <c r="A64" t="s">
        <v>28</v>
      </c>
      <c r="B64">
        <f t="shared" si="5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4.3987872283701036E-3</v>
      </c>
      <c r="I64" s="111">
        <f t="shared" ca="1" si="4"/>
        <v>8.7975744567402071E-3</v>
      </c>
      <c r="J64" s="111">
        <f t="shared" ca="1" si="4"/>
        <v>1.3196361685110311E-2</v>
      </c>
      <c r="K64" s="111">
        <f t="shared" ca="1" si="4"/>
        <v>1.7595148913480414E-2</v>
      </c>
      <c r="L64" s="111">
        <f t="shared" ca="1" si="4"/>
        <v>2.1993936141850516E-2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2.6392723370220621E-2</v>
      </c>
    </row>
    <row r="65" spans="1:13" x14ac:dyDescent="0.3">
      <c r="A65" t="s">
        <v>13</v>
      </c>
      <c r="B65">
        <f t="shared" si="5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4"/>
        <v>6.0753056578519236E-3</v>
      </c>
      <c r="I65" s="111">
        <f t="shared" ca="1" si="4"/>
        <v>1.2150611315703847E-2</v>
      </c>
      <c r="J65" s="111">
        <f t="shared" ca="1" si="4"/>
        <v>1.8225916973555769E-2</v>
      </c>
      <c r="K65" s="111">
        <f t="shared" ca="1" si="4"/>
        <v>2.4301222631407694E-2</v>
      </c>
      <c r="L65" s="111">
        <f t="shared" ca="1" si="4"/>
        <v>3.0376528289259616E-2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3.6451833947111538E-2</v>
      </c>
    </row>
    <row r="66" spans="1:13" x14ac:dyDescent="0.3">
      <c r="A66" t="s">
        <v>17</v>
      </c>
      <c r="B66">
        <f t="shared" si="5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4"/>
        <v>6.0428570737098364E-3</v>
      </c>
      <c r="I66" s="111">
        <f t="shared" ca="1" si="4"/>
        <v>1.2085714147419671E-2</v>
      </c>
      <c r="J66" s="111">
        <f t="shared" ca="1" si="4"/>
        <v>1.8128571221129507E-2</v>
      </c>
      <c r="K66" s="111">
        <f t="shared" ca="1" si="4"/>
        <v>2.4171428294839342E-2</v>
      </c>
      <c r="L66" s="111">
        <f t="shared" ca="1" si="4"/>
        <v>3.0214285368549178E-2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3.6257142442259013E-2</v>
      </c>
    </row>
    <row r="67" spans="1:13" x14ac:dyDescent="0.3">
      <c r="A67" t="s">
        <v>25</v>
      </c>
      <c r="B67">
        <f t="shared" si="5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4.3810840083668414E-3</v>
      </c>
      <c r="I67" s="111">
        <f t="shared" ca="1" si="6"/>
        <v>8.7621680167336829E-3</v>
      </c>
      <c r="J67" s="111">
        <f t="shared" ca="1" si="6"/>
        <v>1.3143252025100525E-2</v>
      </c>
      <c r="K67" s="111">
        <f t="shared" ca="1" si="6"/>
        <v>1.7524336033467366E-2</v>
      </c>
      <c r="L67" s="111">
        <f t="shared" ca="1" si="6"/>
        <v>2.1905420041834208E-2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2.628650405020105E-2</v>
      </c>
    </row>
    <row r="68" spans="1:13" x14ac:dyDescent="0.3">
      <c r="A68" t="s">
        <v>11</v>
      </c>
      <c r="B68">
        <f t="shared" si="5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2.5715065657016404E-3</v>
      </c>
      <c r="I68" s="111">
        <f t="shared" ca="1" si="6"/>
        <v>5.1430131314032807E-3</v>
      </c>
      <c r="J68" s="111">
        <f t="shared" ca="1" si="6"/>
        <v>7.7145196971049211E-3</v>
      </c>
      <c r="K68" s="111">
        <f t="shared" ca="1" si="6"/>
        <v>1.0286026262806561E-2</v>
      </c>
      <c r="L68" s="111">
        <f t="shared" ca="1" si="6"/>
        <v>1.2857532828508201E-2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1.5429039394209842E-2</v>
      </c>
    </row>
    <row r="69" spans="1:13" x14ac:dyDescent="0.3">
      <c r="A69" t="s">
        <v>3</v>
      </c>
      <c r="B69">
        <f t="shared" si="5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6.7758501635576673E-3</v>
      </c>
      <c r="I69" s="111">
        <f t="shared" ca="1" si="6"/>
        <v>1.3551700327115335E-2</v>
      </c>
      <c r="J69" s="111">
        <f t="shared" ca="1" si="6"/>
        <v>2.0327550490673002E-2</v>
      </c>
      <c r="K69" s="111">
        <f t="shared" ca="1" si="6"/>
        <v>2.7103400654230669E-2</v>
      </c>
      <c r="L69" s="111">
        <f t="shared" ca="1" si="6"/>
        <v>3.3879250817788337E-2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4.0655100981346004E-2</v>
      </c>
    </row>
    <row r="70" spans="1:13" x14ac:dyDescent="0.3">
      <c r="A70" t="s">
        <v>2</v>
      </c>
      <c r="B70">
        <f t="shared" si="5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8.3383263429161174E-3</v>
      </c>
      <c r="I70" s="111">
        <f t="shared" ca="1" si="6"/>
        <v>1.6676652685832235E-2</v>
      </c>
      <c r="J70" s="111">
        <f t="shared" ca="1" si="6"/>
        <v>2.5014979028748354E-2</v>
      </c>
      <c r="K70" s="111">
        <f t="shared" ca="1" si="6"/>
        <v>3.335330537166447E-2</v>
      </c>
      <c r="L70" s="111">
        <f t="shared" ca="1" si="6"/>
        <v>4.1691631714580589E-2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5.0029958057496708E-2</v>
      </c>
    </row>
    <row r="71" spans="1:13" x14ac:dyDescent="0.3">
      <c r="A71" t="s">
        <v>16</v>
      </c>
      <c r="B71">
        <f t="shared" si="5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3.7732585812712549E-3</v>
      </c>
      <c r="I71" s="111">
        <f t="shared" ca="1" si="6"/>
        <v>7.5465171625425098E-3</v>
      </c>
      <c r="J71" s="111">
        <f t="shared" ca="1" si="6"/>
        <v>1.1319775743813765E-2</v>
      </c>
      <c r="K71" s="111">
        <f t="shared" ca="1" si="6"/>
        <v>1.509303432508502E-2</v>
      </c>
      <c r="L71" s="111">
        <f t="shared" ca="1" si="6"/>
        <v>1.8866292906356275E-2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2.2639551487627529E-2</v>
      </c>
    </row>
    <row r="72" spans="1:13" x14ac:dyDescent="0.3">
      <c r="A72" t="s">
        <v>15</v>
      </c>
      <c r="B72">
        <f t="shared" si="5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8.4997015663249575E-3</v>
      </c>
      <c r="I72" s="111">
        <f t="shared" ca="1" si="6"/>
        <v>1.6999403132649915E-2</v>
      </c>
      <c r="J72" s="111">
        <f t="shared" ca="1" si="6"/>
        <v>2.5499104698974873E-2</v>
      </c>
      <c r="K72" s="111">
        <f t="shared" ca="1" si="6"/>
        <v>3.399880626529983E-2</v>
      </c>
      <c r="L72" s="111">
        <f t="shared" ca="1" si="6"/>
        <v>4.2498507831624788E-2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5.0998209397949745E-2</v>
      </c>
    </row>
    <row r="73" spans="1:13" x14ac:dyDescent="0.3">
      <c r="A73" t="s">
        <v>18</v>
      </c>
      <c r="B73">
        <f t="shared" si="5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8.533532440373472E-3</v>
      </c>
      <c r="I73" s="111">
        <f t="shared" ca="1" si="6"/>
        <v>1.7067064880746944E-2</v>
      </c>
      <c r="J73" s="111">
        <f t="shared" ca="1" si="6"/>
        <v>2.5600597321120418E-2</v>
      </c>
      <c r="K73" s="111">
        <f t="shared" ca="1" si="6"/>
        <v>3.4134129761493888E-2</v>
      </c>
      <c r="L73" s="111">
        <f t="shared" ca="1" si="6"/>
        <v>4.2667662201867365E-2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5.1201194642240835E-2</v>
      </c>
    </row>
    <row r="74" spans="1:13" x14ac:dyDescent="0.3">
      <c r="A74" t="s">
        <v>5</v>
      </c>
      <c r="B74">
        <f t="shared" si="5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7.924737945710688E-3</v>
      </c>
      <c r="I74" s="111">
        <f t="shared" ca="1" si="6"/>
        <v>1.5849475891421376E-2</v>
      </c>
      <c r="J74" s="111">
        <f t="shared" ca="1" si="6"/>
        <v>2.3774213837132064E-2</v>
      </c>
      <c r="K74" s="111">
        <f t="shared" ca="1" si="6"/>
        <v>3.1698951782842752E-2</v>
      </c>
      <c r="L74" s="111">
        <f t="shared" ca="1" si="6"/>
        <v>3.9623689728553443E-2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4.7548427674264128E-2</v>
      </c>
    </row>
    <row r="75" spans="1:13" x14ac:dyDescent="0.3">
      <c r="A75" t="s">
        <v>23</v>
      </c>
      <c r="B75">
        <f t="shared" si="5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4.6245222648298575E-3</v>
      </c>
      <c r="I75" s="111">
        <f t="shared" ca="1" si="6"/>
        <v>9.2490445296597151E-3</v>
      </c>
      <c r="J75" s="111">
        <f t="shared" ca="1" si="6"/>
        <v>1.3873566794489573E-2</v>
      </c>
      <c r="K75" s="111">
        <f t="shared" ca="1" si="6"/>
        <v>1.849808905931943E-2</v>
      </c>
      <c r="L75" s="111">
        <f t="shared" ca="1" si="6"/>
        <v>2.3122611324149289E-2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2.7747133588979147E-2</v>
      </c>
    </row>
    <row r="76" spans="1:13" x14ac:dyDescent="0.3">
      <c r="A76" t="s">
        <v>24</v>
      </c>
      <c r="B76">
        <f t="shared" si="5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6.4902522135940714E-3</v>
      </c>
      <c r="I76" s="111">
        <f t="shared" ca="1" si="6"/>
        <v>1.2980504427188143E-2</v>
      </c>
      <c r="J76" s="111">
        <f t="shared" ca="1" si="6"/>
        <v>1.9470756640782214E-2</v>
      </c>
      <c r="K76" s="111">
        <f t="shared" ca="1" si="6"/>
        <v>2.5961008854376286E-2</v>
      </c>
      <c r="L76" s="111">
        <f t="shared" ca="1" si="6"/>
        <v>3.2451261067970361E-2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3.8941513281564429E-2</v>
      </c>
    </row>
    <row r="77" spans="1:13" x14ac:dyDescent="0.3">
      <c r="A77" t="s">
        <v>27</v>
      </c>
      <c r="B77">
        <f t="shared" si="5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7.2260936593916136E-3</v>
      </c>
      <c r="I77" s="111">
        <f t="shared" ca="1" si="6"/>
        <v>1.4452187318783227E-2</v>
      </c>
      <c r="J77" s="111">
        <f t="shared" ca="1" si="6"/>
        <v>2.1678280978174841E-2</v>
      </c>
      <c r="K77" s="111">
        <f t="shared" ca="1" si="6"/>
        <v>2.8904374637566455E-2</v>
      </c>
      <c r="L77" s="111">
        <f t="shared" ca="1" si="6"/>
        <v>3.6130468296958068E-2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4.3356561956349682E-2</v>
      </c>
    </row>
    <row r="78" spans="1:13" x14ac:dyDescent="0.3">
      <c r="A78" t="s">
        <v>29</v>
      </c>
      <c r="B78">
        <f t="shared" si="5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4.8522798276688641E-3</v>
      </c>
      <c r="I78" s="111">
        <f t="shared" ca="1" si="6"/>
        <v>9.7045596553377283E-3</v>
      </c>
      <c r="J78" s="111">
        <f t="shared" ca="1" si="6"/>
        <v>1.4556839483006593E-2</v>
      </c>
      <c r="K78" s="111">
        <f t="shared" ca="1" si="6"/>
        <v>1.9409119310675457E-2</v>
      </c>
      <c r="L78" s="111">
        <f t="shared" ca="1" si="6"/>
        <v>2.4261399138344322E-2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2.9113678966013187E-2</v>
      </c>
    </row>
    <row r="79" spans="1:13" x14ac:dyDescent="0.3">
      <c r="A79" t="s">
        <v>8</v>
      </c>
      <c r="B79">
        <f t="shared" si="5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8.0649367328487331E-3</v>
      </c>
      <c r="I79" s="111">
        <f t="shared" ca="1" si="6"/>
        <v>1.6129873465697466E-2</v>
      </c>
      <c r="J79" s="111">
        <f t="shared" ca="1" si="6"/>
        <v>2.4194810198546201E-2</v>
      </c>
      <c r="K79" s="111">
        <f t="shared" ca="1" si="6"/>
        <v>3.2259746931394932E-2</v>
      </c>
      <c r="L79" s="111">
        <f t="shared" ca="1" si="6"/>
        <v>4.0324683664243667E-2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4.8389620397092402E-2</v>
      </c>
    </row>
    <row r="80" spans="1:13" x14ac:dyDescent="0.3">
      <c r="A80" t="s">
        <v>6</v>
      </c>
      <c r="B80">
        <f t="shared" si="5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7.2270482623207084E-3</v>
      </c>
      <c r="I80" s="111">
        <f t="shared" ca="1" si="6"/>
        <v>1.4454096524641418E-2</v>
      </c>
      <c r="J80" s="111">
        <f t="shared" ca="1" si="6"/>
        <v>2.1681144786962127E-2</v>
      </c>
      <c r="K80" s="111">
        <f t="shared" ca="1" si="6"/>
        <v>2.8908193049282833E-2</v>
      </c>
      <c r="L80" s="111">
        <f t="shared" ca="1" si="6"/>
        <v>3.613524131160354E-2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4.3362289573924254E-2</v>
      </c>
    </row>
    <row r="81" spans="1:13" x14ac:dyDescent="0.3">
      <c r="A81" t="s">
        <v>21</v>
      </c>
      <c r="B81">
        <f t="shared" si="5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5.1120554655569254E-3</v>
      </c>
      <c r="I81" s="111">
        <f t="shared" ca="1" si="6"/>
        <v>1.0224110931113851E-2</v>
      </c>
      <c r="J81" s="111">
        <f t="shared" ca="1" si="6"/>
        <v>1.5336166396670774E-2</v>
      </c>
      <c r="K81" s="111">
        <f t="shared" ca="1" si="6"/>
        <v>2.0448221862227701E-2</v>
      </c>
      <c r="L81" s="111">
        <f t="shared" ca="1" si="6"/>
        <v>2.5560277327784625E-2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3.0672332793341549E-2</v>
      </c>
    </row>
    <row r="82" spans="1:13" x14ac:dyDescent="0.3">
      <c r="A82" t="s">
        <v>10</v>
      </c>
      <c r="B82">
        <f t="shared" si="5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8.8717698703844952E-3</v>
      </c>
      <c r="I82" s="111">
        <f t="shared" ca="1" si="6"/>
        <v>1.774353974076899E-2</v>
      </c>
      <c r="J82" s="111">
        <f t="shared" ca="1" si="6"/>
        <v>2.6615309611153486E-2</v>
      </c>
      <c r="K82" s="111">
        <f t="shared" ca="1" si="6"/>
        <v>3.5487079481537981E-2</v>
      </c>
      <c r="L82" s="111">
        <f t="shared" ca="1" si="6"/>
        <v>4.4358849351922476E-2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5.3230619222306971E-2</v>
      </c>
    </row>
    <row r="83" spans="1:13" x14ac:dyDescent="0.3">
      <c r="A83" t="s">
        <v>20</v>
      </c>
      <c r="B83">
        <f t="shared" si="5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8.4569119093204827E-3</v>
      </c>
      <c r="I83" s="111">
        <f t="shared" ca="1" si="7"/>
        <v>1.6913823818640962E-2</v>
      </c>
      <c r="J83" s="111">
        <f t="shared" ca="1" si="7"/>
        <v>2.5370735727961446E-2</v>
      </c>
      <c r="K83" s="111">
        <f t="shared" ca="1" si="7"/>
        <v>3.3827647637281931E-2</v>
      </c>
      <c r="L83" s="111">
        <f t="shared" ca="1" si="7"/>
        <v>4.2284559546602415E-2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5.0741471455922893E-2</v>
      </c>
    </row>
    <row r="84" spans="1:13" x14ac:dyDescent="0.3">
      <c r="A84" t="s">
        <v>26</v>
      </c>
      <c r="B84">
        <f t="shared" si="5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5.3951684051528163E-3</v>
      </c>
      <c r="I84" s="111">
        <f t="shared" ca="1" si="7"/>
        <v>1.0790336810305633E-2</v>
      </c>
      <c r="J84" s="111">
        <f t="shared" ca="1" si="7"/>
        <v>1.6185505215458449E-2</v>
      </c>
      <c r="K84" s="111">
        <f t="shared" ca="1" si="7"/>
        <v>2.1580673620611265E-2</v>
      </c>
      <c r="L84" s="111">
        <f t="shared" ca="1" si="7"/>
        <v>2.6975842025764082E-2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3.2371010430916898E-2</v>
      </c>
    </row>
    <row r="85" spans="1:13" x14ac:dyDescent="0.3">
      <c r="A85" t="s">
        <v>7</v>
      </c>
      <c r="B85">
        <f t="shared" si="5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7.2042140242379957E-3</v>
      </c>
      <c r="I85" s="111">
        <f t="shared" ca="1" si="7"/>
        <v>1.4408428048475991E-2</v>
      </c>
      <c r="J85" s="111">
        <f t="shared" ca="1" si="7"/>
        <v>2.1612642072713989E-2</v>
      </c>
      <c r="K85" s="111">
        <f t="shared" ca="1" si="7"/>
        <v>2.8816856096951983E-2</v>
      </c>
      <c r="L85" s="111">
        <f t="shared" ca="1" si="7"/>
        <v>3.6021070121189977E-2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4.3225284145427971E-2</v>
      </c>
    </row>
    <row r="86" spans="1:13" x14ac:dyDescent="0.3">
      <c r="A86" t="s">
        <v>9</v>
      </c>
      <c r="B86">
        <f t="shared" si="5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3.6412633236809163E-3</v>
      </c>
      <c r="I86" s="111">
        <f t="shared" ca="1" si="7"/>
        <v>7.2825266473618318E-3</v>
      </c>
      <c r="J86" s="111">
        <f t="shared" ca="1" si="7"/>
        <v>1.0923789971042749E-2</v>
      </c>
      <c r="K86" s="111">
        <f t="shared" ca="1" si="7"/>
        <v>1.4565053294723665E-2</v>
      </c>
      <c r="L86" s="111">
        <f t="shared" ca="1" si="7"/>
        <v>1.8206316618404581E-2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2.1847579942085499E-2</v>
      </c>
    </row>
    <row r="87" spans="1:13" x14ac:dyDescent="0.3">
      <c r="A87" t="s">
        <v>14</v>
      </c>
      <c r="B87">
        <f t="shared" si="5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5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7.2203061832213167E-3</v>
      </c>
      <c r="I88" s="111">
        <f t="shared" ca="1" si="7"/>
        <v>1.4440612366442632E-2</v>
      </c>
      <c r="J88" s="111">
        <f t="shared" ca="1" si="7"/>
        <v>2.1660918549663948E-2</v>
      </c>
      <c r="K88" s="111">
        <f t="shared" ca="1" si="7"/>
        <v>2.8881224732885263E-2</v>
      </c>
      <c r="L88" s="111">
        <f t="shared" ca="1" si="7"/>
        <v>3.6101530916106579E-2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4.3321837099327895E-2</v>
      </c>
    </row>
    <row r="89" spans="1:13" x14ac:dyDescent="0.3">
      <c r="A89" t="s">
        <v>12</v>
      </c>
      <c r="B89">
        <f t="shared" si="5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1.2015387809520418E-2</v>
      </c>
      <c r="I89" s="111">
        <f t="shared" ca="1" si="7"/>
        <v>2.4030775619040837E-2</v>
      </c>
      <c r="J89" s="111">
        <f t="shared" ca="1" si="7"/>
        <v>3.6046163428561255E-2</v>
      </c>
      <c r="K89" s="111">
        <f t="shared" ca="1" si="7"/>
        <v>4.8061551238081673E-2</v>
      </c>
      <c r="L89" s="111">
        <f t="shared" ca="1" si="7"/>
        <v>6.0076939047602092E-2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7.209232685712251E-2</v>
      </c>
    </row>
    <row r="90" spans="1:13" x14ac:dyDescent="0.3">
      <c r="A90" t="s">
        <v>1</v>
      </c>
      <c r="B90">
        <f t="shared" si="5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1.4437606929460566E-2</v>
      </c>
      <c r="I90" s="111">
        <f t="shared" ca="1" si="7"/>
        <v>2.8875213858921132E-2</v>
      </c>
      <c r="J90" s="111">
        <f t="shared" ca="1" si="7"/>
        <v>4.3312820788381695E-2</v>
      </c>
      <c r="K90" s="111">
        <f t="shared" ca="1" si="7"/>
        <v>5.7750427717842265E-2</v>
      </c>
      <c r="L90" s="111">
        <f t="shared" ca="1" si="7"/>
        <v>7.2188034647302834E-2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8.6625641576763404E-2</v>
      </c>
    </row>
    <row r="91" spans="1:13" x14ac:dyDescent="0.3">
      <c r="A91" t="s">
        <v>19</v>
      </c>
      <c r="B91">
        <f t="shared" si="5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4.1543101091667169E-3</v>
      </c>
      <c r="I91" s="111">
        <f t="shared" ca="1" si="7"/>
        <v>8.3086202183334339E-3</v>
      </c>
      <c r="J91" s="111">
        <f t="shared" ca="1" si="7"/>
        <v>1.2462930327500153E-2</v>
      </c>
      <c r="K91" s="111">
        <f t="shared" ca="1" si="7"/>
        <v>1.6617240436666868E-2</v>
      </c>
      <c r="L91" s="111">
        <f t="shared" ca="1" si="7"/>
        <v>2.0771550545833586E-2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2.4925860655000305E-2</v>
      </c>
    </row>
    <row r="92" spans="1:13" x14ac:dyDescent="0.3">
      <c r="A92" t="s">
        <v>22</v>
      </c>
      <c r="B92">
        <f t="shared" si="5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5.9094141665654897E-3</v>
      </c>
      <c r="H92" s="111">
        <f t="shared" ca="1" si="7"/>
        <v>1.6007475744004868E-2</v>
      </c>
      <c r="I92" s="111">
        <f t="shared" ca="1" si="7"/>
        <v>2.6105537321444248E-2</v>
      </c>
      <c r="J92" s="111">
        <f t="shared" ca="1" si="7"/>
        <v>3.6203598898883624E-2</v>
      </c>
      <c r="K92" s="111">
        <f t="shared" ca="1" si="7"/>
        <v>4.6301660476323003E-2</v>
      </c>
      <c r="L92" s="111">
        <f t="shared" ca="1" si="7"/>
        <v>5.6399722053762383E-2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6.6497783631201762E-2</v>
      </c>
    </row>
    <row r="93" spans="1:13" x14ac:dyDescent="0.3">
      <c r="A93" t="s">
        <v>28</v>
      </c>
      <c r="B93">
        <f t="shared" si="5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8.5719956245160992E-3</v>
      </c>
      <c r="I93" s="111">
        <f t="shared" ca="1" si="7"/>
        <v>1.7143991249032198E-2</v>
      </c>
      <c r="J93" s="111">
        <f t="shared" ca="1" si="7"/>
        <v>2.5715986873548296E-2</v>
      </c>
      <c r="K93" s="111">
        <f t="shared" ca="1" si="7"/>
        <v>3.4287982498064397E-2</v>
      </c>
      <c r="L93" s="111">
        <f t="shared" ca="1" si="7"/>
        <v>4.2859978122580494E-2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5.1431973747096592E-2</v>
      </c>
    </row>
    <row r="94" spans="1:13" x14ac:dyDescent="0.3">
      <c r="A94" t="s">
        <v>13</v>
      </c>
      <c r="B94">
        <f t="shared" si="5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1.1686931043348038E-2</v>
      </c>
      <c r="I94" s="111">
        <f t="shared" ca="1" si="7"/>
        <v>2.3373862086696076E-2</v>
      </c>
      <c r="J94" s="111">
        <f t="shared" ca="1" si="7"/>
        <v>3.5060793130044114E-2</v>
      </c>
      <c r="K94" s="111">
        <f t="shared" ca="1" si="7"/>
        <v>4.6747724173392152E-2</v>
      </c>
      <c r="L94" s="111">
        <f t="shared" ca="1" si="7"/>
        <v>5.843465521674019E-2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7.0121586260088228E-2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1.1775824041075576E-2</v>
      </c>
      <c r="I95" s="111">
        <f t="shared" ca="1" si="7"/>
        <v>2.3551648082151152E-2</v>
      </c>
      <c r="J95" s="111">
        <f t="shared" ca="1" si="7"/>
        <v>3.5327472123226726E-2</v>
      </c>
      <c r="K95" s="111">
        <f t="shared" ca="1" si="7"/>
        <v>4.7103296164302304E-2</v>
      </c>
      <c r="L95" s="111">
        <f t="shared" ca="1" si="7"/>
        <v>5.8879120205377874E-2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7.0654944246453452E-2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8.3964794381962658E-3</v>
      </c>
      <c r="I96" s="111">
        <f t="shared" ca="1" si="7"/>
        <v>1.6792958876392532E-2</v>
      </c>
      <c r="J96" s="111">
        <f t="shared" ca="1" si="7"/>
        <v>2.5189438314588797E-2</v>
      </c>
      <c r="K96" s="111">
        <f t="shared" ca="1" si="7"/>
        <v>3.3585917752785063E-2</v>
      </c>
      <c r="L96" s="111">
        <f t="shared" ca="1" si="7"/>
        <v>4.1982397190981333E-2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5.0378876629177595E-2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4.9950720326793494E-3</v>
      </c>
      <c r="I97" s="111">
        <f t="shared" ca="1" si="7"/>
        <v>9.9901440653586988E-3</v>
      </c>
      <c r="J97" s="111">
        <f t="shared" ca="1" si="7"/>
        <v>1.4985216098038049E-2</v>
      </c>
      <c r="K97" s="111">
        <f t="shared" ca="1" si="7"/>
        <v>1.9980288130717398E-2</v>
      </c>
      <c r="L97" s="111">
        <f t="shared" ca="1" si="7"/>
        <v>2.497536016339675E-2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2.9970432196076098E-2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1.3173229683719893E-2</v>
      </c>
      <c r="I98" s="111">
        <f t="shared" ca="1" si="7"/>
        <v>2.6346459367439783E-2</v>
      </c>
      <c r="J98" s="111">
        <f t="shared" ca="1" si="7"/>
        <v>3.951968905115967E-2</v>
      </c>
      <c r="K98" s="111">
        <f t="shared" ca="1" si="7"/>
        <v>5.2692918734879565E-2</v>
      </c>
      <c r="L98" s="111">
        <f t="shared" ca="1" si="7"/>
        <v>6.586614841859946E-2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7.9039378102319355E-2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1.6230029942899359E-2</v>
      </c>
      <c r="I99" s="111">
        <f t="shared" ca="1" si="9"/>
        <v>3.2460059885798719E-2</v>
      </c>
      <c r="J99" s="111">
        <f t="shared" ca="1" si="9"/>
        <v>4.8690089828698081E-2</v>
      </c>
      <c r="K99" s="111">
        <f t="shared" ca="1" si="9"/>
        <v>6.4920119771597437E-2</v>
      </c>
      <c r="L99" s="111">
        <f t="shared" ca="1" si="9"/>
        <v>8.11501497144968E-2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9.7380179657396163E-2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7.353016722477318E-3</v>
      </c>
      <c r="I100" s="111">
        <f t="shared" ca="1" si="9"/>
        <v>1.4706033444954636E-2</v>
      </c>
      <c r="J100" s="111">
        <f t="shared" ca="1" si="9"/>
        <v>2.2059050167431954E-2</v>
      </c>
      <c r="K100" s="111">
        <f t="shared" ca="1" si="9"/>
        <v>2.9412066889909272E-2</v>
      </c>
      <c r="L100" s="111">
        <f t="shared" ca="1" si="9"/>
        <v>3.676508361238659E-2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4.4118100334863908E-2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1.654887125668868E-2</v>
      </c>
      <c r="I101" s="111">
        <f t="shared" ca="1" si="9"/>
        <v>3.3097742513377361E-2</v>
      </c>
      <c r="J101" s="111">
        <f t="shared" ca="1" si="9"/>
        <v>4.9646613770066045E-2</v>
      </c>
      <c r="K101" s="111">
        <f t="shared" ca="1" si="9"/>
        <v>6.6195485026754722E-2</v>
      </c>
      <c r="L101" s="111">
        <f t="shared" ca="1" si="9"/>
        <v>8.2744356283443399E-2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9.929322754013209E-2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1.6629447832522664E-2</v>
      </c>
      <c r="I102" s="111">
        <f t="shared" ca="1" si="9"/>
        <v>3.3258895665045321E-2</v>
      </c>
      <c r="J102" s="111">
        <f t="shared" ca="1" si="9"/>
        <v>4.9888343497567988E-2</v>
      </c>
      <c r="K102" s="111">
        <f t="shared" ca="1" si="9"/>
        <v>6.6517791330090656E-2</v>
      </c>
      <c r="L102" s="111">
        <f t="shared" ca="1" si="9"/>
        <v>8.3147239162613323E-2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9.9776686995135977E-2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1.5443079073692625E-2</v>
      </c>
      <c r="I103" s="111">
        <f t="shared" ca="1" si="9"/>
        <v>3.088615814738525E-2</v>
      </c>
      <c r="J103" s="111">
        <f t="shared" ca="1" si="9"/>
        <v>4.6329237221077874E-2</v>
      </c>
      <c r="K103" s="111">
        <f t="shared" ca="1" si="9"/>
        <v>6.17723162947705E-2</v>
      </c>
      <c r="L103" s="111">
        <f t="shared" ca="1" si="9"/>
        <v>7.7215395368463127E-2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9.2658474442155747E-2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8.7023970370252897E-3</v>
      </c>
      <c r="I104" s="111">
        <f t="shared" ca="1" si="9"/>
        <v>1.7404794074050579E-2</v>
      </c>
      <c r="J104" s="111">
        <f t="shared" ca="1" si="9"/>
        <v>2.6107191111075866E-2</v>
      </c>
      <c r="K104" s="111">
        <f t="shared" ca="1" si="9"/>
        <v>3.4809588148101159E-2</v>
      </c>
      <c r="L104" s="111">
        <f t="shared" ca="1" si="9"/>
        <v>4.3511985185126445E-2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5.2214382222151731E-2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1.0739759268995381E-2</v>
      </c>
      <c r="I105" s="111">
        <f t="shared" ca="1" si="9"/>
        <v>2.1479518537990766E-2</v>
      </c>
      <c r="J105" s="111">
        <f t="shared" ca="1" si="9"/>
        <v>3.2219277806986149E-2</v>
      </c>
      <c r="K105" s="111">
        <f t="shared" ca="1" si="9"/>
        <v>4.2959037075981532E-2</v>
      </c>
      <c r="L105" s="111">
        <f t="shared" ca="1" si="9"/>
        <v>5.3698796344976915E-2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6.4438555613972298E-2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1.4081618413173401E-2</v>
      </c>
      <c r="I106" s="111">
        <f t="shared" ca="1" si="9"/>
        <v>2.8163236826346801E-2</v>
      </c>
      <c r="J106" s="111">
        <f t="shared" ca="1" si="9"/>
        <v>4.22448552395202E-2</v>
      </c>
      <c r="K106" s="111">
        <f t="shared" ca="1" si="9"/>
        <v>5.6326473652693602E-2</v>
      </c>
      <c r="L106" s="111">
        <f t="shared" ca="1" si="9"/>
        <v>7.0408092065866998E-2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8.44897104790404E-2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9.455724792380351E-3</v>
      </c>
      <c r="I107" s="111">
        <f t="shared" ca="1" si="9"/>
        <v>1.8911449584760702E-2</v>
      </c>
      <c r="J107" s="111">
        <f t="shared" ca="1" si="9"/>
        <v>2.8367174377141053E-2</v>
      </c>
      <c r="K107" s="111">
        <f t="shared" ca="1" si="9"/>
        <v>3.7822899169521404E-2</v>
      </c>
      <c r="L107" s="111">
        <f t="shared" ca="1" si="9"/>
        <v>4.7278623961901758E-2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5.6734348754282106E-2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1.5711579937076073E-2</v>
      </c>
      <c r="I108" s="111">
        <f t="shared" ca="1" si="9"/>
        <v>3.1423159874152146E-2</v>
      </c>
      <c r="J108" s="111">
        <f t="shared" ca="1" si="9"/>
        <v>4.7134739811228218E-2</v>
      </c>
      <c r="K108" s="111">
        <f t="shared" ca="1" si="9"/>
        <v>6.2846319748304291E-2</v>
      </c>
      <c r="L108" s="111">
        <f t="shared" ca="1" si="9"/>
        <v>7.8557899685380364E-2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9.4269479622456437E-2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1.2726068842824323E-2</v>
      </c>
      <c r="I109" s="111">
        <f t="shared" ca="1" si="9"/>
        <v>2.5452137685648645E-2</v>
      </c>
      <c r="J109" s="111">
        <f t="shared" ca="1" si="9"/>
        <v>3.8178206528472966E-2</v>
      </c>
      <c r="K109" s="111">
        <f t="shared" ca="1" si="9"/>
        <v>5.090427537129729E-2</v>
      </c>
      <c r="L109" s="111">
        <f t="shared" ca="1" si="9"/>
        <v>6.3630344214121615E-2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7.6356413056945932E-2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9.9619542405724685E-3</v>
      </c>
      <c r="I110" s="111">
        <f t="shared" ca="1" si="9"/>
        <v>1.9923908481144937E-2</v>
      </c>
      <c r="J110" s="111">
        <f t="shared" ca="1" si="9"/>
        <v>2.9885862721717407E-2</v>
      </c>
      <c r="K110" s="111">
        <f t="shared" ca="1" si="9"/>
        <v>3.9847816962289874E-2</v>
      </c>
      <c r="L110" s="111">
        <f t="shared" ca="1" si="9"/>
        <v>4.9809771202862341E-2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5.9771725443434814E-2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1.7282492663869185E-2</v>
      </c>
      <c r="I111" s="111">
        <f t="shared" ca="1" si="9"/>
        <v>3.4564985327738371E-2</v>
      </c>
      <c r="J111" s="111">
        <f t="shared" ca="1" si="9"/>
        <v>5.1847477991607556E-2</v>
      </c>
      <c r="K111" s="111">
        <f t="shared" ca="1" si="9"/>
        <v>6.9129970655476741E-2</v>
      </c>
      <c r="L111" s="111">
        <f t="shared" ca="1" si="9"/>
        <v>8.6412463319345933E-2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0.10369495598321511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1.5381406876074172E-2</v>
      </c>
      <c r="I112" s="111">
        <f t="shared" ca="1" si="9"/>
        <v>3.0762813752148344E-2</v>
      </c>
      <c r="J112" s="111">
        <f t="shared" ca="1" si="9"/>
        <v>4.6144220628222515E-2</v>
      </c>
      <c r="K112" s="111">
        <f t="shared" ca="1" si="9"/>
        <v>6.1525627504296687E-2</v>
      </c>
      <c r="L112" s="111">
        <f t="shared" ca="1" si="9"/>
        <v>7.6907034380370859E-2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9.2288441256445031E-2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1.0513661507477283E-2</v>
      </c>
      <c r="I113" s="111">
        <f t="shared" ca="1" si="9"/>
        <v>2.1027323014954566E-2</v>
      </c>
      <c r="J113" s="111">
        <f t="shared" ca="1" si="9"/>
        <v>3.1540984522431849E-2</v>
      </c>
      <c r="K113" s="111">
        <f t="shared" ca="1" si="9"/>
        <v>4.2054646029909132E-2</v>
      </c>
      <c r="L113" s="111">
        <f t="shared" ca="1" si="9"/>
        <v>5.2568307537386415E-2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6.3081969044863698E-2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1.4038981175438144E-2</v>
      </c>
      <c r="I114" s="111">
        <f t="shared" ca="1" si="9"/>
        <v>2.8077962350876291E-2</v>
      </c>
      <c r="J114" s="111">
        <f t="shared" ca="1" si="9"/>
        <v>4.211694352631444E-2</v>
      </c>
      <c r="K114" s="111">
        <f t="shared" ca="1" si="9"/>
        <v>5.6155924701752583E-2</v>
      </c>
      <c r="L114" s="111">
        <f t="shared" ca="1" si="9"/>
        <v>7.0194905877190725E-2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8.4233887052628867E-2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7.0957951948653758E-3</v>
      </c>
      <c r="I115" s="111">
        <f t="shared" ca="1" si="10"/>
        <v>1.4191590389730752E-2</v>
      </c>
      <c r="J115" s="111">
        <f t="shared" ca="1" si="10"/>
        <v>2.1287385584596127E-2</v>
      </c>
      <c r="K115" s="111">
        <f t="shared" ca="1" si="10"/>
        <v>2.8383180779461503E-2</v>
      </c>
      <c r="L115" s="111">
        <f t="shared" ca="1" si="10"/>
        <v>3.5478975974326879E-2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4.2574771169192255E-2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1.4052440983992406E-2</v>
      </c>
      <c r="I117" s="111">
        <f t="shared" ca="1" si="10"/>
        <v>2.8104881967984816E-2</v>
      </c>
      <c r="J117" s="111">
        <f t="shared" ca="1" si="10"/>
        <v>4.2157322951977216E-2</v>
      </c>
      <c r="K117" s="111">
        <f t="shared" ca="1" si="10"/>
        <v>5.6209763935969624E-2</v>
      </c>
      <c r="L117" s="111">
        <f t="shared" ca="1" si="10"/>
        <v>7.0262204919962032E-2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8.4314645903954433E-2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1.20813254914439E-2</v>
      </c>
      <c r="H2" s="111">
        <f ca="1">G2-5*(G2-$M2)/($M$1-G$1)</f>
        <v>1.2149764672321515E-2</v>
      </c>
      <c r="I2" s="111">
        <f ca="1">H2-5*(H2-$M2)/($M$1-H$1)</f>
        <v>1.221820385319913E-2</v>
      </c>
      <c r="J2" s="111">
        <f ca="1">I2-5*(I2-$M2)/($M$1-I$1)</f>
        <v>1.2286643034076745E-2</v>
      </c>
      <c r="K2" s="111">
        <f ca="1">J2-5*(J2-$M2)/($M$1-J$1)</f>
        <v>1.235508221495436E-2</v>
      </c>
      <c r="L2" s="111">
        <f ca="1">K2-5*(K2-$M2)/($M$1-K$1)</f>
        <v>1.2423521395831975E-2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1.2491960576709591E-2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3" ca="1" si="0">G3-5*(G3-$M3)/($M$1-G$1)</f>
        <v>8.4229177991440037E-5</v>
      </c>
      <c r="I3" s="111">
        <f t="shared" ca="1" si="0"/>
        <v>1.6845835598288007E-4</v>
      </c>
      <c r="J3" s="111">
        <f t="shared" ca="1" si="0"/>
        <v>2.5268753397432008E-4</v>
      </c>
      <c r="K3" s="111">
        <f t="shared" ca="1" si="0"/>
        <v>3.3691671196576015E-4</v>
      </c>
      <c r="L3" s="111">
        <f t="shared" ca="1" si="0"/>
        <v>4.2114588995720016E-4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5.0537506794864017E-4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0.10268729763347272</v>
      </c>
      <c r="H4" s="111">
        <f t="shared" ref="H4:L4" ca="1" si="1">G4-5*(G4-$M4)/($M$1-G$1)</f>
        <v>0.1027145831129936</v>
      </c>
      <c r="I4" s="111">
        <f t="shared" ca="1" si="1"/>
        <v>0.10274186859251448</v>
      </c>
      <c r="J4" s="111">
        <f t="shared" ca="1" si="1"/>
        <v>0.10276915407203537</v>
      </c>
      <c r="K4" s="111">
        <f t="shared" ca="1" si="1"/>
        <v>0.10279643955155625</v>
      </c>
      <c r="L4" s="111">
        <f t="shared" ca="1" si="1"/>
        <v>0.10282372503107713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0.10285101051059801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2.4612954757713579E-2</v>
      </c>
      <c r="H5" s="111">
        <f t="shared" ref="H5:L5" ca="1" si="2">G5-5*(G5-$M5)/($M$1-G$1)</f>
        <v>2.4670080349481087E-2</v>
      </c>
      <c r="I5" s="111">
        <f t="shared" ca="1" si="2"/>
        <v>2.4727205941248595E-2</v>
      </c>
      <c r="J5" s="111">
        <f t="shared" ca="1" si="2"/>
        <v>2.4784331533016103E-2</v>
      </c>
      <c r="K5" s="111">
        <f t="shared" ca="1" si="2"/>
        <v>2.4841457124783615E-2</v>
      </c>
      <c r="L5" s="111">
        <f t="shared" ca="1" si="2"/>
        <v>2.4898582716551126E-2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2.4955708308318635E-2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3">G6-5*(G6-$M6)/($M$1-G$1)</f>
        <v>7.5192944074702631E-5</v>
      </c>
      <c r="I6" s="111">
        <f t="shared" ca="1" si="3"/>
        <v>1.5038588814940526E-4</v>
      </c>
      <c r="J6" s="111">
        <f t="shared" ca="1" si="3"/>
        <v>2.2557883222410789E-4</v>
      </c>
      <c r="K6" s="111">
        <f t="shared" ca="1" si="3"/>
        <v>3.0077177629881052E-4</v>
      </c>
      <c r="L6" s="111">
        <f t="shared" ca="1" si="3"/>
        <v>3.7596472037351313E-4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4.5115766444821579E-4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ref="H7:L7" ca="1" si="4">G7-5*(G7-$M7)/($M$1-G$1)</f>
        <v>6.0741538159274895E-5</v>
      </c>
      <c r="I7" s="111">
        <f t="shared" ca="1" si="4"/>
        <v>1.2148307631854979E-4</v>
      </c>
      <c r="J7" s="111">
        <f t="shared" ca="1" si="4"/>
        <v>1.8222461447782467E-4</v>
      </c>
      <c r="K7" s="111">
        <f t="shared" ca="1" si="4"/>
        <v>2.4296615263709958E-4</v>
      </c>
      <c r="L7" s="111">
        <f t="shared" ca="1" si="4"/>
        <v>3.0370769079637449E-4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3.644492289556494E-4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ref="H8:L8" ca="1" si="5">G8-5*(G8-$M8)/($M$1-G$1)</f>
        <v>6.310369328094869E-5</v>
      </c>
      <c r="I8" s="111">
        <f t="shared" ca="1" si="5"/>
        <v>1.2620738656189738E-4</v>
      </c>
      <c r="J8" s="111">
        <f t="shared" ca="1" si="5"/>
        <v>1.8931107984284607E-4</v>
      </c>
      <c r="K8" s="111">
        <f t="shared" ca="1" si="5"/>
        <v>2.5241477312379476E-4</v>
      </c>
      <c r="L8" s="111">
        <f t="shared" ca="1" si="5"/>
        <v>3.1551846640474348E-4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3.7862215968569214E-4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ref="H9:L9" ca="1" si="6">G9-5*(G9-$M9)/($M$1-G$1)</f>
        <v>6.2104057662076489E-5</v>
      </c>
      <c r="I9" s="111">
        <f t="shared" ca="1" si="6"/>
        <v>1.2420811532415298E-4</v>
      </c>
      <c r="J9" s="111">
        <f t="shared" ca="1" si="6"/>
        <v>1.8631217298622948E-4</v>
      </c>
      <c r="K9" s="111">
        <f t="shared" ca="1" si="6"/>
        <v>2.4841623064830596E-4</v>
      </c>
      <c r="L9" s="111">
        <f t="shared" ca="1" si="6"/>
        <v>3.1052028831038246E-4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3.7262434597245896E-4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ref="H10:L10" ca="1" si="7">G10-5*(G10-$M10)/($M$1-G$1)</f>
        <v>4.2071529882662458E-5</v>
      </c>
      <c r="I10" s="111">
        <f t="shared" ca="1" si="7"/>
        <v>8.4143059765324916E-5</v>
      </c>
      <c r="J10" s="111">
        <f t="shared" ca="1" si="7"/>
        <v>1.2621458964798737E-4</v>
      </c>
      <c r="K10" s="111">
        <f t="shared" ca="1" si="7"/>
        <v>1.6828611953064983E-4</v>
      </c>
      <c r="L10" s="111">
        <f t="shared" ca="1" si="7"/>
        <v>2.1035764941331229E-4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2.5242917929597475E-4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9.0387426471736807E-4</v>
      </c>
      <c r="H11" s="111">
        <f t="shared" ref="H11:L11" ca="1" si="8">G11-5*(G11-$M11)/($M$1-G$1)</f>
        <v>9.7807985644544231E-4</v>
      </c>
      <c r="I11" s="111">
        <f t="shared" ca="1" si="8"/>
        <v>1.0522854481735168E-3</v>
      </c>
      <c r="J11" s="111">
        <f t="shared" ca="1" si="8"/>
        <v>1.126491039901591E-3</v>
      </c>
      <c r="K11" s="111">
        <f t="shared" ca="1" si="8"/>
        <v>1.2006966316296655E-3</v>
      </c>
      <c r="L11" s="111">
        <f t="shared" ca="1" si="8"/>
        <v>1.2749022233577399E-3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1.3491078150858142E-3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2.6424617820246543E-3</v>
      </c>
      <c r="H12" s="111">
        <f t="shared" ref="H12:L12" ca="1" si="9">G12-5*(G12-$M12)/($M$1-G$1)</f>
        <v>2.7444663283922189E-3</v>
      </c>
      <c r="I12" s="111">
        <f t="shared" ca="1" si="9"/>
        <v>2.8464708747597835E-3</v>
      </c>
      <c r="J12" s="111">
        <f t="shared" ca="1" si="9"/>
        <v>2.9484754211273482E-3</v>
      </c>
      <c r="K12" s="111">
        <f t="shared" ca="1" si="9"/>
        <v>3.0504799674949123E-3</v>
      </c>
      <c r="L12" s="111">
        <f t="shared" ca="1" si="9"/>
        <v>3.1524845138624765E-3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3.2544890602300412E-3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1.068184063694597E-2</v>
      </c>
      <c r="H13" s="111">
        <f t="shared" ref="H13:L13" ca="1" si="10">G13-5*(G13-$M13)/($M$1-G$1)</f>
        <v>1.0730517637139154E-2</v>
      </c>
      <c r="I13" s="111">
        <f t="shared" ca="1" si="10"/>
        <v>1.0779194637332339E-2</v>
      </c>
      <c r="J13" s="111">
        <f t="shared" ca="1" si="10"/>
        <v>1.0827871637525523E-2</v>
      </c>
      <c r="K13" s="111">
        <f t="shared" ca="1" si="10"/>
        <v>1.0876548637718707E-2</v>
      </c>
      <c r="L13" s="111">
        <f t="shared" ca="1" si="10"/>
        <v>1.0925225637911894E-2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1.0973902638105078E-2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6.9304864502171507E-2</v>
      </c>
      <c r="H14" s="111">
        <f t="shared" ref="H14:L14" ca="1" si="11">G14-5*(G14-$M14)/($M$1-G$1)</f>
        <v>6.9378681158973762E-2</v>
      </c>
      <c r="I14" s="111">
        <f t="shared" ca="1" si="11"/>
        <v>6.9452497815776018E-2</v>
      </c>
      <c r="J14" s="111">
        <f t="shared" ca="1" si="11"/>
        <v>6.952631447257826E-2</v>
      </c>
      <c r="K14" s="111">
        <f t="shared" ca="1" si="11"/>
        <v>6.9600131129380516E-2</v>
      </c>
      <c r="L14" s="111">
        <f t="shared" ca="1" si="11"/>
        <v>6.9673947786182772E-2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6.9747764442985014E-2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ref="H15:L15" ca="1" si="12">G15-5*(G15-$M15)/($M$1-G$1)</f>
        <v>1.0547791916350344E-4</v>
      </c>
      <c r="I15" s="111">
        <f t="shared" ca="1" si="12"/>
        <v>2.1095583832700691E-4</v>
      </c>
      <c r="J15" s="111">
        <f t="shared" ca="1" si="12"/>
        <v>3.1643375749051039E-4</v>
      </c>
      <c r="K15" s="111">
        <f t="shared" ca="1" si="12"/>
        <v>4.2191167665401382E-4</v>
      </c>
      <c r="L15" s="111">
        <f t="shared" ca="1" si="12"/>
        <v>5.2738959581751725E-4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6.3286751498102067E-4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1.0500935774734196E-2</v>
      </c>
      <c r="H16" s="111">
        <f t="shared" ref="H16:L16" ca="1" si="13">G16-5*(G16-$M16)/($M$1-G$1)</f>
        <v>1.0570185745781578E-2</v>
      </c>
      <c r="I16" s="111">
        <f t="shared" ca="1" si="13"/>
        <v>1.063943571682896E-2</v>
      </c>
      <c r="J16" s="111">
        <f t="shared" ca="1" si="13"/>
        <v>1.0708685687876342E-2</v>
      </c>
      <c r="K16" s="111">
        <f t="shared" ca="1" si="13"/>
        <v>1.0777935658923725E-2</v>
      </c>
      <c r="L16" s="111">
        <f t="shared" ca="1" si="13"/>
        <v>1.0847185629971109E-2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1.0916435601018491E-2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ref="H17:L17" ca="1" si="14">G17-5*(G17-$M17)/($M$1-G$1)</f>
        <v>6.8099034922862765E-5</v>
      </c>
      <c r="I17" s="111">
        <f t="shared" ca="1" si="14"/>
        <v>1.3619806984572553E-4</v>
      </c>
      <c r="J17" s="111">
        <f t="shared" ca="1" si="14"/>
        <v>2.0429710476858829E-4</v>
      </c>
      <c r="K17" s="111">
        <f t="shared" ca="1" si="14"/>
        <v>2.7239613969145106E-4</v>
      </c>
      <c r="L17" s="111">
        <f t="shared" ca="1" si="14"/>
        <v>3.404951746143138E-4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4.0859420953717659E-4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ref="H18:L18" ca="1" si="15">G18-5*(G18-$M18)/($M$1-G$1)</f>
        <v>1.5712886641923958E-4</v>
      </c>
      <c r="I18" s="111">
        <f t="shared" ca="1" si="15"/>
        <v>3.1425773283847916E-4</v>
      </c>
      <c r="J18" s="111">
        <f t="shared" ca="1" si="15"/>
        <v>4.7138659925771871E-4</v>
      </c>
      <c r="K18" s="111">
        <f t="shared" ca="1" si="15"/>
        <v>6.2851546567695832E-4</v>
      </c>
      <c r="L18" s="111">
        <f t="shared" ca="1" si="15"/>
        <v>7.8564433209619782E-4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9.4277319851543743E-4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19" ca="1" si="16">G19-5*(G19-$M19)/($M$1-G$1)</f>
        <v>8.0626602427042072E-5</v>
      </c>
      <c r="I19" s="111">
        <f t="shared" ca="1" si="16"/>
        <v>1.6125320485408414E-4</v>
      </c>
      <c r="J19" s="111">
        <f t="shared" ca="1" si="16"/>
        <v>2.4187980728112619E-4</v>
      </c>
      <c r="K19" s="111">
        <f t="shared" ca="1" si="16"/>
        <v>3.2250640970816829E-4</v>
      </c>
      <c r="L19" s="111">
        <f t="shared" ca="1" si="16"/>
        <v>4.0313301213521033E-4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4.8375961456225238E-4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ref="H20:L20" ca="1" si="17">G20-5*(G20-$M20)/($M$1-G$1)</f>
        <v>7.7087332680249209E-5</v>
      </c>
      <c r="I20" s="111">
        <f t="shared" ca="1" si="17"/>
        <v>1.5417466536049842E-4</v>
      </c>
      <c r="J20" s="111">
        <f t="shared" ca="1" si="17"/>
        <v>2.3126199804074761E-4</v>
      </c>
      <c r="K20" s="111">
        <f t="shared" ca="1" si="17"/>
        <v>3.0834933072099684E-4</v>
      </c>
      <c r="L20" s="111">
        <f t="shared" ca="1" si="17"/>
        <v>3.8543666340124601E-4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4.6252399608149523E-4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ref="H21:L21" ca="1" si="18">G21-5*(G21-$M21)/($M$1-G$1)</f>
        <v>7.0970174375054997E-5</v>
      </c>
      <c r="I21" s="111">
        <f t="shared" ca="1" si="18"/>
        <v>1.4194034875010999E-4</v>
      </c>
      <c r="J21" s="111">
        <f t="shared" ca="1" si="18"/>
        <v>2.1291052312516498E-4</v>
      </c>
      <c r="K21" s="111">
        <f t="shared" ca="1" si="18"/>
        <v>2.8388069750021999E-4</v>
      </c>
      <c r="L21" s="111">
        <f t="shared" ca="1" si="18"/>
        <v>3.5485087187527497E-4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4.2582104625032996E-4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1.3408619557978795E-3</v>
      </c>
      <c r="H22" s="111">
        <f t="shared" ref="H22:L22" ca="1" si="19">G22-5*(G22-$M22)/($M$1-G$1)</f>
        <v>1.4809680526856502E-3</v>
      </c>
      <c r="I22" s="111">
        <f t="shared" ca="1" si="19"/>
        <v>1.621074149573421E-3</v>
      </c>
      <c r="J22" s="111">
        <f t="shared" ca="1" si="19"/>
        <v>1.7611802464611919E-3</v>
      </c>
      <c r="K22" s="111">
        <f t="shared" ca="1" si="19"/>
        <v>1.9012863433489626E-3</v>
      </c>
      <c r="L22" s="111">
        <f t="shared" ca="1" si="19"/>
        <v>2.0413924402367333E-3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2.1814985371245042E-3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2.5399263649039734E-3</v>
      </c>
      <c r="H23" s="111">
        <f t="shared" ref="H23:L23" ca="1" si="20">G23-5*(G23-$M23)/($M$1-G$1)</f>
        <v>2.5961152543436147E-3</v>
      </c>
      <c r="I23" s="111">
        <f t="shared" ca="1" si="20"/>
        <v>2.652304143783256E-3</v>
      </c>
      <c r="J23" s="111">
        <f t="shared" ca="1" si="20"/>
        <v>2.7084930332228973E-3</v>
      </c>
      <c r="K23" s="111">
        <f t="shared" ca="1" si="20"/>
        <v>2.7646819226625386E-3</v>
      </c>
      <c r="L23" s="111">
        <f t="shared" ca="1" si="20"/>
        <v>2.8208708121021794E-3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2.8770597015418207E-3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1.8437291130243595E-2</v>
      </c>
      <c r="H24" s="111">
        <f t="shared" ref="H24:L24" ca="1" si="21">G24-5*(G24-$M24)/($M$1-G$1)</f>
        <v>1.8518969086697621E-2</v>
      </c>
      <c r="I24" s="111">
        <f t="shared" ca="1" si="21"/>
        <v>1.8600647043151647E-2</v>
      </c>
      <c r="J24" s="111">
        <f t="shared" ca="1" si="21"/>
        <v>1.8682324999605669E-2</v>
      </c>
      <c r="K24" s="111">
        <f t="shared" ca="1" si="21"/>
        <v>1.8764002956059695E-2</v>
      </c>
      <c r="L24" s="111">
        <f t="shared" ca="1" si="21"/>
        <v>1.8845680912513721E-2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1.8927358868967743E-2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8.4173620232313052E-4</v>
      </c>
      <c r="H25" s="111">
        <f t="shared" ref="H25:L25" ca="1" si="22">G25-5*(G25-$M25)/($M$1-G$1)</f>
        <v>9.7192502966292045E-4</v>
      </c>
      <c r="I25" s="111">
        <f t="shared" ca="1" si="22"/>
        <v>1.1021138570027104E-3</v>
      </c>
      <c r="J25" s="111">
        <f t="shared" ca="1" si="22"/>
        <v>1.2323026843425002E-3</v>
      </c>
      <c r="K25" s="111">
        <f t="shared" ca="1" si="22"/>
        <v>1.36249151168229E-3</v>
      </c>
      <c r="L25" s="111">
        <f t="shared" ca="1" si="22"/>
        <v>1.4926803390220801E-3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1.6228691663618699E-3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5.8294610292248535E-2</v>
      </c>
      <c r="H26" s="111">
        <f t="shared" ref="H26:L26" ca="1" si="23">G26-5*(G26-$M26)/($M$1-G$1)</f>
        <v>5.8378541822660092E-2</v>
      </c>
      <c r="I26" s="111">
        <f t="shared" ca="1" si="23"/>
        <v>5.8462473353071649E-2</v>
      </c>
      <c r="J26" s="111">
        <f t="shared" ca="1" si="23"/>
        <v>5.8546404883483207E-2</v>
      </c>
      <c r="K26" s="111">
        <f t="shared" ca="1" si="23"/>
        <v>5.8630336413894764E-2</v>
      </c>
      <c r="L26" s="111">
        <f t="shared" ca="1" si="23"/>
        <v>5.8714267944306328E-2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5.8798199474717885E-2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1.0509743705880298E-3</v>
      </c>
      <c r="H27" s="111">
        <f t="shared" ref="H27:L27" ca="1" si="24">G27-5*(G27-$M27)/($M$1-G$1)</f>
        <v>1.1432868720351029E-3</v>
      </c>
      <c r="I27" s="111">
        <f t="shared" ca="1" si="24"/>
        <v>1.2355993734821762E-3</v>
      </c>
      <c r="J27" s="111">
        <f t="shared" ca="1" si="24"/>
        <v>1.3279118749292495E-3</v>
      </c>
      <c r="K27" s="111">
        <f t="shared" ca="1" si="24"/>
        <v>1.4202243763763226E-3</v>
      </c>
      <c r="L27" s="111">
        <f t="shared" ca="1" si="24"/>
        <v>1.5125368778233957E-3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1.604849379270469E-3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ref="H28:L28" ca="1" si="25">G28-5*(G28-$M28)/($M$1-G$1)</f>
        <v>5.3462119244190386E-5</v>
      </c>
      <c r="I28" s="111">
        <f t="shared" ca="1" si="25"/>
        <v>1.0692423848838077E-4</v>
      </c>
      <c r="J28" s="111">
        <f t="shared" ca="1" si="25"/>
        <v>1.6038635773257115E-4</v>
      </c>
      <c r="K28" s="111">
        <f t="shared" ca="1" si="25"/>
        <v>2.1384847697676154E-4</v>
      </c>
      <c r="L28" s="111">
        <f t="shared" ca="1" si="25"/>
        <v>2.6731059622095194E-4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3.207727154651423E-4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ref="H29:L29" ca="1" si="26">G29-5*(G29-$M29)/($M$1-G$1)</f>
        <v>0</v>
      </c>
      <c r="I29" s="111">
        <f t="shared" ca="1" si="26"/>
        <v>0</v>
      </c>
      <c r="J29" s="111">
        <f t="shared" ca="1" si="26"/>
        <v>0</v>
      </c>
      <c r="K29" s="111">
        <f t="shared" ca="1" si="26"/>
        <v>0</v>
      </c>
      <c r="L29" s="111">
        <f t="shared" ca="1" si="26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9.2663602325016012E-5</v>
      </c>
      <c r="H30" s="111">
        <f t="shared" ref="H30:L30" ca="1" si="27">G30-5*(G30-$M30)/($M$1-G$1)</f>
        <v>1.6127888932273123E-4</v>
      </c>
      <c r="I30" s="111">
        <f t="shared" ca="1" si="27"/>
        <v>2.2989417632044643E-4</v>
      </c>
      <c r="J30" s="111">
        <f t="shared" ca="1" si="27"/>
        <v>2.9850946331816169E-4</v>
      </c>
      <c r="K30" s="111">
        <f t="shared" ca="1" si="27"/>
        <v>3.6712475031587695E-4</v>
      </c>
      <c r="L30" s="111">
        <f t="shared" ca="1" si="27"/>
        <v>4.3574003731359216E-4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5.0435532431130736E-4</v>
      </c>
    </row>
    <row r="31" spans="1:13" x14ac:dyDescent="0.3">
      <c r="A31" t="s">
        <v>12</v>
      </c>
      <c r="B31">
        <f t="shared" ref="B31:B62" si="28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1.20813254914439E-2</v>
      </c>
      <c r="H31" s="111">
        <f t="shared" ref="H31:L31" ca="1" si="29">G31-5*(G31-$M31)/($M$1-G$1)</f>
        <v>1.4190371187935393E-2</v>
      </c>
      <c r="I31" s="111">
        <f t="shared" ca="1" si="29"/>
        <v>1.6299416884426886E-2</v>
      </c>
      <c r="J31" s="111">
        <f t="shared" ca="1" si="29"/>
        <v>1.8408462580918376E-2</v>
      </c>
      <c r="K31" s="111">
        <f t="shared" ca="1" si="29"/>
        <v>2.051750827740987E-2</v>
      </c>
      <c r="L31" s="111">
        <f t="shared" ca="1" si="29"/>
        <v>2.2626553973901363E-2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2.4735599670392853E-2</v>
      </c>
    </row>
    <row r="32" spans="1:13" x14ac:dyDescent="0.3">
      <c r="A32" t="s">
        <v>1</v>
      </c>
      <c r="B32">
        <f t="shared" si="28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ref="H32:L32" ca="1" si="30">G32-5*(G32-$M32)/($M$1-G$1)</f>
        <v>2.5329134963965909E-3</v>
      </c>
      <c r="I32" s="111">
        <f t="shared" ca="1" si="30"/>
        <v>5.0658269927931817E-3</v>
      </c>
      <c r="J32" s="111">
        <f t="shared" ca="1" si="30"/>
        <v>7.5987404891897734E-3</v>
      </c>
      <c r="K32" s="111">
        <f t="shared" ca="1" si="30"/>
        <v>1.0131653985586363E-2</v>
      </c>
      <c r="L32" s="111">
        <f t="shared" ca="1" si="30"/>
        <v>1.2664567481982955E-2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1.5197480978379547E-2</v>
      </c>
    </row>
    <row r="33" spans="1:13" x14ac:dyDescent="0.3">
      <c r="A33" t="s">
        <v>19</v>
      </c>
      <c r="B33">
        <f t="shared" si="28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0.10268729763347272</v>
      </c>
      <c r="H33" s="111">
        <f t="shared" ref="H33:L33" ca="1" si="31">G33-5*(G33-$M33)/($M$1-G$1)</f>
        <v>0.10344547240044182</v>
      </c>
      <c r="I33" s="111">
        <f t="shared" ca="1" si="31"/>
        <v>0.10420364716741091</v>
      </c>
      <c r="J33" s="111">
        <f t="shared" ca="1" si="31"/>
        <v>0.10496182193438001</v>
      </c>
      <c r="K33" s="111">
        <f t="shared" ca="1" si="31"/>
        <v>0.10571999670134911</v>
      </c>
      <c r="L33" s="111">
        <f t="shared" ca="1" si="31"/>
        <v>0.10647817146831821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0.10723634623528731</v>
      </c>
    </row>
    <row r="34" spans="1:13" x14ac:dyDescent="0.3">
      <c r="A34" t="s">
        <v>22</v>
      </c>
      <c r="B34">
        <f t="shared" si="28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2.4612954757713579E-2</v>
      </c>
      <c r="H34" s="111">
        <f t="shared" ref="H34:L34" ca="1" si="32">G34-5*(G34-$M34)/($M$1-G$1)</f>
        <v>2.6387192808041707E-2</v>
      </c>
      <c r="I34" s="111">
        <f t="shared" ca="1" si="32"/>
        <v>2.8161430858369835E-2</v>
      </c>
      <c r="J34" s="111">
        <f t="shared" ca="1" si="32"/>
        <v>2.9935668908697963E-2</v>
      </c>
      <c r="K34" s="111">
        <f t="shared" ca="1" si="32"/>
        <v>3.1709906959026091E-2</v>
      </c>
      <c r="L34" s="111">
        <f t="shared" ca="1" si="32"/>
        <v>3.3484145009354219E-2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3.5258383059682354E-2</v>
      </c>
    </row>
    <row r="35" spans="1:13" x14ac:dyDescent="0.3">
      <c r="A35" t="s">
        <v>28</v>
      </c>
      <c r="B35">
        <f t="shared" si="28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3">G35-5*(G35-$M35)/($M$1-G$1)</f>
        <v>1.5038588814940525E-3</v>
      </c>
      <c r="I35" s="111">
        <f t="shared" ca="1" si="33"/>
        <v>3.007717762988105E-3</v>
      </c>
      <c r="J35" s="111">
        <f t="shared" ca="1" si="33"/>
        <v>4.5115766444821575E-3</v>
      </c>
      <c r="K35" s="111">
        <f t="shared" ca="1" si="33"/>
        <v>6.01543552597621E-3</v>
      </c>
      <c r="L35" s="111">
        <f t="shared" ca="1" si="33"/>
        <v>7.5192944074702625E-3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9.0231532889643151E-3</v>
      </c>
    </row>
    <row r="36" spans="1:13" x14ac:dyDescent="0.3">
      <c r="A36" t="s">
        <v>13</v>
      </c>
      <c r="B36">
        <f t="shared" si="28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ref="H36:L36" ca="1" si="34">G36-5*(G36-$M36)/($M$1-G$1)</f>
        <v>2.0919733009815695E-3</v>
      </c>
      <c r="I36" s="111">
        <f t="shared" ca="1" si="34"/>
        <v>4.1839466019631391E-3</v>
      </c>
      <c r="J36" s="111">
        <f t="shared" ca="1" si="34"/>
        <v>6.2759199029447082E-3</v>
      </c>
      <c r="K36" s="111">
        <f t="shared" ca="1" si="34"/>
        <v>8.3678932039262782E-3</v>
      </c>
      <c r="L36" s="111">
        <f t="shared" ca="1" si="34"/>
        <v>1.0459866504907846E-2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1.2551839805889416E-2</v>
      </c>
    </row>
    <row r="37" spans="1:13" x14ac:dyDescent="0.3">
      <c r="A37" t="s">
        <v>17</v>
      </c>
      <c r="B37">
        <f t="shared" si="28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ref="H37:L37" ca="1" si="35">G37-5*(G37-$M37)/($M$1-G$1)</f>
        <v>2.065934042293961E-3</v>
      </c>
      <c r="I37" s="111">
        <f t="shared" ca="1" si="35"/>
        <v>4.1318680845879221E-3</v>
      </c>
      <c r="J37" s="111">
        <f t="shared" ca="1" si="35"/>
        <v>6.1978021268818831E-3</v>
      </c>
      <c r="K37" s="111">
        <f t="shared" ca="1" si="35"/>
        <v>8.2637361691758442E-3</v>
      </c>
      <c r="L37" s="111">
        <f t="shared" ca="1" si="35"/>
        <v>1.0329670211469806E-2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1.2395604253763766E-2</v>
      </c>
    </row>
    <row r="38" spans="1:13" x14ac:dyDescent="0.3">
      <c r="A38" t="s">
        <v>25</v>
      </c>
      <c r="B38">
        <f t="shared" si="28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ref="H38:L38" ca="1" si="36">G38-5*(G38-$M38)/($M$1-G$1)</f>
        <v>1.5116608596570686E-3</v>
      </c>
      <c r="I38" s="111">
        <f t="shared" ca="1" si="36"/>
        <v>3.0233217193141376E-3</v>
      </c>
      <c r="J38" s="111">
        <f t="shared" ca="1" si="36"/>
        <v>4.5349825789712059E-3</v>
      </c>
      <c r="K38" s="111">
        <f t="shared" ca="1" si="36"/>
        <v>6.0466434386282743E-3</v>
      </c>
      <c r="L38" s="111">
        <f t="shared" ca="1" si="36"/>
        <v>7.5583042982853427E-3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9.0699651579424119E-3</v>
      </c>
    </row>
    <row r="39" spans="1:13" x14ac:dyDescent="0.3">
      <c r="A39" t="s">
        <v>11</v>
      </c>
      <c r="B39">
        <f t="shared" si="28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ref="H39:L39" ca="1" si="37">G39-5*(G39-$M39)/($M$1-G$1)</f>
        <v>8.8072624937413199E-4</v>
      </c>
      <c r="I39" s="111">
        <f t="shared" ca="1" si="37"/>
        <v>1.7614524987482642E-3</v>
      </c>
      <c r="J39" s="111">
        <f t="shared" ca="1" si="37"/>
        <v>2.6421787481223959E-3</v>
      </c>
      <c r="K39" s="111">
        <f t="shared" ca="1" si="37"/>
        <v>3.522904997496528E-3</v>
      </c>
      <c r="L39" s="111">
        <f t="shared" ca="1" si="37"/>
        <v>4.4036312468706601E-3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5.2843574962447917E-3</v>
      </c>
    </row>
    <row r="40" spans="1:13" x14ac:dyDescent="0.3">
      <c r="A40" t="s">
        <v>3</v>
      </c>
      <c r="B40">
        <f t="shared" si="28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9.0387426471736807E-4</v>
      </c>
      <c r="H40" s="111">
        <f t="shared" ref="H40:L40" ca="1" si="38">G40-5*(G40-$M40)/($M$1-G$1)</f>
        <v>3.2234489795124853E-3</v>
      </c>
      <c r="I40" s="111">
        <f t="shared" ca="1" si="38"/>
        <v>5.5430236943076021E-3</v>
      </c>
      <c r="J40" s="111">
        <f t="shared" ca="1" si="38"/>
        <v>7.8625984091027189E-3</v>
      </c>
      <c r="K40" s="111">
        <f t="shared" ca="1" si="38"/>
        <v>1.0182173123897836E-2</v>
      </c>
      <c r="L40" s="111">
        <f t="shared" ca="1" si="38"/>
        <v>1.2501747838692952E-2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1.4821322553488071E-2</v>
      </c>
    </row>
    <row r="41" spans="1:13" x14ac:dyDescent="0.3">
      <c r="A41" t="s">
        <v>2</v>
      </c>
      <c r="B41">
        <f t="shared" si="28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2.6424617820246543E-3</v>
      </c>
      <c r="H41" s="111">
        <f t="shared" ref="H41:L41" ca="1" si="39">G41-5*(G41-$M41)/($M$1-G$1)</f>
        <v>5.495039907365243E-3</v>
      </c>
      <c r="I41" s="111">
        <f t="shared" ca="1" si="39"/>
        <v>8.3476180327058322E-3</v>
      </c>
      <c r="J41" s="111">
        <f t="shared" ca="1" si="39"/>
        <v>1.1200196158046422E-2</v>
      </c>
      <c r="K41" s="111">
        <f t="shared" ca="1" si="39"/>
        <v>1.4052774283387011E-2</v>
      </c>
      <c r="L41" s="111">
        <f t="shared" ca="1" si="39"/>
        <v>1.6905352408727599E-2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1.9757930534068189E-2</v>
      </c>
    </row>
    <row r="42" spans="1:13" x14ac:dyDescent="0.3">
      <c r="A42" t="s">
        <v>16</v>
      </c>
      <c r="B42">
        <f t="shared" si="28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1.068184063694597E-2</v>
      </c>
      <c r="H42" s="111">
        <f t="shared" ref="H42:L42" ca="1" si="40">G42-5*(G42-$M42)/($M$1-G$1)</f>
        <v>1.197184357071392E-2</v>
      </c>
      <c r="I42" s="111">
        <f t="shared" ca="1" si="40"/>
        <v>1.326184650448187E-2</v>
      </c>
      <c r="J42" s="111">
        <f t="shared" ca="1" si="40"/>
        <v>1.455184943824982E-2</v>
      </c>
      <c r="K42" s="111">
        <f t="shared" ca="1" si="40"/>
        <v>1.5841852372017771E-2</v>
      </c>
      <c r="L42" s="111">
        <f t="shared" ca="1" si="40"/>
        <v>1.7131855305785725E-2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1.8421858239553675E-2</v>
      </c>
    </row>
    <row r="43" spans="1:13" x14ac:dyDescent="0.3">
      <c r="A43" t="s">
        <v>15</v>
      </c>
      <c r="B43">
        <f t="shared" si="28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6.9304864502171507E-2</v>
      </c>
      <c r="H43" s="111">
        <f t="shared" ref="H43:L43" ca="1" si="41">G43-5*(G43-$M43)/($M$1-G$1)</f>
        <v>7.2212184652677161E-2</v>
      </c>
      <c r="I43" s="111">
        <f t="shared" ca="1" si="41"/>
        <v>7.5119504803182816E-2</v>
      </c>
      <c r="J43" s="111">
        <f t="shared" ca="1" si="41"/>
        <v>7.802682495368847E-2</v>
      </c>
      <c r="K43" s="111">
        <f t="shared" ca="1" si="41"/>
        <v>8.0934145104194125E-2</v>
      </c>
      <c r="L43" s="111">
        <f t="shared" ca="1" si="41"/>
        <v>8.3841465254699765E-2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8.674878540520542E-2</v>
      </c>
    </row>
    <row r="44" spans="1:13" x14ac:dyDescent="0.3">
      <c r="A44" t="s">
        <v>18</v>
      </c>
      <c r="B44">
        <f t="shared" si="28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ref="H44:L44" ca="1" si="42">G44-5*(G44-$M44)/($M$1-G$1)</f>
        <v>2.9174469881618711E-3</v>
      </c>
      <c r="I44" s="111">
        <f t="shared" ca="1" si="42"/>
        <v>5.8348939763237431E-3</v>
      </c>
      <c r="J44" s="111">
        <f t="shared" ca="1" si="42"/>
        <v>8.7523409644856137E-3</v>
      </c>
      <c r="K44" s="111">
        <f t="shared" ca="1" si="42"/>
        <v>1.1669787952647484E-2</v>
      </c>
      <c r="L44" s="111">
        <f t="shared" ca="1" si="42"/>
        <v>1.4587234940809355E-2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1.7504681928971227E-2</v>
      </c>
    </row>
    <row r="45" spans="1:13" x14ac:dyDescent="0.3">
      <c r="A45" t="s">
        <v>5</v>
      </c>
      <c r="B45">
        <f t="shared" si="28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1.0500935774734196E-2</v>
      </c>
      <c r="H45" s="111">
        <f t="shared" ref="H45:L45" ca="1" si="43">G45-5*(G45-$M45)/($M$1-G$1)</f>
        <v>1.3210247892925886E-2</v>
      </c>
      <c r="I45" s="111">
        <f t="shared" ca="1" si="43"/>
        <v>1.5919560011117575E-2</v>
      </c>
      <c r="J45" s="111">
        <f t="shared" ca="1" si="43"/>
        <v>1.8628872129309262E-2</v>
      </c>
      <c r="K45" s="111">
        <f t="shared" ca="1" si="43"/>
        <v>2.133818424750095E-2</v>
      </c>
      <c r="L45" s="111">
        <f t="shared" ca="1" si="43"/>
        <v>2.4047496365692637E-2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2.6756808483884328E-2</v>
      </c>
    </row>
    <row r="46" spans="1:13" x14ac:dyDescent="0.3">
      <c r="A46" t="s">
        <v>23</v>
      </c>
      <c r="B46">
        <f t="shared" si="28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ref="H46:L46" ca="1" si="44">G46-5*(G46-$M46)/($M$1-G$1)</f>
        <v>1.6114395340962467E-3</v>
      </c>
      <c r="I46" s="111">
        <f t="shared" ca="1" si="44"/>
        <v>3.2228790681924934E-3</v>
      </c>
      <c r="J46" s="111">
        <f t="shared" ca="1" si="44"/>
        <v>4.8343186022887404E-3</v>
      </c>
      <c r="K46" s="111">
        <f t="shared" ca="1" si="44"/>
        <v>6.4457581363849869E-3</v>
      </c>
      <c r="L46" s="111">
        <f t="shared" ca="1" si="44"/>
        <v>8.0571976704812334E-3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9.6686372045774807E-3</v>
      </c>
    </row>
    <row r="47" spans="1:13" x14ac:dyDescent="0.3">
      <c r="A47" t="s">
        <v>24</v>
      </c>
      <c r="B47">
        <f t="shared" si="28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ref="H47:L47" ca="1" si="45">G47-5*(G47-$M47)/($M$1-G$1)</f>
        <v>2.4063336032786949E-3</v>
      </c>
      <c r="I47" s="111">
        <f t="shared" ca="1" si="45"/>
        <v>4.8126672065573898E-3</v>
      </c>
      <c r="J47" s="111">
        <f t="shared" ca="1" si="45"/>
        <v>7.2190008098360842E-3</v>
      </c>
      <c r="K47" s="111">
        <f t="shared" ca="1" si="45"/>
        <v>9.6253344131147795E-3</v>
      </c>
      <c r="L47" s="111">
        <f t="shared" ca="1" si="45"/>
        <v>1.2031668016393474E-2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1.4438001619672168E-2</v>
      </c>
    </row>
    <row r="48" spans="1:13" x14ac:dyDescent="0.3">
      <c r="A48" t="s">
        <v>27</v>
      </c>
      <c r="B48">
        <f t="shared" si="28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ref="H48:L48" ca="1" si="46">G48-5*(G48-$M48)/($M$1-G$1)</f>
        <v>2.4704593707321758E-3</v>
      </c>
      <c r="I48" s="111">
        <f t="shared" ca="1" si="46"/>
        <v>4.9409187414643516E-3</v>
      </c>
      <c r="J48" s="111">
        <f t="shared" ca="1" si="46"/>
        <v>7.411378112196527E-3</v>
      </c>
      <c r="K48" s="111">
        <f t="shared" ca="1" si="46"/>
        <v>9.8818374829287032E-3</v>
      </c>
      <c r="L48" s="111">
        <f t="shared" ca="1" si="46"/>
        <v>1.2352296853660879E-2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1.4822756224393054E-2</v>
      </c>
    </row>
    <row r="49" spans="1:13" x14ac:dyDescent="0.3">
      <c r="A49" t="s">
        <v>29</v>
      </c>
      <c r="B49">
        <f t="shared" si="28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ref="H49:L49" ca="1" si="47">G49-5*(G49-$M49)/($M$1-G$1)</f>
        <v>1.6588990863825178E-3</v>
      </c>
      <c r="I49" s="111">
        <f t="shared" ca="1" si="47"/>
        <v>3.3177981727650356E-3</v>
      </c>
      <c r="J49" s="111">
        <f t="shared" ca="1" si="47"/>
        <v>4.9766972591475537E-3</v>
      </c>
      <c r="K49" s="111">
        <f t="shared" ca="1" si="47"/>
        <v>6.6355963455300713E-3</v>
      </c>
      <c r="L49" s="111">
        <f t="shared" ca="1" si="47"/>
        <v>8.2944954319125897E-3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9.9533945182951073E-3</v>
      </c>
    </row>
    <row r="50" spans="1:13" x14ac:dyDescent="0.3">
      <c r="A50" t="s">
        <v>8</v>
      </c>
      <c r="B50">
        <f t="shared" si="28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ref="H50:L50" ca="1" si="48">G50-5*(G50-$M50)/($M$1-G$1)</f>
        <v>2.7577057724732556E-3</v>
      </c>
      <c r="I50" s="111">
        <f t="shared" ca="1" si="48"/>
        <v>5.5154115449465111E-3</v>
      </c>
      <c r="J50" s="111">
        <f t="shared" ca="1" si="48"/>
        <v>8.2731173174197658E-3</v>
      </c>
      <c r="K50" s="111">
        <f t="shared" ca="1" si="48"/>
        <v>1.1030823089893022E-2</v>
      </c>
      <c r="L50" s="111">
        <f t="shared" ca="1" si="48"/>
        <v>1.3788528862366277E-2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1.6546234634839532E-2</v>
      </c>
    </row>
    <row r="51" spans="1:13" x14ac:dyDescent="0.3">
      <c r="A51" t="s">
        <v>6</v>
      </c>
      <c r="B51">
        <f t="shared" si="28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1.3408619557978795E-3</v>
      </c>
      <c r="H51" s="111">
        <f t="shared" ref="H51:L51" ca="1" si="49">G51-5*(G51-$M51)/($M$1-G$1)</f>
        <v>3.945007247986184E-3</v>
      </c>
      <c r="I51" s="111">
        <f t="shared" ca="1" si="49"/>
        <v>6.5491525401744893E-3</v>
      </c>
      <c r="J51" s="111">
        <f t="shared" ca="1" si="49"/>
        <v>9.1532978323627945E-3</v>
      </c>
      <c r="K51" s="111">
        <f t="shared" ca="1" si="49"/>
        <v>1.1757443124551098E-2</v>
      </c>
      <c r="L51" s="111">
        <f t="shared" ca="1" si="49"/>
        <v>1.4361588416739403E-2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1.6965733708927708E-2</v>
      </c>
    </row>
    <row r="52" spans="1:13" x14ac:dyDescent="0.3">
      <c r="A52" t="s">
        <v>21</v>
      </c>
      <c r="B52">
        <f t="shared" si="28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2.5399263649039734E-3</v>
      </c>
      <c r="H52" s="111">
        <f t="shared" ref="H52:L52" ca="1" si="50">G52-5*(G52-$M52)/($M$1-G$1)</f>
        <v>4.2876376351798457E-3</v>
      </c>
      <c r="I52" s="111">
        <f t="shared" ca="1" si="50"/>
        <v>6.0353489054557168E-3</v>
      </c>
      <c r="J52" s="111">
        <f t="shared" ca="1" si="50"/>
        <v>7.7830601757315886E-3</v>
      </c>
      <c r="K52" s="111">
        <f t="shared" ca="1" si="50"/>
        <v>9.5307714460074605E-3</v>
      </c>
      <c r="L52" s="111">
        <f t="shared" ca="1" si="50"/>
        <v>1.1278482716283332E-2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1.3026193986559204E-2</v>
      </c>
    </row>
    <row r="53" spans="1:13" x14ac:dyDescent="0.3">
      <c r="A53" t="s">
        <v>10</v>
      </c>
      <c r="B53">
        <f t="shared" si="28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1.8437291130243595E-2</v>
      </c>
      <c r="H53" s="111">
        <f t="shared" ref="H53:L53" ca="1" si="51">G53-5*(G53-$M53)/($M$1-G$1)</f>
        <v>2.1470972623963264E-2</v>
      </c>
      <c r="I53" s="111">
        <f t="shared" ca="1" si="51"/>
        <v>2.4504654117682934E-2</v>
      </c>
      <c r="J53" s="111">
        <f t="shared" ca="1" si="51"/>
        <v>2.7538335611402606E-2</v>
      </c>
      <c r="K53" s="111">
        <f t="shared" ca="1" si="51"/>
        <v>3.0572017105122275E-2</v>
      </c>
      <c r="L53" s="111">
        <f t="shared" ca="1" si="51"/>
        <v>3.3605698598841945E-2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3.6639380092561617E-2</v>
      </c>
    </row>
    <row r="54" spans="1:13" x14ac:dyDescent="0.3">
      <c r="A54" t="s">
        <v>20</v>
      </c>
      <c r="B54">
        <f t="shared" si="28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8.4173620232313052E-4</v>
      </c>
      <c r="H54" s="111">
        <f t="shared" ref="H54:L54" ca="1" si="52">G54-5*(G54-$M54)/($M$1-G$1)</f>
        <v>3.8409334573639609E-3</v>
      </c>
      <c r="I54" s="111">
        <f t="shared" ca="1" si="52"/>
        <v>6.8401307124047912E-3</v>
      </c>
      <c r="J54" s="111">
        <f t="shared" ca="1" si="52"/>
        <v>9.839327967445622E-3</v>
      </c>
      <c r="K54" s="111">
        <f t="shared" ca="1" si="52"/>
        <v>1.2838525222486453E-2</v>
      </c>
      <c r="L54" s="111">
        <f t="shared" ca="1" si="52"/>
        <v>1.583772247752728E-2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1.8836919732568111E-2</v>
      </c>
    </row>
    <row r="55" spans="1:13" x14ac:dyDescent="0.3">
      <c r="A55" t="s">
        <v>26</v>
      </c>
      <c r="B55">
        <f t="shared" si="28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5.8294610292248535E-2</v>
      </c>
      <c r="H55" s="111">
        <f t="shared" ref="H55:L55" ca="1" si="53">G55-5*(G55-$M55)/($M$1-G$1)</f>
        <v>6.0139112311104199E-2</v>
      </c>
      <c r="I55" s="111">
        <f t="shared" ca="1" si="53"/>
        <v>6.1983614329959864E-2</v>
      </c>
      <c r="J55" s="111">
        <f t="shared" ca="1" si="53"/>
        <v>6.3828116348815522E-2</v>
      </c>
      <c r="K55" s="111">
        <f t="shared" ca="1" si="53"/>
        <v>6.5672618367671187E-2</v>
      </c>
      <c r="L55" s="111">
        <f t="shared" ca="1" si="53"/>
        <v>6.7517120386526852E-2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6.9361622405382517E-2</v>
      </c>
    </row>
    <row r="56" spans="1:13" x14ac:dyDescent="0.3">
      <c r="A56" t="s">
        <v>7</v>
      </c>
      <c r="B56">
        <f t="shared" si="28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1.0509743705880298E-3</v>
      </c>
      <c r="H56" s="111">
        <f t="shared" ref="H56:L56" ca="1" si="54">G56-5*(G56-$M56)/($M$1-G$1)</f>
        <v>3.5139535241736691E-3</v>
      </c>
      <c r="I56" s="111">
        <f t="shared" ca="1" si="54"/>
        <v>5.9769326777593086E-3</v>
      </c>
      <c r="J56" s="111">
        <f t="shared" ca="1" si="54"/>
        <v>8.4399118313449491E-3</v>
      </c>
      <c r="K56" s="111">
        <f t="shared" ca="1" si="54"/>
        <v>1.0902890984930589E-2</v>
      </c>
      <c r="L56" s="111">
        <f t="shared" ca="1" si="54"/>
        <v>1.3365870138516228E-2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1.5828849292101866E-2</v>
      </c>
    </row>
    <row r="57" spans="1:13" x14ac:dyDescent="0.3">
      <c r="A57" t="s">
        <v>9</v>
      </c>
      <c r="B57">
        <f t="shared" si="28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ref="H57:L57" ca="1" si="55">G57-5*(G57-$M57)/($M$1-G$1)</f>
        <v>1.2448763499763821E-3</v>
      </c>
      <c r="I57" s="111">
        <f t="shared" ca="1" si="55"/>
        <v>2.4897526999527637E-3</v>
      </c>
      <c r="J57" s="111">
        <f t="shared" ca="1" si="55"/>
        <v>3.7346290499291456E-3</v>
      </c>
      <c r="K57" s="111">
        <f t="shared" ca="1" si="55"/>
        <v>4.9795053999055275E-3</v>
      </c>
      <c r="L57" s="111">
        <f t="shared" ca="1" si="55"/>
        <v>6.2243817498819094E-3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7.4692580998582912E-3</v>
      </c>
    </row>
    <row r="58" spans="1:13" x14ac:dyDescent="0.3">
      <c r="A58" t="s">
        <v>14</v>
      </c>
      <c r="B58">
        <f t="shared" si="28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ref="H58:L58" ca="1" si="56">G58-5*(G58-$M58)/($M$1-G$1)</f>
        <v>0</v>
      </c>
      <c r="I58" s="111">
        <f t="shared" ca="1" si="56"/>
        <v>0</v>
      </c>
      <c r="J58" s="111">
        <f t="shared" ca="1" si="56"/>
        <v>0</v>
      </c>
      <c r="K58" s="111">
        <f t="shared" ca="1" si="56"/>
        <v>0</v>
      </c>
      <c r="L58" s="111">
        <f t="shared" ca="1" si="56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28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9.2663602325016012E-5</v>
      </c>
      <c r="H59" s="111">
        <f t="shared" ref="H59:L59" ca="1" si="57">G59-5*(G59-$M59)/($M$1-G$1)</f>
        <v>2.5629028735455524E-3</v>
      </c>
      <c r="I59" s="111">
        <f t="shared" ca="1" si="57"/>
        <v>5.0331421447660889E-3</v>
      </c>
      <c r="J59" s="111">
        <f t="shared" ca="1" si="57"/>
        <v>7.5033814159866253E-3</v>
      </c>
      <c r="K59" s="111">
        <f t="shared" ca="1" si="57"/>
        <v>9.9736206872071617E-3</v>
      </c>
      <c r="L59" s="111">
        <f t="shared" ca="1" si="57"/>
        <v>1.2443859958427698E-2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1.4914099229648235E-2</v>
      </c>
    </row>
    <row r="60" spans="1:13" x14ac:dyDescent="0.3">
      <c r="A60" t="s">
        <v>12</v>
      </c>
      <c r="B60">
        <f t="shared" si="28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1.20813254914439E-2</v>
      </c>
      <c r="H60" s="111">
        <f t="shared" ref="H60:L60" ca="1" si="58">G60-5*(G60-$M60)/($M$1-G$1)</f>
        <v>1.6193206553578317E-2</v>
      </c>
      <c r="I60" s="111">
        <f t="shared" ca="1" si="58"/>
        <v>2.0305087615712734E-2</v>
      </c>
      <c r="J60" s="111">
        <f t="shared" ca="1" si="58"/>
        <v>2.4416968677847151E-2</v>
      </c>
      <c r="K60" s="111">
        <f t="shared" ca="1" si="58"/>
        <v>2.8528849739981568E-2</v>
      </c>
      <c r="L60" s="111">
        <f t="shared" ca="1" si="58"/>
        <v>3.2640730802115984E-2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3.6752611864250398E-2</v>
      </c>
    </row>
    <row r="61" spans="1:13" x14ac:dyDescent="0.3">
      <c r="A61" t="s">
        <v>1</v>
      </c>
      <c r="B61">
        <f t="shared" si="28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ref="H61:L61" ca="1" si="59">G61-5*(G61-$M61)/($M$1-G$1)</f>
        <v>4.9391813179733533E-3</v>
      </c>
      <c r="I61" s="111">
        <f t="shared" ca="1" si="59"/>
        <v>9.8783626359467067E-3</v>
      </c>
      <c r="J61" s="111">
        <f t="shared" ca="1" si="59"/>
        <v>1.481754395392006E-2</v>
      </c>
      <c r="K61" s="111">
        <f t="shared" ca="1" si="59"/>
        <v>1.9756725271893413E-2</v>
      </c>
      <c r="L61" s="111">
        <f t="shared" ca="1" si="59"/>
        <v>2.4695906589866763E-2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2.9635087907840117E-2</v>
      </c>
    </row>
    <row r="62" spans="1:13" x14ac:dyDescent="0.3">
      <c r="A62" t="s">
        <v>19</v>
      </c>
      <c r="B62">
        <f t="shared" si="28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0.10268729763347272</v>
      </c>
      <c r="H62" s="111">
        <f t="shared" ref="H62:L62" ca="1" si="60">G62-5*(G62-$M62)/($M$1-G$1)</f>
        <v>0.10414519452664316</v>
      </c>
      <c r="I62" s="111">
        <f t="shared" ca="1" si="60"/>
        <v>0.1056030914198136</v>
      </c>
      <c r="J62" s="111">
        <f t="shared" ca="1" si="60"/>
        <v>0.10706098831298405</v>
      </c>
      <c r="K62" s="111">
        <f t="shared" ca="1" si="60"/>
        <v>0.10851888520615449</v>
      </c>
      <c r="L62" s="111">
        <f t="shared" ca="1" si="60"/>
        <v>0.10997678209932493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0.11143467899249539</v>
      </c>
    </row>
    <row r="63" spans="1:13" x14ac:dyDescent="0.3">
      <c r="A63" t="s">
        <v>22</v>
      </c>
      <c r="B63">
        <f t="shared" ref="B63:B94" si="61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2.4612954757713579E-2</v>
      </c>
      <c r="H63" s="111">
        <f t="shared" ref="H63:L63" ca="1" si="62">G63-5*(G63-$M63)/($M$1-G$1)</f>
        <v>2.8070865145923312E-2</v>
      </c>
      <c r="I63" s="111">
        <f t="shared" ca="1" si="62"/>
        <v>3.1528775534133045E-2</v>
      </c>
      <c r="J63" s="111">
        <f t="shared" ca="1" si="62"/>
        <v>3.4986685922342782E-2</v>
      </c>
      <c r="K63" s="111">
        <f t="shared" ca="1" si="62"/>
        <v>3.8444596310552519E-2</v>
      </c>
      <c r="L63" s="111">
        <f t="shared" ca="1" si="62"/>
        <v>4.1902506698762249E-2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4.5360417086971985E-2</v>
      </c>
    </row>
    <row r="64" spans="1:13" x14ac:dyDescent="0.3">
      <c r="A64" t="s">
        <v>28</v>
      </c>
      <c r="B64">
        <f t="shared" si="61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3">G64-5*(G64-$M64)/($M$1-G$1)</f>
        <v>2.9325248189134021E-3</v>
      </c>
      <c r="I64" s="111">
        <f t="shared" ca="1" si="63"/>
        <v>5.8650496378268042E-3</v>
      </c>
      <c r="J64" s="111">
        <f t="shared" ca="1" si="63"/>
        <v>8.7975744567402071E-3</v>
      </c>
      <c r="K64" s="111">
        <f t="shared" ca="1" si="63"/>
        <v>1.1730099275653608E-2</v>
      </c>
      <c r="L64" s="111">
        <f t="shared" ca="1" si="63"/>
        <v>1.4662624094567011E-2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1.7595148913480414E-2</v>
      </c>
    </row>
    <row r="65" spans="1:13" x14ac:dyDescent="0.3">
      <c r="A65" t="s">
        <v>13</v>
      </c>
      <c r="B65">
        <f t="shared" si="61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ref="H65:L65" ca="1" si="64">G65-5*(G65-$M65)/($M$1-G$1)</f>
        <v>4.0502037719012821E-3</v>
      </c>
      <c r="I65" s="111">
        <f t="shared" ca="1" si="64"/>
        <v>8.1004075438025659E-3</v>
      </c>
      <c r="J65" s="111">
        <f t="shared" ca="1" si="64"/>
        <v>1.2150611315703847E-2</v>
      </c>
      <c r="K65" s="111">
        <f t="shared" ca="1" si="64"/>
        <v>1.6200815087605128E-2</v>
      </c>
      <c r="L65" s="111">
        <f t="shared" ca="1" si="64"/>
        <v>2.0251018859506413E-2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2.4301222631407694E-2</v>
      </c>
    </row>
    <row r="66" spans="1:13" x14ac:dyDescent="0.3">
      <c r="A66" t="s">
        <v>17</v>
      </c>
      <c r="B66">
        <f t="shared" si="61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ref="H66:L66" ca="1" si="65">G66-5*(G66-$M66)/($M$1-G$1)</f>
        <v>4.028571382473224E-3</v>
      </c>
      <c r="I66" s="111">
        <f t="shared" ca="1" si="65"/>
        <v>8.0571427649464462E-3</v>
      </c>
      <c r="J66" s="111">
        <f t="shared" ca="1" si="65"/>
        <v>1.2085714147419671E-2</v>
      </c>
      <c r="K66" s="111">
        <f t="shared" ca="1" si="65"/>
        <v>1.6114285529892896E-2</v>
      </c>
      <c r="L66" s="111">
        <f t="shared" ca="1" si="65"/>
        <v>2.0142856912366121E-2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2.4171428294839342E-2</v>
      </c>
    </row>
    <row r="67" spans="1:13" x14ac:dyDescent="0.3">
      <c r="A67" t="s">
        <v>25</v>
      </c>
      <c r="B67">
        <f t="shared" si="61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67" ca="1" si="66">G67-5*(G67-$M67)/($M$1-G$1)</f>
        <v>2.9207226722445614E-3</v>
      </c>
      <c r="I67" s="111">
        <f t="shared" ca="1" si="66"/>
        <v>5.8414453444891237E-3</v>
      </c>
      <c r="J67" s="111">
        <f t="shared" ca="1" si="66"/>
        <v>8.7621680167336846E-3</v>
      </c>
      <c r="K67" s="111">
        <f t="shared" ca="1" si="66"/>
        <v>1.1682890688978246E-2</v>
      </c>
      <c r="L67" s="111">
        <f t="shared" ca="1" si="66"/>
        <v>1.4603613361222807E-2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1.7524336033467369E-2</v>
      </c>
    </row>
    <row r="68" spans="1:13" x14ac:dyDescent="0.3">
      <c r="A68" t="s">
        <v>11</v>
      </c>
      <c r="B68">
        <f t="shared" si="61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ref="H68:L68" ca="1" si="67">G68-5*(G68-$M68)/($M$1-G$1)</f>
        <v>1.7143377104677602E-3</v>
      </c>
      <c r="I68" s="111">
        <f t="shared" ca="1" si="67"/>
        <v>3.4286754209355203E-3</v>
      </c>
      <c r="J68" s="111">
        <f t="shared" ca="1" si="67"/>
        <v>5.1430131314032807E-3</v>
      </c>
      <c r="K68" s="111">
        <f t="shared" ca="1" si="67"/>
        <v>6.8573508418710407E-3</v>
      </c>
      <c r="L68" s="111">
        <f t="shared" ca="1" si="67"/>
        <v>8.5716885523388006E-3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1.0286026262806561E-2</v>
      </c>
    </row>
    <row r="69" spans="1:13" x14ac:dyDescent="0.3">
      <c r="A69" t="s">
        <v>3</v>
      </c>
      <c r="B69">
        <f t="shared" si="61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9.0387426471736807E-4</v>
      </c>
      <c r="H69" s="111">
        <f t="shared" ref="H69:L69" ca="1" si="68">G69-5*(G69-$M69)/($M$1-G$1)</f>
        <v>5.4211077070891456E-3</v>
      </c>
      <c r="I69" s="111">
        <f t="shared" ca="1" si="68"/>
        <v>9.9383411494609244E-3</v>
      </c>
      <c r="J69" s="111">
        <f t="shared" ca="1" si="68"/>
        <v>1.4455574591832703E-2</v>
      </c>
      <c r="K69" s="111">
        <f t="shared" ca="1" si="68"/>
        <v>1.897280803420448E-2</v>
      </c>
      <c r="L69" s="111">
        <f t="shared" ca="1" si="68"/>
        <v>2.3490041476576261E-2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2.8007274918948038E-2</v>
      </c>
    </row>
    <row r="70" spans="1:13" x14ac:dyDescent="0.3">
      <c r="A70" t="s">
        <v>2</v>
      </c>
      <c r="B70">
        <f t="shared" si="61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2.6424617820246543E-3</v>
      </c>
      <c r="H70" s="111">
        <f t="shared" ref="H70:L70" ca="1" si="69">G70-5*(G70-$M70)/($M$1-G$1)</f>
        <v>8.2013460106353988E-3</v>
      </c>
      <c r="I70" s="111">
        <f t="shared" ca="1" si="69"/>
        <v>1.3760230239246142E-2</v>
      </c>
      <c r="J70" s="111">
        <f t="shared" ca="1" si="69"/>
        <v>1.9319114467856887E-2</v>
      </c>
      <c r="K70" s="111">
        <f t="shared" ca="1" si="69"/>
        <v>2.4877998696467632E-2</v>
      </c>
      <c r="L70" s="111">
        <f t="shared" ca="1" si="69"/>
        <v>3.0436882925078377E-2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3.5995767153689122E-2</v>
      </c>
    </row>
    <row r="71" spans="1:13" x14ac:dyDescent="0.3">
      <c r="A71" t="s">
        <v>16</v>
      </c>
      <c r="B71">
        <f t="shared" si="61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1.068184063694597E-2</v>
      </c>
      <c r="H71" s="111">
        <f t="shared" ref="H71:L71" ca="1" si="70">G71-5*(G71-$M71)/($M$1-G$1)</f>
        <v>1.3197346357793472E-2</v>
      </c>
      <c r="I71" s="111">
        <f t="shared" ca="1" si="70"/>
        <v>1.5712852078640975E-2</v>
      </c>
      <c r="J71" s="111">
        <f t="shared" ca="1" si="70"/>
        <v>1.8228357799488479E-2</v>
      </c>
      <c r="K71" s="111">
        <f t="shared" ca="1" si="70"/>
        <v>2.0743863520335984E-2</v>
      </c>
      <c r="L71" s="111">
        <f t="shared" ca="1" si="70"/>
        <v>2.3259369241183485E-2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2.5774874962030989E-2</v>
      </c>
    </row>
    <row r="72" spans="1:13" x14ac:dyDescent="0.3">
      <c r="A72" t="s">
        <v>15</v>
      </c>
      <c r="B72">
        <f t="shared" si="61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6.9304864502171507E-2</v>
      </c>
      <c r="H72" s="111">
        <f t="shared" ref="H72:L72" ca="1" si="71">G72-5*(G72-$M72)/($M$1-G$1)</f>
        <v>7.4971332213054812E-2</v>
      </c>
      <c r="I72" s="111">
        <f t="shared" ca="1" si="71"/>
        <v>8.0637799923938117E-2</v>
      </c>
      <c r="J72" s="111">
        <f t="shared" ca="1" si="71"/>
        <v>8.6304267634821422E-2</v>
      </c>
      <c r="K72" s="111">
        <f t="shared" ca="1" si="71"/>
        <v>9.1970735345704727E-2</v>
      </c>
      <c r="L72" s="111">
        <f t="shared" ca="1" si="71"/>
        <v>9.7637203056588032E-2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0.10330367076747134</v>
      </c>
    </row>
    <row r="73" spans="1:13" x14ac:dyDescent="0.3">
      <c r="A73" t="s">
        <v>18</v>
      </c>
      <c r="B73">
        <f t="shared" si="61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ref="H73:L73" ca="1" si="72">G73-5*(G73-$M73)/($M$1-G$1)</f>
        <v>5.6890216269156486E-3</v>
      </c>
      <c r="I73" s="111">
        <f t="shared" ca="1" si="72"/>
        <v>1.1378043253831297E-2</v>
      </c>
      <c r="J73" s="111">
        <f t="shared" ca="1" si="72"/>
        <v>1.7067064880746947E-2</v>
      </c>
      <c r="K73" s="111">
        <f t="shared" ca="1" si="72"/>
        <v>2.2756086507662594E-2</v>
      </c>
      <c r="L73" s="111">
        <f t="shared" ca="1" si="72"/>
        <v>2.8445108134578245E-2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3.4134129761493895E-2</v>
      </c>
    </row>
    <row r="74" spans="1:13" x14ac:dyDescent="0.3">
      <c r="A74" t="s">
        <v>5</v>
      </c>
      <c r="B74">
        <f t="shared" si="61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1.0500935774734196E-2</v>
      </c>
      <c r="H74" s="111">
        <f t="shared" ref="H74:L74" ca="1" si="73">G74-5*(G74-$M74)/($M$1-G$1)</f>
        <v>1.5784094405207991E-2</v>
      </c>
      <c r="I74" s="111">
        <f t="shared" ca="1" si="73"/>
        <v>2.1067253035681785E-2</v>
      </c>
      <c r="J74" s="111">
        <f t="shared" ca="1" si="73"/>
        <v>2.6350411666155579E-2</v>
      </c>
      <c r="K74" s="111">
        <f t="shared" ca="1" si="73"/>
        <v>3.1633570296629374E-2</v>
      </c>
      <c r="L74" s="111">
        <f t="shared" ca="1" si="73"/>
        <v>3.6916728927103168E-2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4.2199887557576955E-2</v>
      </c>
    </row>
    <row r="75" spans="1:13" x14ac:dyDescent="0.3">
      <c r="A75" t="s">
        <v>23</v>
      </c>
      <c r="B75">
        <f t="shared" si="61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ref="H75:L75" ca="1" si="74">G75-5*(G75-$M75)/($M$1-G$1)</f>
        <v>3.0830148432199052E-3</v>
      </c>
      <c r="I75" s="111">
        <f t="shared" ca="1" si="74"/>
        <v>6.1660296864398103E-3</v>
      </c>
      <c r="J75" s="111">
        <f t="shared" ca="1" si="74"/>
        <v>9.2490445296597151E-3</v>
      </c>
      <c r="K75" s="111">
        <f t="shared" ca="1" si="74"/>
        <v>1.2332059372879621E-2</v>
      </c>
      <c r="L75" s="111">
        <f t="shared" ca="1" si="74"/>
        <v>1.5415074216099525E-2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1.849808905931943E-2</v>
      </c>
    </row>
    <row r="76" spans="1:13" x14ac:dyDescent="0.3">
      <c r="A76" t="s">
        <v>24</v>
      </c>
      <c r="B76">
        <f t="shared" si="61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ref="H76:L76" ca="1" si="75">G76-5*(G76-$M76)/($M$1-G$1)</f>
        <v>4.3268348090627151E-3</v>
      </c>
      <c r="I76" s="111">
        <f t="shared" ca="1" si="75"/>
        <v>8.6536696181254286E-3</v>
      </c>
      <c r="J76" s="111">
        <f t="shared" ca="1" si="75"/>
        <v>1.2980504427188143E-2</v>
      </c>
      <c r="K76" s="111">
        <f t="shared" ca="1" si="75"/>
        <v>1.7307339236250857E-2</v>
      </c>
      <c r="L76" s="111">
        <f t="shared" ca="1" si="75"/>
        <v>2.1634174045313571E-2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2.5961008854376286E-2</v>
      </c>
    </row>
    <row r="77" spans="1:13" x14ac:dyDescent="0.3">
      <c r="A77" t="s">
        <v>27</v>
      </c>
      <c r="B77">
        <f t="shared" si="61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ref="H77:L77" ca="1" si="76">G77-5*(G77-$M77)/($M$1-G$1)</f>
        <v>4.8173957729277421E-3</v>
      </c>
      <c r="I77" s="111">
        <f t="shared" ca="1" si="76"/>
        <v>9.634791545855486E-3</v>
      </c>
      <c r="J77" s="111">
        <f t="shared" ca="1" si="76"/>
        <v>1.4452187318783227E-2</v>
      </c>
      <c r="K77" s="111">
        <f t="shared" ca="1" si="76"/>
        <v>1.9269583091710969E-2</v>
      </c>
      <c r="L77" s="111">
        <f t="shared" ca="1" si="76"/>
        <v>2.408697886463871E-2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2.8904374637566455E-2</v>
      </c>
    </row>
    <row r="78" spans="1:13" x14ac:dyDescent="0.3">
      <c r="A78" t="s">
        <v>29</v>
      </c>
      <c r="B78">
        <f t="shared" si="61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ref="H78:L78" ca="1" si="77">G78-5*(G78-$M78)/($M$1-G$1)</f>
        <v>3.23485321844591E-3</v>
      </c>
      <c r="I78" s="111">
        <f t="shared" ca="1" si="77"/>
        <v>6.46970643689182E-3</v>
      </c>
      <c r="J78" s="111">
        <f t="shared" ca="1" si="77"/>
        <v>9.70455965533773E-3</v>
      </c>
      <c r="K78" s="111">
        <f t="shared" ca="1" si="77"/>
        <v>1.293941287378364E-2</v>
      </c>
      <c r="L78" s="111">
        <f t="shared" ca="1" si="77"/>
        <v>1.617426609222955E-2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1.940911931067546E-2</v>
      </c>
    </row>
    <row r="79" spans="1:13" x14ac:dyDescent="0.3">
      <c r="A79" t="s">
        <v>8</v>
      </c>
      <c r="B79">
        <f t="shared" si="61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ref="H79:L79" ca="1" si="78">G79-5*(G79-$M79)/($M$1-G$1)</f>
        <v>5.3766244885658232E-3</v>
      </c>
      <c r="I79" s="111">
        <f t="shared" ca="1" si="78"/>
        <v>1.0753248977131646E-2</v>
      </c>
      <c r="J79" s="111">
        <f t="shared" ca="1" si="78"/>
        <v>1.612987346569747E-2</v>
      </c>
      <c r="K79" s="111">
        <f t="shared" ca="1" si="78"/>
        <v>2.1506497954263293E-2</v>
      </c>
      <c r="L79" s="111">
        <f t="shared" ca="1" si="78"/>
        <v>2.6883122442829116E-2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3.2259746931394939E-2</v>
      </c>
    </row>
    <row r="80" spans="1:13" x14ac:dyDescent="0.3">
      <c r="A80" t="s">
        <v>6</v>
      </c>
      <c r="B80">
        <f t="shared" si="61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1.3408619557978795E-3</v>
      </c>
      <c r="H80" s="111">
        <f t="shared" ref="H80:L80" ca="1" si="79">G80-5*(G80-$M80)/($M$1-G$1)</f>
        <v>6.1588941306783525E-3</v>
      </c>
      <c r="I80" s="111">
        <f t="shared" ca="1" si="79"/>
        <v>1.0976926305558826E-2</v>
      </c>
      <c r="J80" s="111">
        <f t="shared" ca="1" si="79"/>
        <v>1.5794958480439301E-2</v>
      </c>
      <c r="K80" s="111">
        <f t="shared" ca="1" si="79"/>
        <v>2.0612990655319775E-2</v>
      </c>
      <c r="L80" s="111">
        <f t="shared" ca="1" si="79"/>
        <v>2.5431022830200246E-2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3.0249055005080721E-2</v>
      </c>
    </row>
    <row r="81" spans="1:13" x14ac:dyDescent="0.3">
      <c r="A81" t="s">
        <v>21</v>
      </c>
      <c r="B81">
        <f t="shared" si="61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2.5399263649039734E-3</v>
      </c>
      <c r="H81" s="111">
        <f t="shared" ref="H81:L81" ca="1" si="80">G81-5*(G81-$M81)/($M$1-G$1)</f>
        <v>5.9479633419419232E-3</v>
      </c>
      <c r="I81" s="111">
        <f t="shared" ca="1" si="80"/>
        <v>9.3560003189798735E-3</v>
      </c>
      <c r="J81" s="111">
        <f t="shared" ca="1" si="80"/>
        <v>1.2764037296017824E-2</v>
      </c>
      <c r="K81" s="111">
        <f t="shared" ca="1" si="80"/>
        <v>1.6172074273055774E-2</v>
      </c>
      <c r="L81" s="111">
        <f t="shared" ca="1" si="80"/>
        <v>1.9580111250093724E-2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2.2988148227131674E-2</v>
      </c>
    </row>
    <row r="82" spans="1:13" x14ac:dyDescent="0.3">
      <c r="A82" t="s">
        <v>10</v>
      </c>
      <c r="B82">
        <f t="shared" si="61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1.8437291130243595E-2</v>
      </c>
      <c r="H82" s="111">
        <f t="shared" ref="H82:L82" ca="1" si="81">G82-5*(G82-$M82)/($M$1-G$1)</f>
        <v>2.4351804377166594E-2</v>
      </c>
      <c r="I82" s="111">
        <f t="shared" ca="1" si="81"/>
        <v>3.0266317624089593E-2</v>
      </c>
      <c r="J82" s="111">
        <f t="shared" ca="1" si="81"/>
        <v>3.6180830871012593E-2</v>
      </c>
      <c r="K82" s="111">
        <f t="shared" ca="1" si="81"/>
        <v>4.2095344117935592E-2</v>
      </c>
      <c r="L82" s="111">
        <f t="shared" ca="1" si="81"/>
        <v>4.8009857364858591E-2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5.3924370611781583E-2</v>
      </c>
    </row>
    <row r="83" spans="1:13" x14ac:dyDescent="0.3">
      <c r="A83" t="s">
        <v>20</v>
      </c>
      <c r="B83">
        <f t="shared" si="61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8.4173620232313052E-4</v>
      </c>
      <c r="H83" s="111">
        <f t="shared" ref="H83:L83" ca="1" si="82">G83-5*(G83-$M83)/($M$1-G$1)</f>
        <v>6.4796774752034526E-3</v>
      </c>
      <c r="I83" s="111">
        <f t="shared" ca="1" si="82"/>
        <v>1.2117618748083776E-2</v>
      </c>
      <c r="J83" s="111">
        <f t="shared" ca="1" si="82"/>
        <v>1.7755560020964099E-2</v>
      </c>
      <c r="K83" s="111">
        <f t="shared" ca="1" si="82"/>
        <v>2.3393501293844422E-2</v>
      </c>
      <c r="L83" s="111">
        <f t="shared" ca="1" si="82"/>
        <v>2.9031442566724741E-2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3.4669383839605064E-2</v>
      </c>
    </row>
    <row r="84" spans="1:13" x14ac:dyDescent="0.3">
      <c r="A84" t="s">
        <v>26</v>
      </c>
      <c r="B84">
        <f t="shared" si="61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5.8294610292248535E-2</v>
      </c>
      <c r="H84" s="111">
        <f t="shared" ref="H84:L84" ca="1" si="83">G84-5*(G84-$M84)/($M$1-G$1)</f>
        <v>6.1891389229017081E-2</v>
      </c>
      <c r="I84" s="111">
        <f t="shared" ca="1" si="83"/>
        <v>6.5488168165785621E-2</v>
      </c>
      <c r="J84" s="111">
        <f t="shared" ca="1" si="83"/>
        <v>6.9084947102554167E-2</v>
      </c>
      <c r="K84" s="111">
        <f t="shared" ca="1" si="83"/>
        <v>7.2681726039322714E-2</v>
      </c>
      <c r="L84" s="111">
        <f t="shared" ca="1" si="83"/>
        <v>7.627850497609126E-2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7.9875283912859807E-2</v>
      </c>
    </row>
    <row r="85" spans="1:13" x14ac:dyDescent="0.3">
      <c r="A85" t="s">
        <v>7</v>
      </c>
      <c r="B85">
        <f t="shared" si="61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1.0509743705880298E-3</v>
      </c>
      <c r="H85" s="111">
        <f t="shared" ref="H85:L85" ca="1" si="84">G85-5*(G85-$M85)/($M$1-G$1)</f>
        <v>5.8537837200800264E-3</v>
      </c>
      <c r="I85" s="111">
        <f t="shared" ca="1" si="84"/>
        <v>1.0656593069572024E-2</v>
      </c>
      <c r="J85" s="111">
        <f t="shared" ca="1" si="84"/>
        <v>1.545940241906402E-2</v>
      </c>
      <c r="K85" s="111">
        <f t="shared" ca="1" si="84"/>
        <v>2.0262211768556016E-2</v>
      </c>
      <c r="L85" s="111">
        <f t="shared" ca="1" si="84"/>
        <v>2.5065021118048016E-2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2.9867830467540012E-2</v>
      </c>
    </row>
    <row r="86" spans="1:13" x14ac:dyDescent="0.3">
      <c r="A86" t="s">
        <v>9</v>
      </c>
      <c r="B86">
        <f t="shared" si="61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ref="H86:L86" ca="1" si="85">G86-5*(G86-$M86)/($M$1-G$1)</f>
        <v>2.4275088824539446E-3</v>
      </c>
      <c r="I86" s="111">
        <f t="shared" ca="1" si="85"/>
        <v>4.8550177649078884E-3</v>
      </c>
      <c r="J86" s="111">
        <f t="shared" ca="1" si="85"/>
        <v>7.2825266473618335E-3</v>
      </c>
      <c r="K86" s="111">
        <f t="shared" ca="1" si="85"/>
        <v>9.7100355298157786E-3</v>
      </c>
      <c r="L86" s="111">
        <f t="shared" ca="1" si="85"/>
        <v>1.2137544412269722E-2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1.4565053294723667E-2</v>
      </c>
    </row>
    <row r="87" spans="1:13" x14ac:dyDescent="0.3">
      <c r="A87" t="s">
        <v>14</v>
      </c>
      <c r="B87">
        <f t="shared" si="61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ref="H87:L87" ca="1" si="86">G87-5*(G87-$M87)/($M$1-G$1)</f>
        <v>0</v>
      </c>
      <c r="I87" s="111">
        <f t="shared" ca="1" si="86"/>
        <v>0</v>
      </c>
      <c r="J87" s="111">
        <f t="shared" ca="1" si="86"/>
        <v>0</v>
      </c>
      <c r="K87" s="111">
        <f t="shared" ca="1" si="86"/>
        <v>0</v>
      </c>
      <c r="L87" s="111">
        <f t="shared" ca="1" si="86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1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9.2663602325016012E-5</v>
      </c>
      <c r="H88" s="111">
        <f t="shared" ref="H88:L88" ca="1" si="87">G88-5*(G88-$M88)/($M$1-G$1)</f>
        <v>4.9062010578058944E-3</v>
      </c>
      <c r="I88" s="111">
        <f t="shared" ca="1" si="87"/>
        <v>9.7197385132867728E-3</v>
      </c>
      <c r="J88" s="111">
        <f t="shared" ca="1" si="87"/>
        <v>1.4533275968767651E-2</v>
      </c>
      <c r="K88" s="111">
        <f t="shared" ca="1" si="87"/>
        <v>1.934681342424853E-2</v>
      </c>
      <c r="L88" s="111">
        <f t="shared" ca="1" si="87"/>
        <v>2.4160350879729404E-2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2.8973888335210283E-2</v>
      </c>
    </row>
    <row r="89" spans="1:13" x14ac:dyDescent="0.3">
      <c r="A89" t="s">
        <v>12</v>
      </c>
      <c r="B89">
        <f t="shared" si="61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1.20813254914439E-2</v>
      </c>
      <c r="H89" s="111">
        <f t="shared" ref="H89:L89" ca="1" si="88">G89-5*(G89-$M89)/($M$1-G$1)</f>
        <v>2.0091584031124179E-2</v>
      </c>
      <c r="I89" s="111">
        <f t="shared" ca="1" si="88"/>
        <v>2.8101842570804458E-2</v>
      </c>
      <c r="J89" s="111">
        <f t="shared" ca="1" si="88"/>
        <v>3.611210111048474E-2</v>
      </c>
      <c r="K89" s="111">
        <f t="shared" ca="1" si="88"/>
        <v>4.4122359650165019E-2</v>
      </c>
      <c r="L89" s="111">
        <f t="shared" ca="1" si="88"/>
        <v>5.2132618189845298E-2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6.0142876729525577E-2</v>
      </c>
    </row>
    <row r="90" spans="1:13" x14ac:dyDescent="0.3">
      <c r="A90" t="s">
        <v>1</v>
      </c>
      <c r="B90">
        <f t="shared" si="61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ref="H90:L90" ca="1" si="89">G90-5*(G90-$M90)/($M$1-G$1)</f>
        <v>9.6250712863070447E-3</v>
      </c>
      <c r="I90" s="111">
        <f t="shared" ca="1" si="89"/>
        <v>1.9250142572614089E-2</v>
      </c>
      <c r="J90" s="111">
        <f t="shared" ca="1" si="89"/>
        <v>2.8875213858921136E-2</v>
      </c>
      <c r="K90" s="111">
        <f t="shared" ca="1" si="89"/>
        <v>3.8500285145228179E-2</v>
      </c>
      <c r="L90" s="111">
        <f t="shared" ca="1" si="89"/>
        <v>4.8125356431535225E-2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5.7750427717842272E-2</v>
      </c>
    </row>
    <row r="91" spans="1:13" x14ac:dyDescent="0.3">
      <c r="A91" t="s">
        <v>19</v>
      </c>
      <c r="B91">
        <f t="shared" si="61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0.10268729763347272</v>
      </c>
      <c r="H91" s="111">
        <f t="shared" ref="H91:L91" ca="1" si="90">G91-5*(G91-$M91)/($M$1-G$1)</f>
        <v>0.10545683770625053</v>
      </c>
      <c r="I91" s="111">
        <f t="shared" ca="1" si="90"/>
        <v>0.10822637777902834</v>
      </c>
      <c r="J91" s="111">
        <f t="shared" ca="1" si="90"/>
        <v>0.11099591785180615</v>
      </c>
      <c r="K91" s="111">
        <f t="shared" ca="1" si="90"/>
        <v>0.11376545792458397</v>
      </c>
      <c r="L91" s="111">
        <f t="shared" ca="1" si="90"/>
        <v>0.11653499799736178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0.11930453807013959</v>
      </c>
    </row>
    <row r="92" spans="1:13" x14ac:dyDescent="0.3">
      <c r="A92" t="s">
        <v>22</v>
      </c>
      <c r="B92">
        <f t="shared" si="61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2.4612954757713579E-2</v>
      </c>
      <c r="H92" s="111">
        <f t="shared" ref="H92:L92" ca="1" si="91">G92-5*(G92-$M92)/($M$1-G$1)</f>
        <v>3.1344995809339832E-2</v>
      </c>
      <c r="I92" s="111">
        <f t="shared" ca="1" si="91"/>
        <v>3.8077036860966085E-2</v>
      </c>
      <c r="J92" s="111">
        <f t="shared" ca="1" si="91"/>
        <v>4.4809077912592338E-2</v>
      </c>
      <c r="K92" s="111">
        <f t="shared" ca="1" si="91"/>
        <v>5.1541118964218591E-2</v>
      </c>
      <c r="L92" s="111">
        <f t="shared" ca="1" si="91"/>
        <v>5.8273160015844844E-2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6.5005201067471097E-2</v>
      </c>
    </row>
    <row r="93" spans="1:13" x14ac:dyDescent="0.3">
      <c r="A93" t="s">
        <v>28</v>
      </c>
      <c r="B93">
        <f t="shared" si="61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2">G93-5*(G93-$M93)/($M$1-G$1)</f>
        <v>5.7146637496773992E-3</v>
      </c>
      <c r="I93" s="111">
        <f t="shared" ca="1" si="92"/>
        <v>1.14293274993548E-2</v>
      </c>
      <c r="J93" s="111">
        <f t="shared" ca="1" si="92"/>
        <v>1.7143991249032198E-2</v>
      </c>
      <c r="K93" s="111">
        <f t="shared" ca="1" si="92"/>
        <v>2.2858654998709597E-2</v>
      </c>
      <c r="L93" s="111">
        <f t="shared" ca="1" si="92"/>
        <v>2.8573318748386999E-2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3.4287982498064397E-2</v>
      </c>
    </row>
    <row r="94" spans="1:13" x14ac:dyDescent="0.3">
      <c r="A94" t="s">
        <v>13</v>
      </c>
      <c r="B94">
        <f t="shared" si="61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ref="H94:L94" ca="1" si="93">G94-5*(G94-$M94)/($M$1-G$1)</f>
        <v>7.7912873622320257E-3</v>
      </c>
      <c r="I94" s="111">
        <f t="shared" ca="1" si="93"/>
        <v>1.5582574724464051E-2</v>
      </c>
      <c r="J94" s="111">
        <f t="shared" ca="1" si="93"/>
        <v>2.3373862086696076E-2</v>
      </c>
      <c r="K94" s="111">
        <f t="shared" ca="1" si="93"/>
        <v>3.1165149448928103E-2</v>
      </c>
      <c r="L94" s="111">
        <f t="shared" ca="1" si="93"/>
        <v>3.8956436811160129E-2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4.6747724173392152E-2</v>
      </c>
    </row>
    <row r="95" spans="1:13" x14ac:dyDescent="0.3">
      <c r="A95" t="s">
        <v>17</v>
      </c>
      <c r="B95">
        <f t="shared" ref="B95:B117" si="94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ref="H95:L95" ca="1" si="95">G95-5*(G95-$M95)/($M$1-G$1)</f>
        <v>7.85054936071705E-3</v>
      </c>
      <c r="I95" s="111">
        <f t="shared" ca="1" si="95"/>
        <v>1.57010987214341E-2</v>
      </c>
      <c r="J95" s="111">
        <f t="shared" ca="1" si="95"/>
        <v>2.3551648082151152E-2</v>
      </c>
      <c r="K95" s="111">
        <f t="shared" ca="1" si="95"/>
        <v>3.14021974428682E-2</v>
      </c>
      <c r="L95" s="111">
        <f t="shared" ca="1" si="95"/>
        <v>3.9252746803585252E-2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4.7103296164302304E-2</v>
      </c>
    </row>
    <row r="96" spans="1:13" x14ac:dyDescent="0.3">
      <c r="A96" t="s">
        <v>25</v>
      </c>
      <c r="B96">
        <f t="shared" si="94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ref="H96:L96" ca="1" si="96">G96-5*(G96-$M96)/($M$1-G$1)</f>
        <v>5.5976529587975117E-3</v>
      </c>
      <c r="I96" s="111">
        <f t="shared" ca="1" si="96"/>
        <v>1.1195305917595023E-2</v>
      </c>
      <c r="J96" s="111">
        <f t="shared" ca="1" si="96"/>
        <v>1.6792958876392535E-2</v>
      </c>
      <c r="K96" s="111">
        <f t="shared" ca="1" si="96"/>
        <v>2.2390611835190047E-2</v>
      </c>
      <c r="L96" s="111">
        <f t="shared" ca="1" si="96"/>
        <v>2.7988264793987559E-2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3.358591775278507E-2</v>
      </c>
    </row>
    <row r="97" spans="1:13" x14ac:dyDescent="0.3">
      <c r="A97" t="s">
        <v>11</v>
      </c>
      <c r="B97">
        <f t="shared" si="94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ref="H97:L97" ca="1" si="97">G97-5*(G97-$M97)/($M$1-G$1)</f>
        <v>3.3300480217862334E-3</v>
      </c>
      <c r="I97" s="111">
        <f t="shared" ca="1" si="97"/>
        <v>6.6600960435724667E-3</v>
      </c>
      <c r="J97" s="111">
        <f t="shared" ca="1" si="97"/>
        <v>9.9901440653587005E-3</v>
      </c>
      <c r="K97" s="111">
        <f t="shared" ca="1" si="97"/>
        <v>1.3320192087144933E-2</v>
      </c>
      <c r="L97" s="111">
        <f t="shared" ca="1" si="97"/>
        <v>1.6650240108931166E-2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1.9980288130717401E-2</v>
      </c>
    </row>
    <row r="98" spans="1:13" x14ac:dyDescent="0.3">
      <c r="A98" t="s">
        <v>3</v>
      </c>
      <c r="B98">
        <f t="shared" si="94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9.0387426471736807E-4</v>
      </c>
      <c r="H98" s="111">
        <f t="shared" ref="H98:L98" ca="1" si="98">G98-5*(G98-$M98)/($M$1-G$1)</f>
        <v>9.6860273871972984E-3</v>
      </c>
      <c r="I98" s="111">
        <f t="shared" ca="1" si="98"/>
        <v>1.8468180509677228E-2</v>
      </c>
      <c r="J98" s="111">
        <f t="shared" ca="1" si="98"/>
        <v>2.7250333632157158E-2</v>
      </c>
      <c r="K98" s="111">
        <f t="shared" ca="1" si="98"/>
        <v>3.6032486754637084E-2</v>
      </c>
      <c r="L98" s="111">
        <f t="shared" ca="1" si="98"/>
        <v>4.4814639877117014E-2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5.3596792999596944E-2</v>
      </c>
    </row>
    <row r="99" spans="1:13" x14ac:dyDescent="0.3">
      <c r="A99" t="s">
        <v>2</v>
      </c>
      <c r="B99">
        <f t="shared" si="94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2.6424617820246543E-3</v>
      </c>
      <c r="H99" s="111">
        <f t="shared" ref="H99:L99" ca="1" si="99">G99-5*(G99-$M99)/($M$1-G$1)</f>
        <v>1.3462481743957561E-2</v>
      </c>
      <c r="I99" s="111">
        <f t="shared" ca="1" si="99"/>
        <v>2.4282501705890466E-2</v>
      </c>
      <c r="J99" s="111">
        <f t="shared" ca="1" si="99"/>
        <v>3.5102521667823371E-2</v>
      </c>
      <c r="K99" s="111">
        <f t="shared" ca="1" si="99"/>
        <v>4.5922541629756279E-2</v>
      </c>
      <c r="L99" s="111">
        <f t="shared" ca="1" si="99"/>
        <v>5.6742561591689181E-2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6.7562581553622089E-2</v>
      </c>
    </row>
    <row r="100" spans="1:13" x14ac:dyDescent="0.3">
      <c r="A100" t="s">
        <v>16</v>
      </c>
      <c r="B100">
        <f t="shared" si="94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1.068184063694597E-2</v>
      </c>
      <c r="H100" s="111">
        <f t="shared" ref="H100:L100" ca="1" si="100">G100-5*(G100-$M100)/($M$1-G$1)</f>
        <v>1.5583851785264181E-2</v>
      </c>
      <c r="I100" s="111">
        <f t="shared" ca="1" si="100"/>
        <v>2.0485862933582392E-2</v>
      </c>
      <c r="J100" s="111">
        <f t="shared" ca="1" si="100"/>
        <v>2.5387874081900602E-2</v>
      </c>
      <c r="K100" s="111">
        <f t="shared" ca="1" si="100"/>
        <v>3.0289885230218815E-2</v>
      </c>
      <c r="L100" s="111">
        <f t="shared" ca="1" si="100"/>
        <v>3.5191896378537028E-2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4.0093907526855238E-2</v>
      </c>
    </row>
    <row r="101" spans="1:13" x14ac:dyDescent="0.3">
      <c r="A101" t="s">
        <v>15</v>
      </c>
      <c r="B101">
        <f t="shared" si="94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6.9304864502171507E-2</v>
      </c>
      <c r="H101" s="111">
        <f t="shared" ref="H101:L101" ca="1" si="101">G101-5*(G101-$M101)/($M$1-G$1)</f>
        <v>8.0337445339963967E-2</v>
      </c>
      <c r="I101" s="111">
        <f t="shared" ca="1" si="101"/>
        <v>9.1370026177756428E-2</v>
      </c>
      <c r="J101" s="111">
        <f t="shared" ca="1" si="101"/>
        <v>0.10240260701554889</v>
      </c>
      <c r="K101" s="111">
        <f t="shared" ca="1" si="101"/>
        <v>0.11343518785334135</v>
      </c>
      <c r="L101" s="111">
        <f t="shared" ca="1" si="101"/>
        <v>0.1244677686911338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0.13550034952892626</v>
      </c>
    </row>
    <row r="102" spans="1:13" x14ac:dyDescent="0.3">
      <c r="A102" t="s">
        <v>18</v>
      </c>
      <c r="B102">
        <f t="shared" si="94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ref="H102:L102" ca="1" si="102">G102-5*(G102-$M102)/($M$1-G$1)</f>
        <v>1.108629855501511E-2</v>
      </c>
      <c r="I102" s="111">
        <f t="shared" ca="1" si="102"/>
        <v>2.2172597110030216E-2</v>
      </c>
      <c r="J102" s="111">
        <f t="shared" ca="1" si="102"/>
        <v>3.3258895665045328E-2</v>
      </c>
      <c r="K102" s="111">
        <f t="shared" ca="1" si="102"/>
        <v>4.434519422006044E-2</v>
      </c>
      <c r="L102" s="111">
        <f t="shared" ca="1" si="102"/>
        <v>5.5431492775075544E-2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6.6517791330090656E-2</v>
      </c>
    </row>
    <row r="103" spans="1:13" x14ac:dyDescent="0.3">
      <c r="A103" t="s">
        <v>5</v>
      </c>
      <c r="B103">
        <f t="shared" si="94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1.0500935774734196E-2</v>
      </c>
      <c r="H103" s="111">
        <f t="shared" ref="H103:L103" ca="1" si="103">G103-5*(G103-$M103)/($M$1-G$1)</f>
        <v>2.079632182386261E-2</v>
      </c>
      <c r="I103" s="111">
        <f t="shared" ca="1" si="103"/>
        <v>3.1091707872991026E-2</v>
      </c>
      <c r="J103" s="111">
        <f t="shared" ca="1" si="103"/>
        <v>4.1387093922119443E-2</v>
      </c>
      <c r="K103" s="111">
        <f t="shared" ca="1" si="103"/>
        <v>5.1682479971247856E-2</v>
      </c>
      <c r="L103" s="111">
        <f t="shared" ca="1" si="103"/>
        <v>6.1977866020376277E-2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7.227325206950469E-2</v>
      </c>
    </row>
    <row r="104" spans="1:13" x14ac:dyDescent="0.3">
      <c r="A104" t="s">
        <v>23</v>
      </c>
      <c r="B104">
        <f t="shared" si="94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ref="H104:L104" ca="1" si="104">G104-5*(G104-$M104)/($M$1-G$1)</f>
        <v>5.8015980246835259E-3</v>
      </c>
      <c r="I104" s="111">
        <f t="shared" ca="1" si="104"/>
        <v>1.1603196049367053E-2</v>
      </c>
      <c r="J104" s="111">
        <f t="shared" ca="1" si="104"/>
        <v>1.7404794074050579E-2</v>
      </c>
      <c r="K104" s="111">
        <f t="shared" ca="1" si="104"/>
        <v>2.3206392098734104E-2</v>
      </c>
      <c r="L104" s="111">
        <f t="shared" ca="1" si="104"/>
        <v>2.9007990123417631E-2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3.4809588148101159E-2</v>
      </c>
    </row>
    <row r="105" spans="1:13" x14ac:dyDescent="0.3">
      <c r="A105" t="s">
        <v>24</v>
      </c>
      <c r="B105">
        <f t="shared" si="94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ref="H105:L105" ca="1" si="105">G105-5*(G105-$M105)/($M$1-G$1)</f>
        <v>7.159839512663589E-3</v>
      </c>
      <c r="I105" s="111">
        <f t="shared" ca="1" si="105"/>
        <v>1.431967902532718E-2</v>
      </c>
      <c r="J105" s="111">
        <f t="shared" ca="1" si="105"/>
        <v>2.1479518537990766E-2</v>
      </c>
      <c r="K105" s="111">
        <f t="shared" ca="1" si="105"/>
        <v>2.8639358050654356E-2</v>
      </c>
      <c r="L105" s="111">
        <f t="shared" ca="1" si="105"/>
        <v>3.5799197563317946E-2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4.2959037075981532E-2</v>
      </c>
    </row>
    <row r="106" spans="1:13" x14ac:dyDescent="0.3">
      <c r="A106" t="s">
        <v>27</v>
      </c>
      <c r="B106">
        <f t="shared" si="94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ref="H106:L106" ca="1" si="106">G106-5*(G106-$M106)/($M$1-G$1)</f>
        <v>9.3877456087822671E-3</v>
      </c>
      <c r="I106" s="111">
        <f t="shared" ca="1" si="106"/>
        <v>1.8775491217564534E-2</v>
      </c>
      <c r="J106" s="111">
        <f t="shared" ca="1" si="106"/>
        <v>2.8163236826346801E-2</v>
      </c>
      <c r="K106" s="111">
        <f t="shared" ca="1" si="106"/>
        <v>3.7550982435129068E-2</v>
      </c>
      <c r="L106" s="111">
        <f t="shared" ca="1" si="106"/>
        <v>4.6938728043911332E-2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5.6326473652693602E-2</v>
      </c>
    </row>
    <row r="107" spans="1:13" x14ac:dyDescent="0.3">
      <c r="A107" t="s">
        <v>29</v>
      </c>
      <c r="B107">
        <f t="shared" si="94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ref="H107:L107" ca="1" si="107">G107-5*(G107-$M107)/($M$1-G$1)</f>
        <v>6.3038165282535679E-3</v>
      </c>
      <c r="I107" s="111">
        <f t="shared" ca="1" si="107"/>
        <v>1.2607633056507136E-2</v>
      </c>
      <c r="J107" s="111">
        <f t="shared" ca="1" si="107"/>
        <v>1.8911449584760702E-2</v>
      </c>
      <c r="K107" s="111">
        <f t="shared" ca="1" si="107"/>
        <v>2.5215266113014272E-2</v>
      </c>
      <c r="L107" s="111">
        <f t="shared" ca="1" si="107"/>
        <v>3.1519082641267841E-2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3.7822899169521404E-2</v>
      </c>
    </row>
    <row r="108" spans="1:13" x14ac:dyDescent="0.3">
      <c r="A108" t="s">
        <v>8</v>
      </c>
      <c r="B108">
        <f t="shared" si="94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ref="H108:L108" ca="1" si="108">G108-5*(G108-$M108)/($M$1-G$1)</f>
        <v>1.0474386624717382E-2</v>
      </c>
      <c r="I108" s="111">
        <f t="shared" ca="1" si="108"/>
        <v>2.0948773249434765E-2</v>
      </c>
      <c r="J108" s="111">
        <f t="shared" ca="1" si="108"/>
        <v>3.1423159874152146E-2</v>
      </c>
      <c r="K108" s="111">
        <f t="shared" ca="1" si="108"/>
        <v>4.189754649886953E-2</v>
      </c>
      <c r="L108" s="111">
        <f t="shared" ca="1" si="108"/>
        <v>5.2371933123586914E-2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6.2846319748304291E-2</v>
      </c>
    </row>
    <row r="109" spans="1:13" x14ac:dyDescent="0.3">
      <c r="A109" t="s">
        <v>6</v>
      </c>
      <c r="B109">
        <f t="shared" si="94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1.3408619557978795E-3</v>
      </c>
      <c r="H109" s="111">
        <f t="shared" ref="H109:L109" ca="1" si="109">G109-5*(G109-$M109)/($M$1-G$1)</f>
        <v>9.8249078510140933E-3</v>
      </c>
      <c r="I109" s="111">
        <f t="shared" ca="1" si="109"/>
        <v>1.830895374623031E-2</v>
      </c>
      <c r="J109" s="111">
        <f t="shared" ca="1" si="109"/>
        <v>2.6792999641446526E-2</v>
      </c>
      <c r="K109" s="111">
        <f t="shared" ca="1" si="109"/>
        <v>3.5277045536662735E-2</v>
      </c>
      <c r="L109" s="111">
        <f t="shared" ca="1" si="109"/>
        <v>4.3761091431878951E-2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5.2245137327095167E-2</v>
      </c>
    </row>
    <row r="110" spans="1:13" x14ac:dyDescent="0.3">
      <c r="A110" t="s">
        <v>21</v>
      </c>
      <c r="B110">
        <f t="shared" si="94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2.5399263649039734E-3</v>
      </c>
      <c r="H110" s="111">
        <f t="shared" ref="H110:L110" ca="1" si="110">G110-5*(G110-$M110)/($M$1-G$1)</f>
        <v>9.1812291919522882E-3</v>
      </c>
      <c r="I110" s="111">
        <f t="shared" ca="1" si="110"/>
        <v>1.58225320190006E-2</v>
      </c>
      <c r="J110" s="111">
        <f t="shared" ca="1" si="110"/>
        <v>2.2463834846048913E-2</v>
      </c>
      <c r="K110" s="111">
        <f t="shared" ca="1" si="110"/>
        <v>2.9105137673097227E-2</v>
      </c>
      <c r="L110" s="111">
        <f t="shared" ca="1" si="110"/>
        <v>3.574644050014554E-2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4.2387743327193854E-2</v>
      </c>
    </row>
    <row r="111" spans="1:13" x14ac:dyDescent="0.3">
      <c r="A111" t="s">
        <v>10</v>
      </c>
      <c r="B111">
        <f t="shared" si="94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1.8437291130243595E-2</v>
      </c>
      <c r="H111" s="111">
        <f t="shared" ref="H111:L111" ca="1" si="111">G111-5*(G111-$M111)/($M$1-G$1)</f>
        <v>2.9958952906156387E-2</v>
      </c>
      <c r="I111" s="111">
        <f t="shared" ca="1" si="111"/>
        <v>4.1480614682069178E-2</v>
      </c>
      <c r="J111" s="111">
        <f t="shared" ca="1" si="111"/>
        <v>5.3002276457981966E-2</v>
      </c>
      <c r="K111" s="111">
        <f t="shared" ca="1" si="111"/>
        <v>6.4523938233894754E-2</v>
      </c>
      <c r="L111" s="111">
        <f t="shared" ca="1" si="111"/>
        <v>7.6045600009807535E-2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8.7567261785720329E-2</v>
      </c>
    </row>
    <row r="112" spans="1:13" x14ac:dyDescent="0.3">
      <c r="A112" t="s">
        <v>20</v>
      </c>
      <c r="B112">
        <f t="shared" si="94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8.4173620232313052E-4</v>
      </c>
      <c r="H112" s="111">
        <f t="shared" ref="H112:L112" ca="1" si="112">G112-5*(G112-$M112)/($M$1-G$1)</f>
        <v>1.1096007453039246E-2</v>
      </c>
      <c r="I112" s="111">
        <f t="shared" ca="1" si="112"/>
        <v>2.1350278703755363E-2</v>
      </c>
      <c r="J112" s="111">
        <f t="shared" ca="1" si="112"/>
        <v>3.1604549954471484E-2</v>
      </c>
      <c r="K112" s="111">
        <f t="shared" ca="1" si="112"/>
        <v>4.18588212051876E-2</v>
      </c>
      <c r="L112" s="111">
        <f t="shared" ca="1" si="112"/>
        <v>5.2113092455903717E-2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6.2367363706619827E-2</v>
      </c>
    </row>
    <row r="113" spans="1:13" x14ac:dyDescent="0.3">
      <c r="A113" t="s">
        <v>26</v>
      </c>
      <c r="B113">
        <f t="shared" si="94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5.8294610292248535E-2</v>
      </c>
      <c r="H113" s="111">
        <f t="shared" ref="H113:L113" ca="1" si="113">G113-5*(G113-$M113)/($M$1-G$1)</f>
        <v>6.5303717963900054E-2</v>
      </c>
      <c r="I113" s="111">
        <f t="shared" ca="1" si="113"/>
        <v>7.2312825635551581E-2</v>
      </c>
      <c r="J113" s="111">
        <f t="shared" ca="1" si="113"/>
        <v>7.9321933307203107E-2</v>
      </c>
      <c r="K113" s="111">
        <f t="shared" ca="1" si="113"/>
        <v>8.633104097885462E-2</v>
      </c>
      <c r="L113" s="111">
        <f t="shared" ca="1" si="113"/>
        <v>9.3340148650506133E-2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0.10034925632215766</v>
      </c>
    </row>
    <row r="114" spans="1:13" x14ac:dyDescent="0.3">
      <c r="A114" t="s">
        <v>7</v>
      </c>
      <c r="B114">
        <f t="shared" si="94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1.0509743705880298E-3</v>
      </c>
      <c r="H114" s="111">
        <f t="shared" ref="H114:L114" ca="1" si="114">G114-5*(G114-$M114)/($M$1-G$1)</f>
        <v>1.041029515421346E-2</v>
      </c>
      <c r="I114" s="111">
        <f t="shared" ca="1" si="114"/>
        <v>1.9769615937838887E-2</v>
      </c>
      <c r="J114" s="111">
        <f t="shared" ca="1" si="114"/>
        <v>2.912893672146432E-2</v>
      </c>
      <c r="K114" s="111">
        <f t="shared" ca="1" si="114"/>
        <v>3.8488257505089746E-2</v>
      </c>
      <c r="L114" s="111">
        <f t="shared" ca="1" si="114"/>
        <v>4.7847578288715178E-2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5.7206899072340611E-2</v>
      </c>
    </row>
    <row r="115" spans="1:13" x14ac:dyDescent="0.3">
      <c r="A115" t="s">
        <v>9</v>
      </c>
      <c r="B115">
        <f t="shared" si="94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5" ca="1" si="115">G115-5*(G115-$M115)/($M$1-G$1)</f>
        <v>4.7305301299102502E-3</v>
      </c>
      <c r="I115" s="111">
        <f t="shared" ca="1" si="115"/>
        <v>9.4610602598205022E-3</v>
      </c>
      <c r="J115" s="111">
        <f t="shared" ca="1" si="115"/>
        <v>1.4191590389730752E-2</v>
      </c>
      <c r="K115" s="111">
        <f t="shared" ca="1" si="115"/>
        <v>1.8922120519641001E-2</v>
      </c>
      <c r="L115" s="111">
        <f t="shared" ca="1" si="115"/>
        <v>2.365265064955125E-2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2.8383180779461503E-2</v>
      </c>
    </row>
    <row r="116" spans="1:13" x14ac:dyDescent="0.3">
      <c r="A116" t="s">
        <v>14</v>
      </c>
      <c r="B116">
        <f t="shared" si="94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ref="H116:L116" ca="1" si="116">G116-5*(G116-$M116)/($M$1-G$1)</f>
        <v>0</v>
      </c>
      <c r="I116" s="111">
        <f t="shared" ca="1" si="116"/>
        <v>0</v>
      </c>
      <c r="J116" s="111">
        <f t="shared" ca="1" si="116"/>
        <v>0</v>
      </c>
      <c r="K116" s="111">
        <f t="shared" ca="1" si="116"/>
        <v>0</v>
      </c>
      <c r="L116" s="111">
        <f t="shared" ca="1" si="116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4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9.2663602325016012E-5</v>
      </c>
      <c r="H117" s="111">
        <f t="shared" ref="H117:L117" ca="1" si="117">G117-5*(G117-$M117)/($M$1-G$1)</f>
        <v>9.4609575916532896E-3</v>
      </c>
      <c r="I117" s="111">
        <f t="shared" ca="1" si="117"/>
        <v>1.882925158098156E-2</v>
      </c>
      <c r="J117" s="111">
        <f t="shared" ca="1" si="117"/>
        <v>2.8197545570309832E-2</v>
      </c>
      <c r="K117" s="111">
        <f t="shared" ca="1" si="117"/>
        <v>3.7565839559638103E-2</v>
      </c>
      <c r="L117" s="111">
        <f t="shared" ca="1" si="117"/>
        <v>4.6934133548966375E-2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5.6302427538294647E-2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ca="1">H2-5*(H2-$M2)/($M$1-H$1)</f>
        <v>0</v>
      </c>
      <c r="J2" s="111">
        <f ca="1">I2-5*(I2-$M2)/($M$1-I$1)</f>
        <v>0</v>
      </c>
      <c r="K2" s="111">
        <f ca="1">J2-5*(J2-$M2)/($M$1-J$1)</f>
        <v>0</v>
      </c>
      <c r="L2" s="111">
        <f ca="1">K2-5*(K2-$M2)/($M$1-K$1)</f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5.0726314794354585E-3</v>
      </c>
      <c r="H3" s="111">
        <f t="shared" ref="H3:L18" ca="1" si="0">G3-5*(G3-$M3)/($M$1-G$1)</f>
        <v>5.0726314794354585E-3</v>
      </c>
      <c r="I3" s="111">
        <f t="shared" ca="1" si="0"/>
        <v>5.0726314794354585E-3</v>
      </c>
      <c r="J3" s="111">
        <f t="shared" ca="1" si="0"/>
        <v>5.0726314794354585E-3</v>
      </c>
      <c r="K3" s="111">
        <f t="shared" ca="1" si="0"/>
        <v>5.0726314794354585E-3</v>
      </c>
      <c r="L3" s="111">
        <f t="shared" ca="1" si="0"/>
        <v>5.0726314794354585E-3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5.0726314794354585E-3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0</v>
      </c>
      <c r="I4" s="111">
        <f t="shared" ca="1" si="0"/>
        <v>0</v>
      </c>
      <c r="J4" s="111">
        <f t="shared" ca="1" si="0"/>
        <v>0</v>
      </c>
      <c r="K4" s="111">
        <f t="shared" ca="1" si="0"/>
        <v>0</v>
      </c>
      <c r="L4" s="111">
        <f t="shared" ca="1" si="0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0"/>
        <v>0</v>
      </c>
      <c r="I5" s="111">
        <f t="shared" ca="1" si="0"/>
        <v>0</v>
      </c>
      <c r="J5" s="111">
        <f t="shared" ca="1" si="0"/>
        <v>0</v>
      </c>
      <c r="K5" s="111">
        <f t="shared" ca="1" si="0"/>
        <v>0</v>
      </c>
      <c r="L5" s="111">
        <f t="shared" ca="1" si="0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0</v>
      </c>
      <c r="I6" s="111">
        <f t="shared" ca="1" si="0"/>
        <v>0</v>
      </c>
      <c r="J6" s="111">
        <f t="shared" ca="1" si="0"/>
        <v>0</v>
      </c>
      <c r="K6" s="111">
        <f t="shared" ca="1" si="0"/>
        <v>0</v>
      </c>
      <c r="L6" s="111">
        <f t="shared" ca="1" si="0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1.876663464520905E-2</v>
      </c>
      <c r="H7" s="111">
        <f t="shared" ca="1" si="0"/>
        <v>1.876663464520905E-2</v>
      </c>
      <c r="I7" s="111">
        <f t="shared" ca="1" si="0"/>
        <v>1.876663464520905E-2</v>
      </c>
      <c r="J7" s="111">
        <f t="shared" ca="1" si="0"/>
        <v>1.876663464520905E-2</v>
      </c>
      <c r="K7" s="111">
        <f t="shared" ca="1" si="0"/>
        <v>1.876663464520905E-2</v>
      </c>
      <c r="L7" s="111">
        <f t="shared" ca="1" si="0"/>
        <v>1.876663464520905E-2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1.876663464520905E-2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1.337446499649737E-2</v>
      </c>
      <c r="H8" s="111">
        <f t="shared" ca="1" si="0"/>
        <v>1.337446499649737E-2</v>
      </c>
      <c r="I8" s="111">
        <f t="shared" ca="1" si="0"/>
        <v>1.337446499649737E-2</v>
      </c>
      <c r="J8" s="111">
        <f t="shared" ca="1" si="0"/>
        <v>1.337446499649737E-2</v>
      </c>
      <c r="K8" s="111">
        <f t="shared" ca="1" si="0"/>
        <v>1.337446499649737E-2</v>
      </c>
      <c r="L8" s="111">
        <f t="shared" ca="1" si="0"/>
        <v>1.337446499649737E-2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1.337446499649737E-2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0</v>
      </c>
      <c r="I9" s="111">
        <f t="shared" ca="1" si="0"/>
        <v>0</v>
      </c>
      <c r="J9" s="111">
        <f t="shared" ca="1" si="0"/>
        <v>0</v>
      </c>
      <c r="K9" s="111">
        <f t="shared" ca="1" si="0"/>
        <v>0</v>
      </c>
      <c r="L9" s="111">
        <f t="shared" ca="1" si="0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0</v>
      </c>
      <c r="I10" s="111">
        <f t="shared" ca="1" si="0"/>
        <v>0</v>
      </c>
      <c r="J10" s="111">
        <f t="shared" ca="1" si="0"/>
        <v>0</v>
      </c>
      <c r="K10" s="111">
        <f t="shared" ca="1" si="0"/>
        <v>0</v>
      </c>
      <c r="L10" s="111">
        <f t="shared" ca="1" si="0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8.9120901618633241E-3</v>
      </c>
      <c r="H11" s="111">
        <f t="shared" ca="1" si="0"/>
        <v>8.9120901618633241E-3</v>
      </c>
      <c r="I11" s="111">
        <f t="shared" ca="1" si="0"/>
        <v>8.9120901618633241E-3</v>
      </c>
      <c r="J11" s="111">
        <f t="shared" ca="1" si="0"/>
        <v>8.9120901618633241E-3</v>
      </c>
      <c r="K11" s="111">
        <f t="shared" ca="1" si="0"/>
        <v>8.9120901618633241E-3</v>
      </c>
      <c r="L11" s="111">
        <f t="shared" ca="1" si="0"/>
        <v>8.9120901618633241E-3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8.9120901618633241E-3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0</v>
      </c>
      <c r="I12" s="111">
        <f t="shared" ca="1" si="0"/>
        <v>0</v>
      </c>
      <c r="J12" s="111">
        <f t="shared" ca="1" si="0"/>
        <v>0</v>
      </c>
      <c r="K12" s="111">
        <f t="shared" ca="1" si="0"/>
        <v>0</v>
      </c>
      <c r="L12" s="111">
        <f t="shared" ca="1" si="0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0</v>
      </c>
      <c r="I13" s="111">
        <f t="shared" ca="1" si="0"/>
        <v>0</v>
      </c>
      <c r="J13" s="111">
        <f t="shared" ca="1" si="0"/>
        <v>0</v>
      </c>
      <c r="K13" s="111">
        <f t="shared" ca="1" si="0"/>
        <v>0</v>
      </c>
      <c r="L13" s="111">
        <f t="shared" ca="1" si="0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2.1428295274474717E-3</v>
      </c>
      <c r="H14" s="111">
        <f t="shared" ca="1" si="0"/>
        <v>2.1428295274474717E-3</v>
      </c>
      <c r="I14" s="111">
        <f t="shared" ca="1" si="0"/>
        <v>2.1428295274474717E-3</v>
      </c>
      <c r="J14" s="111">
        <f t="shared" ca="1" si="0"/>
        <v>2.1428295274474717E-3</v>
      </c>
      <c r="K14" s="111">
        <f t="shared" ca="1" si="0"/>
        <v>2.1428295274474717E-3</v>
      </c>
      <c r="L14" s="111">
        <f t="shared" ca="1" si="0"/>
        <v>2.1428295274474717E-3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2.1428295274474717E-3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0</v>
      </c>
      <c r="I15" s="111">
        <f t="shared" ca="1" si="0"/>
        <v>0</v>
      </c>
      <c r="J15" s="111">
        <f t="shared" ca="1" si="0"/>
        <v>0</v>
      </c>
      <c r="K15" s="111">
        <f t="shared" ca="1" si="0"/>
        <v>0</v>
      </c>
      <c r="L15" s="111">
        <f t="shared" ca="1" si="0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0</v>
      </c>
      <c r="I16" s="111">
        <f t="shared" ca="1" si="0"/>
        <v>0</v>
      </c>
      <c r="J16" s="111">
        <f t="shared" ca="1" si="0"/>
        <v>0</v>
      </c>
      <c r="K16" s="111">
        <f t="shared" ca="1" si="0"/>
        <v>0</v>
      </c>
      <c r="L16" s="111">
        <f t="shared" ca="1" si="0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0</v>
      </c>
      <c r="I17" s="111">
        <f t="shared" ca="1" si="0"/>
        <v>0</v>
      </c>
      <c r="J17" s="111">
        <f t="shared" ca="1" si="0"/>
        <v>0</v>
      </c>
      <c r="K17" s="111">
        <f t="shared" ca="1" si="0"/>
        <v>0</v>
      </c>
      <c r="L17" s="111">
        <f t="shared" ca="1" si="0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0</v>
      </c>
      <c r="I18" s="111">
        <f t="shared" ca="1" si="0"/>
        <v>0</v>
      </c>
      <c r="J18" s="111">
        <f t="shared" ca="1" si="0"/>
        <v>0</v>
      </c>
      <c r="K18" s="111">
        <f t="shared" ca="1" si="0"/>
        <v>0</v>
      </c>
      <c r="L18" s="111">
        <f t="shared" ca="1" si="0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0</v>
      </c>
      <c r="I19" s="111">
        <f t="shared" ca="1" si="1"/>
        <v>0</v>
      </c>
      <c r="J19" s="111">
        <f t="shared" ca="1" si="1"/>
        <v>0</v>
      </c>
      <c r="K19" s="111">
        <f t="shared" ca="1" si="1"/>
        <v>0</v>
      </c>
      <c r="L19" s="111">
        <f t="shared" ca="1" si="1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0</v>
      </c>
      <c r="I20" s="111">
        <f t="shared" ca="1" si="1"/>
        <v>0</v>
      </c>
      <c r="J20" s="111">
        <f t="shared" ca="1" si="1"/>
        <v>0</v>
      </c>
      <c r="K20" s="111">
        <f t="shared" ca="1" si="1"/>
        <v>0</v>
      </c>
      <c r="L20" s="111">
        <f t="shared" ca="1" si="1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1.1007914617679644E-2</v>
      </c>
      <c r="H21" s="111">
        <f t="shared" ca="1" si="1"/>
        <v>1.1007914617679644E-2</v>
      </c>
      <c r="I21" s="111">
        <f t="shared" ca="1" si="1"/>
        <v>1.1007914617679644E-2</v>
      </c>
      <c r="J21" s="111">
        <f t="shared" ca="1" si="1"/>
        <v>1.1007914617679644E-2</v>
      </c>
      <c r="K21" s="111">
        <f t="shared" ca="1" si="1"/>
        <v>1.1007914617679644E-2</v>
      </c>
      <c r="L21" s="111">
        <f t="shared" ca="1" si="1"/>
        <v>1.1007914617679644E-2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1.1007914617679644E-2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2.4288245274801E-3</v>
      </c>
      <c r="H22" s="111">
        <f t="shared" ca="1" si="1"/>
        <v>2.4288245274801E-3</v>
      </c>
      <c r="I22" s="111">
        <f t="shared" ca="1" si="1"/>
        <v>2.4288245274801E-3</v>
      </c>
      <c r="J22" s="111">
        <f t="shared" ca="1" si="1"/>
        <v>2.4288245274801E-3</v>
      </c>
      <c r="K22" s="111">
        <f t="shared" ca="1" si="1"/>
        <v>2.4288245274801E-3</v>
      </c>
      <c r="L22" s="111">
        <f t="shared" ca="1" si="1"/>
        <v>2.4288245274801E-3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2.4288245274801E-3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0</v>
      </c>
      <c r="I23" s="111">
        <f t="shared" ca="1" si="1"/>
        <v>0</v>
      </c>
      <c r="J23" s="111">
        <f t="shared" ca="1" si="1"/>
        <v>0</v>
      </c>
      <c r="K23" s="111">
        <f t="shared" ca="1" si="1"/>
        <v>0</v>
      </c>
      <c r="L23" s="111">
        <f t="shared" ca="1" si="1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5.2602894589139659E-5</v>
      </c>
      <c r="H24" s="111">
        <f t="shared" ca="1" si="1"/>
        <v>5.2602894589139659E-5</v>
      </c>
      <c r="I24" s="111">
        <f t="shared" ca="1" si="1"/>
        <v>5.2602894589139659E-5</v>
      </c>
      <c r="J24" s="111">
        <f t="shared" ca="1" si="1"/>
        <v>5.2602894589139659E-5</v>
      </c>
      <c r="K24" s="111">
        <f t="shared" ca="1" si="1"/>
        <v>5.2602894589139659E-5</v>
      </c>
      <c r="L24" s="111">
        <f t="shared" ca="1" si="1"/>
        <v>5.2602894589139659E-5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5.2602894589139659E-5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1.9564347282834465E-3</v>
      </c>
      <c r="H25" s="111">
        <f t="shared" ca="1" si="1"/>
        <v>1.9564347282834465E-3</v>
      </c>
      <c r="I25" s="111">
        <f t="shared" ca="1" si="1"/>
        <v>1.9564347282834465E-3</v>
      </c>
      <c r="J25" s="111">
        <f t="shared" ca="1" si="1"/>
        <v>1.9564347282834465E-3</v>
      </c>
      <c r="K25" s="111">
        <f t="shared" ca="1" si="1"/>
        <v>1.9564347282834465E-3</v>
      </c>
      <c r="L25" s="111">
        <f t="shared" ca="1" si="1"/>
        <v>1.9564347282834465E-3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1.9564347282834465E-3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0</v>
      </c>
      <c r="I26" s="111">
        <f t="shared" ca="1" si="1"/>
        <v>0</v>
      </c>
      <c r="J26" s="111">
        <f t="shared" ca="1" si="1"/>
        <v>0</v>
      </c>
      <c r="K26" s="111">
        <f t="shared" ca="1" si="1"/>
        <v>0</v>
      </c>
      <c r="L26" s="111">
        <f t="shared" ca="1" si="1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0</v>
      </c>
      <c r="I27" s="111">
        <f t="shared" ca="1" si="1"/>
        <v>0</v>
      </c>
      <c r="J27" s="111">
        <f t="shared" ca="1" si="1"/>
        <v>0</v>
      </c>
      <c r="K27" s="111">
        <f t="shared" ca="1" si="1"/>
        <v>0</v>
      </c>
      <c r="L27" s="111">
        <f t="shared" ca="1" si="1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0</v>
      </c>
      <c r="I28" s="111">
        <f t="shared" ca="1" si="1"/>
        <v>0</v>
      </c>
      <c r="J28" s="111">
        <f t="shared" ca="1" si="1"/>
        <v>0</v>
      </c>
      <c r="K28" s="111">
        <f t="shared" ca="1" si="1"/>
        <v>0</v>
      </c>
      <c r="L28" s="111">
        <f t="shared" ca="1" si="1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1"/>
        <v>0</v>
      </c>
      <c r="I29" s="111">
        <f t="shared" ca="1" si="1"/>
        <v>0</v>
      </c>
      <c r="J29" s="111">
        <f t="shared" ca="1" si="1"/>
        <v>0</v>
      </c>
      <c r="K29" s="111">
        <f t="shared" ca="1" si="1"/>
        <v>0</v>
      </c>
      <c r="L29" s="111">
        <f t="shared" ca="1" si="1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5.6494674418922086E-3</v>
      </c>
      <c r="H30" s="111">
        <f t="shared" ca="1" si="1"/>
        <v>5.6494674418922086E-3</v>
      </c>
      <c r="I30" s="111">
        <f t="shared" ca="1" si="1"/>
        <v>5.6494674418922086E-3</v>
      </c>
      <c r="J30" s="111">
        <f t="shared" ca="1" si="1"/>
        <v>5.6494674418922086E-3</v>
      </c>
      <c r="K30" s="111">
        <f t="shared" ca="1" si="1"/>
        <v>5.6494674418922086E-3</v>
      </c>
      <c r="L30" s="111">
        <f t="shared" ca="1" si="1"/>
        <v>5.6494674418922086E-3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5.6494674418922086E-3</v>
      </c>
    </row>
    <row r="31" spans="1:13" x14ac:dyDescent="0.3">
      <c r="A31" t="s">
        <v>12</v>
      </c>
      <c r="B31">
        <f t="shared" ref="B31:B94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0</v>
      </c>
      <c r="I31" s="111">
        <f t="shared" ca="1" si="1"/>
        <v>0</v>
      </c>
      <c r="J31" s="111">
        <f t="shared" ca="1" si="1"/>
        <v>0</v>
      </c>
      <c r="K31" s="111">
        <f t="shared" ca="1" si="1"/>
        <v>0</v>
      </c>
      <c r="L31" s="111">
        <f t="shared" ca="1" si="1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5.0726314794354585E-3</v>
      </c>
      <c r="H32" s="111">
        <f t="shared" ca="1" si="1"/>
        <v>5.0726314794354585E-3</v>
      </c>
      <c r="I32" s="111">
        <f t="shared" ca="1" si="1"/>
        <v>5.0726314794354585E-3</v>
      </c>
      <c r="J32" s="111">
        <f t="shared" ca="1" si="1"/>
        <v>5.0726314794354585E-3</v>
      </c>
      <c r="K32" s="111">
        <f t="shared" ca="1" si="1"/>
        <v>5.0726314794354585E-3</v>
      </c>
      <c r="L32" s="111">
        <f t="shared" ca="1" si="1"/>
        <v>5.0726314794354585E-3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5.0726314794354585E-3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0</v>
      </c>
      <c r="I33" s="111">
        <f t="shared" ca="1" si="1"/>
        <v>0</v>
      </c>
      <c r="J33" s="111">
        <f t="shared" ca="1" si="1"/>
        <v>0</v>
      </c>
      <c r="K33" s="111">
        <f t="shared" ca="1" si="1"/>
        <v>0</v>
      </c>
      <c r="L33" s="111">
        <f t="shared" ca="1" si="1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1"/>
        <v>0</v>
      </c>
      <c r="I34" s="111">
        <f t="shared" ca="1" si="1"/>
        <v>0</v>
      </c>
      <c r="J34" s="111">
        <f t="shared" ca="1" si="1"/>
        <v>0</v>
      </c>
      <c r="K34" s="111">
        <f t="shared" ca="1" si="1"/>
        <v>0</v>
      </c>
      <c r="L34" s="111">
        <f t="shared" ca="1" si="1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0</v>
      </c>
      <c r="I35" s="111">
        <f t="shared" ca="1" si="3"/>
        <v>0</v>
      </c>
      <c r="J35" s="111">
        <f t="shared" ca="1" si="3"/>
        <v>0</v>
      </c>
      <c r="K35" s="111">
        <f t="shared" ca="1" si="3"/>
        <v>0</v>
      </c>
      <c r="L35" s="111">
        <f t="shared" ca="1" si="3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1.876663464520905E-2</v>
      </c>
      <c r="H36" s="111">
        <f t="shared" ca="1" si="3"/>
        <v>1.876663464520905E-2</v>
      </c>
      <c r="I36" s="111">
        <f t="shared" ca="1" si="3"/>
        <v>1.876663464520905E-2</v>
      </c>
      <c r="J36" s="111">
        <f t="shared" ca="1" si="3"/>
        <v>1.876663464520905E-2</v>
      </c>
      <c r="K36" s="111">
        <f t="shared" ca="1" si="3"/>
        <v>1.876663464520905E-2</v>
      </c>
      <c r="L36" s="111">
        <f t="shared" ca="1" si="3"/>
        <v>1.876663464520905E-2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1.876663464520905E-2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1.337446499649737E-2</v>
      </c>
      <c r="H37" s="111">
        <f t="shared" ca="1" si="3"/>
        <v>1.337446499649737E-2</v>
      </c>
      <c r="I37" s="111">
        <f t="shared" ca="1" si="3"/>
        <v>1.337446499649737E-2</v>
      </c>
      <c r="J37" s="111">
        <f t="shared" ca="1" si="3"/>
        <v>1.337446499649737E-2</v>
      </c>
      <c r="K37" s="111">
        <f t="shared" ca="1" si="3"/>
        <v>1.337446499649737E-2</v>
      </c>
      <c r="L37" s="111">
        <f t="shared" ca="1" si="3"/>
        <v>1.337446499649737E-2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1.337446499649737E-2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0</v>
      </c>
      <c r="I38" s="111">
        <f t="shared" ca="1" si="3"/>
        <v>0</v>
      </c>
      <c r="J38" s="111">
        <f t="shared" ca="1" si="3"/>
        <v>0</v>
      </c>
      <c r="K38" s="111">
        <f t="shared" ca="1" si="3"/>
        <v>0</v>
      </c>
      <c r="L38" s="111">
        <f t="shared" ca="1" si="3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0</v>
      </c>
      <c r="I39" s="111">
        <f t="shared" ca="1" si="3"/>
        <v>0</v>
      </c>
      <c r="J39" s="111">
        <f t="shared" ca="1" si="3"/>
        <v>0</v>
      </c>
      <c r="K39" s="111">
        <f t="shared" ca="1" si="3"/>
        <v>0</v>
      </c>
      <c r="L39" s="111">
        <f t="shared" ca="1" si="3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8.9120901618633241E-3</v>
      </c>
      <c r="H40" s="111">
        <f t="shared" ca="1" si="3"/>
        <v>8.9120901618633241E-3</v>
      </c>
      <c r="I40" s="111">
        <f t="shared" ca="1" si="3"/>
        <v>8.9120901618633241E-3</v>
      </c>
      <c r="J40" s="111">
        <f t="shared" ca="1" si="3"/>
        <v>8.9120901618633241E-3</v>
      </c>
      <c r="K40" s="111">
        <f t="shared" ca="1" si="3"/>
        <v>8.9120901618633241E-3</v>
      </c>
      <c r="L40" s="111">
        <f t="shared" ca="1" si="3"/>
        <v>8.9120901618633241E-3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8.9120901618633241E-3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0</v>
      </c>
      <c r="I41" s="111">
        <f t="shared" ca="1" si="3"/>
        <v>0</v>
      </c>
      <c r="J41" s="111">
        <f t="shared" ca="1" si="3"/>
        <v>0</v>
      </c>
      <c r="K41" s="111">
        <f t="shared" ca="1" si="3"/>
        <v>0</v>
      </c>
      <c r="L41" s="111">
        <f t="shared" ca="1" si="3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0</v>
      </c>
      <c r="I42" s="111">
        <f t="shared" ca="1" si="3"/>
        <v>0</v>
      </c>
      <c r="J42" s="111">
        <f t="shared" ca="1" si="3"/>
        <v>0</v>
      </c>
      <c r="K42" s="111">
        <f t="shared" ca="1" si="3"/>
        <v>0</v>
      </c>
      <c r="L42" s="111">
        <f t="shared" ca="1" si="3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2.1428295274474717E-3</v>
      </c>
      <c r="H43" s="111">
        <f t="shared" ca="1" si="3"/>
        <v>2.1428295274474717E-3</v>
      </c>
      <c r="I43" s="111">
        <f t="shared" ca="1" si="3"/>
        <v>2.1428295274474717E-3</v>
      </c>
      <c r="J43" s="111">
        <f t="shared" ca="1" si="3"/>
        <v>2.1428295274474717E-3</v>
      </c>
      <c r="K43" s="111">
        <f t="shared" ca="1" si="3"/>
        <v>2.1428295274474717E-3</v>
      </c>
      <c r="L43" s="111">
        <f t="shared" ca="1" si="3"/>
        <v>2.1428295274474717E-3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2.1428295274474717E-3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0</v>
      </c>
      <c r="I44" s="111">
        <f t="shared" ca="1" si="3"/>
        <v>0</v>
      </c>
      <c r="J44" s="111">
        <f t="shared" ca="1" si="3"/>
        <v>0</v>
      </c>
      <c r="K44" s="111">
        <f t="shared" ca="1" si="3"/>
        <v>0</v>
      </c>
      <c r="L44" s="111">
        <f t="shared" ca="1" si="3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0</v>
      </c>
      <c r="I45" s="111">
        <f t="shared" ca="1" si="3"/>
        <v>0</v>
      </c>
      <c r="J45" s="111">
        <f t="shared" ca="1" si="3"/>
        <v>0</v>
      </c>
      <c r="K45" s="111">
        <f t="shared" ca="1" si="3"/>
        <v>0</v>
      </c>
      <c r="L45" s="111">
        <f t="shared" ca="1" si="3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0</v>
      </c>
      <c r="I46" s="111">
        <f t="shared" ca="1" si="3"/>
        <v>0</v>
      </c>
      <c r="J46" s="111">
        <f t="shared" ca="1" si="3"/>
        <v>0</v>
      </c>
      <c r="K46" s="111">
        <f t="shared" ca="1" si="3"/>
        <v>0</v>
      </c>
      <c r="L46" s="111">
        <f t="shared" ca="1" si="3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0</v>
      </c>
      <c r="I47" s="111">
        <f t="shared" ca="1" si="3"/>
        <v>0</v>
      </c>
      <c r="J47" s="111">
        <f t="shared" ca="1" si="3"/>
        <v>0</v>
      </c>
      <c r="K47" s="111">
        <f t="shared" ca="1" si="3"/>
        <v>0</v>
      </c>
      <c r="L47" s="111">
        <f t="shared" ca="1" si="3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0</v>
      </c>
      <c r="I48" s="111">
        <f t="shared" ca="1" si="3"/>
        <v>0</v>
      </c>
      <c r="J48" s="111">
        <f t="shared" ca="1" si="3"/>
        <v>0</v>
      </c>
      <c r="K48" s="111">
        <f t="shared" ca="1" si="3"/>
        <v>0</v>
      </c>
      <c r="L48" s="111">
        <f t="shared" ca="1" si="3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0</v>
      </c>
      <c r="I49" s="111">
        <f t="shared" ca="1" si="3"/>
        <v>0</v>
      </c>
      <c r="J49" s="111">
        <f t="shared" ca="1" si="3"/>
        <v>0</v>
      </c>
      <c r="K49" s="111">
        <f t="shared" ca="1" si="3"/>
        <v>0</v>
      </c>
      <c r="L49" s="111">
        <f t="shared" ca="1" si="3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1.1007914617679644E-2</v>
      </c>
      <c r="H50" s="111">
        <f t="shared" ca="1" si="3"/>
        <v>1.1007914617679644E-2</v>
      </c>
      <c r="I50" s="111">
        <f t="shared" ca="1" si="3"/>
        <v>1.1007914617679644E-2</v>
      </c>
      <c r="J50" s="111">
        <f t="shared" ca="1" si="3"/>
        <v>1.1007914617679644E-2</v>
      </c>
      <c r="K50" s="111">
        <f t="shared" ca="1" si="3"/>
        <v>1.1007914617679644E-2</v>
      </c>
      <c r="L50" s="111">
        <f t="shared" ca="1" si="3"/>
        <v>1.1007914617679644E-2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1.1007914617679644E-2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2.4288245274801E-3</v>
      </c>
      <c r="H51" s="111">
        <f t="shared" ref="H51:L66" ca="1" si="4">G51-5*(G51-$M51)/($M$1-G$1)</f>
        <v>2.4288245274801E-3</v>
      </c>
      <c r="I51" s="111">
        <f t="shared" ca="1" si="4"/>
        <v>2.4288245274801E-3</v>
      </c>
      <c r="J51" s="111">
        <f t="shared" ca="1" si="4"/>
        <v>2.4288245274801E-3</v>
      </c>
      <c r="K51" s="111">
        <f t="shared" ca="1" si="4"/>
        <v>2.4288245274801E-3</v>
      </c>
      <c r="L51" s="111">
        <f t="shared" ca="1" si="4"/>
        <v>2.4288245274801E-3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2.4288245274801E-3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0</v>
      </c>
      <c r="I52" s="111">
        <f t="shared" ca="1" si="4"/>
        <v>0</v>
      </c>
      <c r="J52" s="111">
        <f t="shared" ca="1" si="4"/>
        <v>0</v>
      </c>
      <c r="K52" s="111">
        <f t="shared" ca="1" si="4"/>
        <v>0</v>
      </c>
      <c r="L52" s="111">
        <f t="shared" ca="1" si="4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5.2602894589139659E-5</v>
      </c>
      <c r="H53" s="111">
        <f t="shared" ca="1" si="4"/>
        <v>5.2602894589139659E-5</v>
      </c>
      <c r="I53" s="111">
        <f t="shared" ca="1" si="4"/>
        <v>5.2602894589139659E-5</v>
      </c>
      <c r="J53" s="111">
        <f t="shared" ca="1" si="4"/>
        <v>5.2602894589139659E-5</v>
      </c>
      <c r="K53" s="111">
        <f t="shared" ca="1" si="4"/>
        <v>5.2602894589139659E-5</v>
      </c>
      <c r="L53" s="111">
        <f t="shared" ca="1" si="4"/>
        <v>5.2602894589139659E-5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5.2602894589139659E-5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1.9564347282834465E-3</v>
      </c>
      <c r="H54" s="111">
        <f t="shared" ca="1" si="4"/>
        <v>1.9564347282834465E-3</v>
      </c>
      <c r="I54" s="111">
        <f t="shared" ca="1" si="4"/>
        <v>1.9564347282834465E-3</v>
      </c>
      <c r="J54" s="111">
        <f t="shared" ca="1" si="4"/>
        <v>1.9564347282834465E-3</v>
      </c>
      <c r="K54" s="111">
        <f t="shared" ca="1" si="4"/>
        <v>1.9564347282834465E-3</v>
      </c>
      <c r="L54" s="111">
        <f t="shared" ca="1" si="4"/>
        <v>1.9564347282834465E-3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1.9564347282834465E-3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0</v>
      </c>
      <c r="I55" s="111">
        <f t="shared" ca="1" si="4"/>
        <v>0</v>
      </c>
      <c r="J55" s="111">
        <f t="shared" ca="1" si="4"/>
        <v>0</v>
      </c>
      <c r="K55" s="111">
        <f t="shared" ca="1" si="4"/>
        <v>0</v>
      </c>
      <c r="L55" s="111">
        <f t="shared" ca="1" si="4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0</v>
      </c>
      <c r="I56" s="111">
        <f t="shared" ca="1" si="4"/>
        <v>0</v>
      </c>
      <c r="J56" s="111">
        <f t="shared" ca="1" si="4"/>
        <v>0</v>
      </c>
      <c r="K56" s="111">
        <f t="shared" ca="1" si="4"/>
        <v>0</v>
      </c>
      <c r="L56" s="111">
        <f t="shared" ca="1" si="4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0</v>
      </c>
      <c r="I57" s="111">
        <f t="shared" ca="1" si="4"/>
        <v>0</v>
      </c>
      <c r="J57" s="111">
        <f t="shared" ca="1" si="4"/>
        <v>0</v>
      </c>
      <c r="K57" s="111">
        <f t="shared" ca="1" si="4"/>
        <v>0</v>
      </c>
      <c r="L57" s="111">
        <f t="shared" ca="1" si="4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4"/>
        <v>0</v>
      </c>
      <c r="I58" s="111">
        <f t="shared" ca="1" si="4"/>
        <v>0</v>
      </c>
      <c r="J58" s="111">
        <f t="shared" ca="1" si="4"/>
        <v>0</v>
      </c>
      <c r="K58" s="111">
        <f t="shared" ca="1" si="4"/>
        <v>0</v>
      </c>
      <c r="L58" s="111">
        <f t="shared" ca="1" si="4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5.6494674418922086E-3</v>
      </c>
      <c r="H59" s="111">
        <f t="shared" ca="1" si="4"/>
        <v>5.6494674418922086E-3</v>
      </c>
      <c r="I59" s="111">
        <f t="shared" ca="1" si="4"/>
        <v>5.6494674418922086E-3</v>
      </c>
      <c r="J59" s="111">
        <f t="shared" ca="1" si="4"/>
        <v>5.6494674418922086E-3</v>
      </c>
      <c r="K59" s="111">
        <f t="shared" ca="1" si="4"/>
        <v>5.6494674418922086E-3</v>
      </c>
      <c r="L59" s="111">
        <f t="shared" ca="1" si="4"/>
        <v>5.6494674418922086E-3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5.6494674418922086E-3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0</v>
      </c>
      <c r="I60" s="111">
        <f t="shared" ca="1" si="4"/>
        <v>0</v>
      </c>
      <c r="J60" s="111">
        <f t="shared" ca="1" si="4"/>
        <v>0</v>
      </c>
      <c r="K60" s="111">
        <f t="shared" ca="1" si="4"/>
        <v>0</v>
      </c>
      <c r="L60" s="111">
        <f t="shared" ca="1" si="4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5.0726314794354585E-3</v>
      </c>
      <c r="H61" s="111">
        <f t="shared" ca="1" si="4"/>
        <v>5.0726314794354585E-3</v>
      </c>
      <c r="I61" s="111">
        <f t="shared" ca="1" si="4"/>
        <v>5.0726314794354585E-3</v>
      </c>
      <c r="J61" s="111">
        <f t="shared" ca="1" si="4"/>
        <v>5.0726314794354585E-3</v>
      </c>
      <c r="K61" s="111">
        <f t="shared" ca="1" si="4"/>
        <v>5.0726314794354585E-3</v>
      </c>
      <c r="L61" s="111">
        <f t="shared" ca="1" si="4"/>
        <v>5.0726314794354585E-3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5.0726314794354585E-3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0</v>
      </c>
      <c r="I62" s="111">
        <f t="shared" ca="1" si="4"/>
        <v>0</v>
      </c>
      <c r="J62" s="111">
        <f t="shared" ca="1" si="4"/>
        <v>0</v>
      </c>
      <c r="K62" s="111">
        <f t="shared" ca="1" si="4"/>
        <v>0</v>
      </c>
      <c r="L62" s="111">
        <f t="shared" ca="1" si="4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2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4"/>
        <v>0</v>
      </c>
      <c r="I63" s="111">
        <f t="shared" ca="1" si="4"/>
        <v>0</v>
      </c>
      <c r="J63" s="111">
        <f t="shared" ca="1" si="4"/>
        <v>0</v>
      </c>
      <c r="K63" s="111">
        <f t="shared" ca="1" si="4"/>
        <v>0</v>
      </c>
      <c r="L63" s="111">
        <f t="shared" ca="1" si="4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2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0</v>
      </c>
      <c r="I64" s="111">
        <f t="shared" ca="1" si="4"/>
        <v>0</v>
      </c>
      <c r="J64" s="111">
        <f t="shared" ca="1" si="4"/>
        <v>0</v>
      </c>
      <c r="K64" s="111">
        <f t="shared" ca="1" si="4"/>
        <v>0</v>
      </c>
      <c r="L64" s="111">
        <f t="shared" ca="1" si="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2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1.876663464520905E-2</v>
      </c>
      <c r="H65" s="111">
        <f t="shared" ca="1" si="4"/>
        <v>1.876663464520905E-2</v>
      </c>
      <c r="I65" s="111">
        <f t="shared" ca="1" si="4"/>
        <v>1.876663464520905E-2</v>
      </c>
      <c r="J65" s="111">
        <f t="shared" ca="1" si="4"/>
        <v>1.876663464520905E-2</v>
      </c>
      <c r="K65" s="111">
        <f t="shared" ca="1" si="4"/>
        <v>1.876663464520905E-2</v>
      </c>
      <c r="L65" s="111">
        <f t="shared" ca="1" si="4"/>
        <v>1.876663464520905E-2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1.876663464520905E-2</v>
      </c>
    </row>
    <row r="66" spans="1:13" x14ac:dyDescent="0.3">
      <c r="A66" t="s">
        <v>17</v>
      </c>
      <c r="B66">
        <f t="shared" si="2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1.337446499649737E-2</v>
      </c>
      <c r="H66" s="111">
        <f t="shared" ca="1" si="4"/>
        <v>1.337446499649737E-2</v>
      </c>
      <c r="I66" s="111">
        <f t="shared" ca="1" si="4"/>
        <v>1.337446499649737E-2</v>
      </c>
      <c r="J66" s="111">
        <f t="shared" ca="1" si="4"/>
        <v>1.337446499649737E-2</v>
      </c>
      <c r="K66" s="111">
        <f t="shared" ca="1" si="4"/>
        <v>1.337446499649737E-2</v>
      </c>
      <c r="L66" s="111">
        <f t="shared" ca="1" si="4"/>
        <v>1.337446499649737E-2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1.337446499649737E-2</v>
      </c>
    </row>
    <row r="67" spans="1:13" x14ac:dyDescent="0.3">
      <c r="A67" t="s">
        <v>25</v>
      </c>
      <c r="B67">
        <f t="shared" si="2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5">G67-5*(G67-$M67)/($M$1-G$1)</f>
        <v>0</v>
      </c>
      <c r="I67" s="111">
        <f t="shared" ca="1" si="5"/>
        <v>0</v>
      </c>
      <c r="J67" s="111">
        <f t="shared" ca="1" si="5"/>
        <v>0</v>
      </c>
      <c r="K67" s="111">
        <f t="shared" ca="1" si="5"/>
        <v>0</v>
      </c>
      <c r="L67" s="111">
        <f t="shared" ca="1" si="5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2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5"/>
        <v>0</v>
      </c>
      <c r="I68" s="111">
        <f t="shared" ca="1" si="5"/>
        <v>0</v>
      </c>
      <c r="J68" s="111">
        <f t="shared" ca="1" si="5"/>
        <v>0</v>
      </c>
      <c r="K68" s="111">
        <f t="shared" ca="1" si="5"/>
        <v>0</v>
      </c>
      <c r="L68" s="111">
        <f t="shared" ca="1" si="5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2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8.9120901618633241E-3</v>
      </c>
      <c r="H69" s="111">
        <f t="shared" ca="1" si="5"/>
        <v>8.9120901618633241E-3</v>
      </c>
      <c r="I69" s="111">
        <f t="shared" ca="1" si="5"/>
        <v>8.9120901618633241E-3</v>
      </c>
      <c r="J69" s="111">
        <f t="shared" ca="1" si="5"/>
        <v>8.9120901618633241E-3</v>
      </c>
      <c r="K69" s="111">
        <f t="shared" ca="1" si="5"/>
        <v>8.9120901618633241E-3</v>
      </c>
      <c r="L69" s="111">
        <f t="shared" ca="1" si="5"/>
        <v>8.9120901618633241E-3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8.9120901618633241E-3</v>
      </c>
    </row>
    <row r="70" spans="1:13" x14ac:dyDescent="0.3">
      <c r="A70" t="s">
        <v>2</v>
      </c>
      <c r="B70">
        <f t="shared" si="2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5"/>
        <v>0</v>
      </c>
      <c r="I70" s="111">
        <f t="shared" ca="1" si="5"/>
        <v>0</v>
      </c>
      <c r="J70" s="111">
        <f t="shared" ca="1" si="5"/>
        <v>0</v>
      </c>
      <c r="K70" s="111">
        <f t="shared" ca="1" si="5"/>
        <v>0</v>
      </c>
      <c r="L70" s="111">
        <f t="shared" ca="1" si="5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2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5"/>
        <v>0</v>
      </c>
      <c r="I71" s="111">
        <f t="shared" ca="1" si="5"/>
        <v>0</v>
      </c>
      <c r="J71" s="111">
        <f t="shared" ca="1" si="5"/>
        <v>0</v>
      </c>
      <c r="K71" s="111">
        <f t="shared" ca="1" si="5"/>
        <v>0</v>
      </c>
      <c r="L71" s="111">
        <f t="shared" ca="1" si="5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2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2.1428295274474717E-3</v>
      </c>
      <c r="H72" s="111">
        <f t="shared" ca="1" si="5"/>
        <v>2.1428295274474717E-3</v>
      </c>
      <c r="I72" s="111">
        <f t="shared" ca="1" si="5"/>
        <v>2.1428295274474717E-3</v>
      </c>
      <c r="J72" s="111">
        <f t="shared" ca="1" si="5"/>
        <v>2.1428295274474717E-3</v>
      </c>
      <c r="K72" s="111">
        <f t="shared" ca="1" si="5"/>
        <v>2.1428295274474717E-3</v>
      </c>
      <c r="L72" s="111">
        <f t="shared" ca="1" si="5"/>
        <v>2.1428295274474717E-3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2.1428295274474717E-3</v>
      </c>
    </row>
    <row r="73" spans="1:13" x14ac:dyDescent="0.3">
      <c r="A73" t="s">
        <v>18</v>
      </c>
      <c r="B73">
        <f t="shared" si="2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5"/>
        <v>0</v>
      </c>
      <c r="I73" s="111">
        <f t="shared" ca="1" si="5"/>
        <v>0</v>
      </c>
      <c r="J73" s="111">
        <f t="shared" ca="1" si="5"/>
        <v>0</v>
      </c>
      <c r="K73" s="111">
        <f t="shared" ca="1" si="5"/>
        <v>0</v>
      </c>
      <c r="L73" s="111">
        <f t="shared" ca="1" si="5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2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5"/>
        <v>0</v>
      </c>
      <c r="I74" s="111">
        <f t="shared" ca="1" si="5"/>
        <v>0</v>
      </c>
      <c r="J74" s="111">
        <f t="shared" ca="1" si="5"/>
        <v>0</v>
      </c>
      <c r="K74" s="111">
        <f t="shared" ca="1" si="5"/>
        <v>0</v>
      </c>
      <c r="L74" s="111">
        <f t="shared" ca="1" si="5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2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5"/>
        <v>0</v>
      </c>
      <c r="I75" s="111">
        <f t="shared" ca="1" si="5"/>
        <v>0</v>
      </c>
      <c r="J75" s="111">
        <f t="shared" ca="1" si="5"/>
        <v>0</v>
      </c>
      <c r="K75" s="111">
        <f t="shared" ca="1" si="5"/>
        <v>0</v>
      </c>
      <c r="L75" s="111">
        <f t="shared" ca="1" si="5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2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5"/>
        <v>0</v>
      </c>
      <c r="I76" s="111">
        <f t="shared" ca="1" si="5"/>
        <v>0</v>
      </c>
      <c r="J76" s="111">
        <f t="shared" ca="1" si="5"/>
        <v>0</v>
      </c>
      <c r="K76" s="111">
        <f t="shared" ca="1" si="5"/>
        <v>0</v>
      </c>
      <c r="L76" s="111">
        <f t="shared" ca="1" si="5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2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5"/>
        <v>0</v>
      </c>
      <c r="I77" s="111">
        <f t="shared" ca="1" si="5"/>
        <v>0</v>
      </c>
      <c r="J77" s="111">
        <f t="shared" ca="1" si="5"/>
        <v>0</v>
      </c>
      <c r="K77" s="111">
        <f t="shared" ca="1" si="5"/>
        <v>0</v>
      </c>
      <c r="L77" s="111">
        <f t="shared" ca="1" si="5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2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5"/>
        <v>0</v>
      </c>
      <c r="I78" s="111">
        <f t="shared" ca="1" si="5"/>
        <v>0</v>
      </c>
      <c r="J78" s="111">
        <f t="shared" ca="1" si="5"/>
        <v>0</v>
      </c>
      <c r="K78" s="111">
        <f t="shared" ca="1" si="5"/>
        <v>0</v>
      </c>
      <c r="L78" s="111">
        <f t="shared" ca="1" si="5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2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1.1007914617679644E-2</v>
      </c>
      <c r="H79" s="111">
        <f t="shared" ca="1" si="5"/>
        <v>1.1007914617679644E-2</v>
      </c>
      <c r="I79" s="111">
        <f t="shared" ca="1" si="5"/>
        <v>1.1007914617679644E-2</v>
      </c>
      <c r="J79" s="111">
        <f t="shared" ca="1" si="5"/>
        <v>1.1007914617679644E-2</v>
      </c>
      <c r="K79" s="111">
        <f t="shared" ca="1" si="5"/>
        <v>1.1007914617679644E-2</v>
      </c>
      <c r="L79" s="111">
        <f t="shared" ca="1" si="5"/>
        <v>1.1007914617679644E-2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1.1007914617679644E-2</v>
      </c>
    </row>
    <row r="80" spans="1:13" x14ac:dyDescent="0.3">
      <c r="A80" t="s">
        <v>6</v>
      </c>
      <c r="B80">
        <f t="shared" si="2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2.4288245274801E-3</v>
      </c>
      <c r="H80" s="111">
        <f t="shared" ca="1" si="5"/>
        <v>2.4288245274801E-3</v>
      </c>
      <c r="I80" s="111">
        <f t="shared" ca="1" si="5"/>
        <v>2.4288245274801E-3</v>
      </c>
      <c r="J80" s="111">
        <f t="shared" ca="1" si="5"/>
        <v>2.4288245274801E-3</v>
      </c>
      <c r="K80" s="111">
        <f t="shared" ca="1" si="5"/>
        <v>2.4288245274801E-3</v>
      </c>
      <c r="L80" s="111">
        <f t="shared" ca="1" si="5"/>
        <v>2.4288245274801E-3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2.4288245274801E-3</v>
      </c>
    </row>
    <row r="81" spans="1:13" x14ac:dyDescent="0.3">
      <c r="A81" t="s">
        <v>21</v>
      </c>
      <c r="B81">
        <f t="shared" si="2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5"/>
        <v>0</v>
      </c>
      <c r="I81" s="111">
        <f t="shared" ca="1" si="5"/>
        <v>0</v>
      </c>
      <c r="J81" s="111">
        <f t="shared" ca="1" si="5"/>
        <v>0</v>
      </c>
      <c r="K81" s="111">
        <f t="shared" ca="1" si="5"/>
        <v>0</v>
      </c>
      <c r="L81" s="111">
        <f t="shared" ca="1" si="5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2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5.2602894589139659E-5</v>
      </c>
      <c r="H82" s="111">
        <f t="shared" ca="1" si="5"/>
        <v>5.2602894589139659E-5</v>
      </c>
      <c r="I82" s="111">
        <f t="shared" ca="1" si="5"/>
        <v>5.2602894589139659E-5</v>
      </c>
      <c r="J82" s="111">
        <f t="shared" ca="1" si="5"/>
        <v>5.2602894589139659E-5</v>
      </c>
      <c r="K82" s="111">
        <f t="shared" ca="1" si="5"/>
        <v>5.2602894589139659E-5</v>
      </c>
      <c r="L82" s="111">
        <f t="shared" ca="1" si="5"/>
        <v>5.2602894589139659E-5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5.2602894589139659E-5</v>
      </c>
    </row>
    <row r="83" spans="1:13" x14ac:dyDescent="0.3">
      <c r="A83" t="s">
        <v>20</v>
      </c>
      <c r="B83">
        <f t="shared" si="2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1.9564347282834465E-3</v>
      </c>
      <c r="H83" s="111">
        <f t="shared" ref="H83:L98" ca="1" si="6">G83-5*(G83-$M83)/($M$1-G$1)</f>
        <v>1.9564347282834465E-3</v>
      </c>
      <c r="I83" s="111">
        <f t="shared" ca="1" si="6"/>
        <v>1.9564347282834465E-3</v>
      </c>
      <c r="J83" s="111">
        <f t="shared" ca="1" si="6"/>
        <v>1.9564347282834465E-3</v>
      </c>
      <c r="K83" s="111">
        <f t="shared" ca="1" si="6"/>
        <v>1.9564347282834465E-3</v>
      </c>
      <c r="L83" s="111">
        <f t="shared" ca="1" si="6"/>
        <v>1.9564347282834465E-3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1.9564347282834465E-3</v>
      </c>
    </row>
    <row r="84" spans="1:13" x14ac:dyDescent="0.3">
      <c r="A84" t="s">
        <v>26</v>
      </c>
      <c r="B84">
        <f t="shared" si="2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6"/>
        <v>0</v>
      </c>
      <c r="I84" s="111">
        <f t="shared" ca="1" si="6"/>
        <v>0</v>
      </c>
      <c r="J84" s="111">
        <f t="shared" ca="1" si="6"/>
        <v>0</v>
      </c>
      <c r="K84" s="111">
        <f t="shared" ca="1" si="6"/>
        <v>0</v>
      </c>
      <c r="L84" s="111">
        <f t="shared" ca="1" si="6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2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6"/>
        <v>0</v>
      </c>
      <c r="I85" s="111">
        <f t="shared" ca="1" si="6"/>
        <v>0</v>
      </c>
      <c r="J85" s="111">
        <f t="shared" ca="1" si="6"/>
        <v>0</v>
      </c>
      <c r="K85" s="111">
        <f t="shared" ca="1" si="6"/>
        <v>0</v>
      </c>
      <c r="L85" s="111">
        <f t="shared" ca="1" si="6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2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6"/>
        <v>0</v>
      </c>
      <c r="I86" s="111">
        <f t="shared" ca="1" si="6"/>
        <v>0</v>
      </c>
      <c r="J86" s="111">
        <f t="shared" ca="1" si="6"/>
        <v>0</v>
      </c>
      <c r="K86" s="111">
        <f t="shared" ca="1" si="6"/>
        <v>0</v>
      </c>
      <c r="L86" s="111">
        <f t="shared" ca="1" si="6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2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6"/>
        <v>0</v>
      </c>
      <c r="I87" s="111">
        <f t="shared" ca="1" si="6"/>
        <v>0</v>
      </c>
      <c r="J87" s="111">
        <f t="shared" ca="1" si="6"/>
        <v>0</v>
      </c>
      <c r="K87" s="111">
        <f t="shared" ca="1" si="6"/>
        <v>0</v>
      </c>
      <c r="L87" s="111">
        <f t="shared" ca="1" si="6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2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5.6494674418922086E-3</v>
      </c>
      <c r="H88" s="111">
        <f t="shared" ca="1" si="6"/>
        <v>5.6494674418922086E-3</v>
      </c>
      <c r="I88" s="111">
        <f t="shared" ca="1" si="6"/>
        <v>5.6494674418922086E-3</v>
      </c>
      <c r="J88" s="111">
        <f t="shared" ca="1" si="6"/>
        <v>5.6494674418922086E-3</v>
      </c>
      <c r="K88" s="111">
        <f t="shared" ca="1" si="6"/>
        <v>5.6494674418922086E-3</v>
      </c>
      <c r="L88" s="111">
        <f t="shared" ca="1" si="6"/>
        <v>5.6494674418922086E-3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5.6494674418922086E-3</v>
      </c>
    </row>
    <row r="89" spans="1:13" x14ac:dyDescent="0.3">
      <c r="A89" t="s">
        <v>12</v>
      </c>
      <c r="B89">
        <f t="shared" si="2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6"/>
        <v>0</v>
      </c>
      <c r="I89" s="111">
        <f t="shared" ca="1" si="6"/>
        <v>0</v>
      </c>
      <c r="J89" s="111">
        <f t="shared" ca="1" si="6"/>
        <v>0</v>
      </c>
      <c r="K89" s="111">
        <f t="shared" ca="1" si="6"/>
        <v>0</v>
      </c>
      <c r="L89" s="111">
        <f t="shared" ca="1" si="6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2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5.0726314794354585E-3</v>
      </c>
      <c r="H90" s="111">
        <f t="shared" ca="1" si="6"/>
        <v>5.0726314794354585E-3</v>
      </c>
      <c r="I90" s="111">
        <f t="shared" ca="1" si="6"/>
        <v>5.0726314794354585E-3</v>
      </c>
      <c r="J90" s="111">
        <f t="shared" ca="1" si="6"/>
        <v>5.0726314794354585E-3</v>
      </c>
      <c r="K90" s="111">
        <f t="shared" ca="1" si="6"/>
        <v>5.0726314794354585E-3</v>
      </c>
      <c r="L90" s="111">
        <f t="shared" ca="1" si="6"/>
        <v>5.0726314794354585E-3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5.0726314794354585E-3</v>
      </c>
    </row>
    <row r="91" spans="1:13" x14ac:dyDescent="0.3">
      <c r="A91" t="s">
        <v>19</v>
      </c>
      <c r="B91">
        <f t="shared" si="2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6"/>
        <v>0</v>
      </c>
      <c r="I91" s="111">
        <f t="shared" ca="1" si="6"/>
        <v>0</v>
      </c>
      <c r="J91" s="111">
        <f t="shared" ca="1" si="6"/>
        <v>0</v>
      </c>
      <c r="K91" s="111">
        <f t="shared" ca="1" si="6"/>
        <v>0</v>
      </c>
      <c r="L91" s="111">
        <f t="shared" ca="1" si="6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2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6"/>
        <v>0</v>
      </c>
      <c r="I92" s="111">
        <f t="shared" ca="1" si="6"/>
        <v>0</v>
      </c>
      <c r="J92" s="111">
        <f t="shared" ca="1" si="6"/>
        <v>0</v>
      </c>
      <c r="K92" s="111">
        <f t="shared" ca="1" si="6"/>
        <v>0</v>
      </c>
      <c r="L92" s="111">
        <f t="shared" ca="1" si="6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2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6"/>
        <v>0</v>
      </c>
      <c r="I93" s="111">
        <f t="shared" ca="1" si="6"/>
        <v>0</v>
      </c>
      <c r="J93" s="111">
        <f t="shared" ca="1" si="6"/>
        <v>0</v>
      </c>
      <c r="K93" s="111">
        <f t="shared" ca="1" si="6"/>
        <v>0</v>
      </c>
      <c r="L93" s="111">
        <f t="shared" ca="1" si="6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2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1.876663464520905E-2</v>
      </c>
      <c r="H94" s="111">
        <f t="shared" ca="1" si="6"/>
        <v>1.876663464520905E-2</v>
      </c>
      <c r="I94" s="111">
        <f t="shared" ca="1" si="6"/>
        <v>1.876663464520905E-2</v>
      </c>
      <c r="J94" s="111">
        <f t="shared" ca="1" si="6"/>
        <v>1.876663464520905E-2</v>
      </c>
      <c r="K94" s="111">
        <f t="shared" ca="1" si="6"/>
        <v>1.876663464520905E-2</v>
      </c>
      <c r="L94" s="111">
        <f t="shared" ca="1" si="6"/>
        <v>1.876663464520905E-2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1.876663464520905E-2</v>
      </c>
    </row>
    <row r="95" spans="1:13" x14ac:dyDescent="0.3">
      <c r="A95" t="s">
        <v>17</v>
      </c>
      <c r="B95">
        <f t="shared" ref="B95:B117" si="7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1.337446499649737E-2</v>
      </c>
      <c r="H95" s="111">
        <f t="shared" ca="1" si="6"/>
        <v>1.337446499649737E-2</v>
      </c>
      <c r="I95" s="111">
        <f t="shared" ca="1" si="6"/>
        <v>1.337446499649737E-2</v>
      </c>
      <c r="J95" s="111">
        <f t="shared" ca="1" si="6"/>
        <v>1.337446499649737E-2</v>
      </c>
      <c r="K95" s="111">
        <f t="shared" ca="1" si="6"/>
        <v>1.337446499649737E-2</v>
      </c>
      <c r="L95" s="111">
        <f t="shared" ca="1" si="6"/>
        <v>1.337446499649737E-2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1.337446499649737E-2</v>
      </c>
    </row>
    <row r="96" spans="1:13" x14ac:dyDescent="0.3">
      <c r="A96" t="s">
        <v>25</v>
      </c>
      <c r="B96">
        <f t="shared" si="7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6"/>
        <v>0</v>
      </c>
      <c r="I96" s="111">
        <f t="shared" ca="1" si="6"/>
        <v>0</v>
      </c>
      <c r="J96" s="111">
        <f t="shared" ca="1" si="6"/>
        <v>0</v>
      </c>
      <c r="K96" s="111">
        <f t="shared" ca="1" si="6"/>
        <v>0</v>
      </c>
      <c r="L96" s="111">
        <f t="shared" ca="1" si="6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7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6"/>
        <v>0</v>
      </c>
      <c r="I97" s="111">
        <f t="shared" ca="1" si="6"/>
        <v>0</v>
      </c>
      <c r="J97" s="111">
        <f t="shared" ca="1" si="6"/>
        <v>0</v>
      </c>
      <c r="K97" s="111">
        <f t="shared" ca="1" si="6"/>
        <v>0</v>
      </c>
      <c r="L97" s="111">
        <f t="shared" ca="1" si="6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7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8.9120901618633241E-3</v>
      </c>
      <c r="H98" s="111">
        <f t="shared" ca="1" si="6"/>
        <v>8.9120901618633241E-3</v>
      </c>
      <c r="I98" s="111">
        <f t="shared" ca="1" si="6"/>
        <v>8.9120901618633241E-3</v>
      </c>
      <c r="J98" s="111">
        <f t="shared" ca="1" si="6"/>
        <v>8.9120901618633241E-3</v>
      </c>
      <c r="K98" s="111">
        <f t="shared" ca="1" si="6"/>
        <v>8.9120901618633241E-3</v>
      </c>
      <c r="L98" s="111">
        <f t="shared" ca="1" si="6"/>
        <v>8.9120901618633241E-3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8.9120901618633241E-3</v>
      </c>
    </row>
    <row r="99" spans="1:13" x14ac:dyDescent="0.3">
      <c r="A99" t="s">
        <v>2</v>
      </c>
      <c r="B99">
        <f t="shared" si="7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8">G99-5*(G99-$M99)/($M$1-G$1)</f>
        <v>0</v>
      </c>
      <c r="I99" s="111">
        <f t="shared" ca="1" si="8"/>
        <v>0</v>
      </c>
      <c r="J99" s="111">
        <f t="shared" ca="1" si="8"/>
        <v>0</v>
      </c>
      <c r="K99" s="111">
        <f t="shared" ca="1" si="8"/>
        <v>0</v>
      </c>
      <c r="L99" s="111">
        <f t="shared" ca="1" si="8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7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8"/>
        <v>0</v>
      </c>
      <c r="I100" s="111">
        <f t="shared" ca="1" si="8"/>
        <v>0</v>
      </c>
      <c r="J100" s="111">
        <f t="shared" ca="1" si="8"/>
        <v>0</v>
      </c>
      <c r="K100" s="111">
        <f t="shared" ca="1" si="8"/>
        <v>0</v>
      </c>
      <c r="L100" s="111">
        <f t="shared" ca="1" si="8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7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2.1428295274474717E-3</v>
      </c>
      <c r="H101" s="111">
        <f t="shared" ca="1" si="8"/>
        <v>2.1428295274474717E-3</v>
      </c>
      <c r="I101" s="111">
        <f t="shared" ca="1" si="8"/>
        <v>2.1428295274474717E-3</v>
      </c>
      <c r="J101" s="111">
        <f t="shared" ca="1" si="8"/>
        <v>2.1428295274474717E-3</v>
      </c>
      <c r="K101" s="111">
        <f t="shared" ca="1" si="8"/>
        <v>2.1428295274474717E-3</v>
      </c>
      <c r="L101" s="111">
        <f t="shared" ca="1" si="8"/>
        <v>2.1428295274474717E-3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2.1428295274474717E-3</v>
      </c>
    </row>
    <row r="102" spans="1:13" x14ac:dyDescent="0.3">
      <c r="A102" t="s">
        <v>18</v>
      </c>
      <c r="B102">
        <f t="shared" si="7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8"/>
        <v>0</v>
      </c>
      <c r="I102" s="111">
        <f t="shared" ca="1" si="8"/>
        <v>0</v>
      </c>
      <c r="J102" s="111">
        <f t="shared" ca="1" si="8"/>
        <v>0</v>
      </c>
      <c r="K102" s="111">
        <f t="shared" ca="1" si="8"/>
        <v>0</v>
      </c>
      <c r="L102" s="111">
        <f t="shared" ca="1" si="8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7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8"/>
        <v>0</v>
      </c>
      <c r="I103" s="111">
        <f t="shared" ca="1" si="8"/>
        <v>0</v>
      </c>
      <c r="J103" s="111">
        <f t="shared" ca="1" si="8"/>
        <v>0</v>
      </c>
      <c r="K103" s="111">
        <f t="shared" ca="1" si="8"/>
        <v>0</v>
      </c>
      <c r="L103" s="111">
        <f t="shared" ca="1" si="8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7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8"/>
        <v>0</v>
      </c>
      <c r="I104" s="111">
        <f t="shared" ca="1" si="8"/>
        <v>0</v>
      </c>
      <c r="J104" s="111">
        <f t="shared" ca="1" si="8"/>
        <v>0</v>
      </c>
      <c r="K104" s="111">
        <f t="shared" ca="1" si="8"/>
        <v>0</v>
      </c>
      <c r="L104" s="111">
        <f t="shared" ca="1" si="8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7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8"/>
        <v>0</v>
      </c>
      <c r="I105" s="111">
        <f t="shared" ca="1" si="8"/>
        <v>0</v>
      </c>
      <c r="J105" s="111">
        <f t="shared" ca="1" si="8"/>
        <v>0</v>
      </c>
      <c r="K105" s="111">
        <f t="shared" ca="1" si="8"/>
        <v>0</v>
      </c>
      <c r="L105" s="111">
        <f t="shared" ca="1" si="8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7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8"/>
        <v>0</v>
      </c>
      <c r="I106" s="111">
        <f t="shared" ca="1" si="8"/>
        <v>0</v>
      </c>
      <c r="J106" s="111">
        <f t="shared" ca="1" si="8"/>
        <v>0</v>
      </c>
      <c r="K106" s="111">
        <f t="shared" ca="1" si="8"/>
        <v>0</v>
      </c>
      <c r="L106" s="111">
        <f t="shared" ca="1" si="8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7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8"/>
        <v>0</v>
      </c>
      <c r="I107" s="111">
        <f t="shared" ca="1" si="8"/>
        <v>0</v>
      </c>
      <c r="J107" s="111">
        <f t="shared" ca="1" si="8"/>
        <v>0</v>
      </c>
      <c r="K107" s="111">
        <f t="shared" ca="1" si="8"/>
        <v>0</v>
      </c>
      <c r="L107" s="111">
        <f t="shared" ca="1" si="8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7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1.1007914617679644E-2</v>
      </c>
      <c r="H108" s="111">
        <f t="shared" ca="1" si="8"/>
        <v>1.1007914617679644E-2</v>
      </c>
      <c r="I108" s="111">
        <f t="shared" ca="1" si="8"/>
        <v>1.1007914617679644E-2</v>
      </c>
      <c r="J108" s="111">
        <f t="shared" ca="1" si="8"/>
        <v>1.1007914617679644E-2</v>
      </c>
      <c r="K108" s="111">
        <f t="shared" ca="1" si="8"/>
        <v>1.1007914617679644E-2</v>
      </c>
      <c r="L108" s="111">
        <f t="shared" ca="1" si="8"/>
        <v>1.1007914617679644E-2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1.1007914617679644E-2</v>
      </c>
    </row>
    <row r="109" spans="1:13" x14ac:dyDescent="0.3">
      <c r="A109" t="s">
        <v>6</v>
      </c>
      <c r="B109">
        <f t="shared" si="7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2.4288245274801E-3</v>
      </c>
      <c r="H109" s="111">
        <f t="shared" ca="1" si="8"/>
        <v>2.4288245274801E-3</v>
      </c>
      <c r="I109" s="111">
        <f t="shared" ca="1" si="8"/>
        <v>2.4288245274801E-3</v>
      </c>
      <c r="J109" s="111">
        <f t="shared" ca="1" si="8"/>
        <v>2.4288245274801E-3</v>
      </c>
      <c r="K109" s="111">
        <f t="shared" ca="1" si="8"/>
        <v>2.4288245274801E-3</v>
      </c>
      <c r="L109" s="111">
        <f t="shared" ca="1" si="8"/>
        <v>2.4288245274801E-3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2.4288245274801E-3</v>
      </c>
    </row>
    <row r="110" spans="1:13" x14ac:dyDescent="0.3">
      <c r="A110" t="s">
        <v>21</v>
      </c>
      <c r="B110">
        <f t="shared" si="7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8"/>
        <v>0</v>
      </c>
      <c r="I110" s="111">
        <f t="shared" ca="1" si="8"/>
        <v>0</v>
      </c>
      <c r="J110" s="111">
        <f t="shared" ca="1" si="8"/>
        <v>0</v>
      </c>
      <c r="K110" s="111">
        <f t="shared" ca="1" si="8"/>
        <v>0</v>
      </c>
      <c r="L110" s="111">
        <f t="shared" ca="1" si="8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7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5.2602894589139659E-5</v>
      </c>
      <c r="H111" s="111">
        <f t="shared" ca="1" si="8"/>
        <v>5.2602894589139659E-5</v>
      </c>
      <c r="I111" s="111">
        <f t="shared" ca="1" si="8"/>
        <v>5.2602894589139659E-5</v>
      </c>
      <c r="J111" s="111">
        <f t="shared" ca="1" si="8"/>
        <v>5.2602894589139659E-5</v>
      </c>
      <c r="K111" s="111">
        <f t="shared" ca="1" si="8"/>
        <v>5.2602894589139659E-5</v>
      </c>
      <c r="L111" s="111">
        <f t="shared" ca="1" si="8"/>
        <v>5.2602894589139659E-5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5.2602894589139659E-5</v>
      </c>
    </row>
    <row r="112" spans="1:13" x14ac:dyDescent="0.3">
      <c r="A112" t="s">
        <v>20</v>
      </c>
      <c r="B112">
        <f t="shared" si="7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1.9564347282834465E-3</v>
      </c>
      <c r="H112" s="111">
        <f t="shared" ca="1" si="8"/>
        <v>1.9564347282834465E-3</v>
      </c>
      <c r="I112" s="111">
        <f t="shared" ca="1" si="8"/>
        <v>1.9564347282834465E-3</v>
      </c>
      <c r="J112" s="111">
        <f t="shared" ca="1" si="8"/>
        <v>1.9564347282834465E-3</v>
      </c>
      <c r="K112" s="111">
        <f t="shared" ca="1" si="8"/>
        <v>1.9564347282834465E-3</v>
      </c>
      <c r="L112" s="111">
        <f t="shared" ca="1" si="8"/>
        <v>1.9564347282834465E-3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1.9564347282834465E-3</v>
      </c>
    </row>
    <row r="113" spans="1:13" x14ac:dyDescent="0.3">
      <c r="A113" t="s">
        <v>26</v>
      </c>
      <c r="B113">
        <f t="shared" si="7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8"/>
        <v>0</v>
      </c>
      <c r="I113" s="111">
        <f t="shared" ca="1" si="8"/>
        <v>0</v>
      </c>
      <c r="J113" s="111">
        <f t="shared" ca="1" si="8"/>
        <v>0</v>
      </c>
      <c r="K113" s="111">
        <f t="shared" ca="1" si="8"/>
        <v>0</v>
      </c>
      <c r="L113" s="111">
        <f t="shared" ca="1" si="8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7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8"/>
        <v>0</v>
      </c>
      <c r="I114" s="111">
        <f t="shared" ca="1" si="8"/>
        <v>0</v>
      </c>
      <c r="J114" s="111">
        <f t="shared" ca="1" si="8"/>
        <v>0</v>
      </c>
      <c r="K114" s="111">
        <f t="shared" ca="1" si="8"/>
        <v>0</v>
      </c>
      <c r="L114" s="111">
        <f t="shared" ca="1" si="8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7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9">G115-5*(G115-$M115)/($M$1-G$1)</f>
        <v>0</v>
      </c>
      <c r="I115" s="111">
        <f t="shared" ca="1" si="9"/>
        <v>0</v>
      </c>
      <c r="J115" s="111">
        <f t="shared" ca="1" si="9"/>
        <v>0</v>
      </c>
      <c r="K115" s="111">
        <f t="shared" ca="1" si="9"/>
        <v>0</v>
      </c>
      <c r="L115" s="111">
        <f t="shared" ca="1" si="9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7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9"/>
        <v>0</v>
      </c>
      <c r="I116" s="111">
        <f t="shared" ca="1" si="9"/>
        <v>0</v>
      </c>
      <c r="J116" s="111">
        <f t="shared" ca="1" si="9"/>
        <v>0</v>
      </c>
      <c r="K116" s="111">
        <f t="shared" ca="1" si="9"/>
        <v>0</v>
      </c>
      <c r="L116" s="111">
        <f t="shared" ca="1" si="9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7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5.6494674418922086E-3</v>
      </c>
      <c r="H117" s="111">
        <f t="shared" ca="1" si="9"/>
        <v>5.6494674418922086E-3</v>
      </c>
      <c r="I117" s="111">
        <f t="shared" ca="1" si="9"/>
        <v>5.6494674418922086E-3</v>
      </c>
      <c r="J117" s="111">
        <f t="shared" ca="1" si="9"/>
        <v>5.6494674418922086E-3</v>
      </c>
      <c r="K117" s="111">
        <f t="shared" ca="1" si="9"/>
        <v>5.6494674418922086E-3</v>
      </c>
      <c r="L117" s="111">
        <f t="shared" ca="1" si="9"/>
        <v>5.6494674418922086E-3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5.6494674418922086E-3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365"/>
  <sheetViews>
    <sheetView tabSelected="1" workbookViewId="0">
      <selection sqref="A1:AE365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0.17821418782430776</v>
      </c>
      <c r="E2">
        <v>0.16482472189758976</v>
      </c>
      <c r="F2">
        <v>0.14146101223048574</v>
      </c>
      <c r="G2">
        <v>0.14694582383470742</v>
      </c>
      <c r="H2">
        <v>0.162837175979786</v>
      </c>
      <c r="I2">
        <v>0.13129152480843984</v>
      </c>
      <c r="J2">
        <v>0.13029210414462289</v>
      </c>
      <c r="K2">
        <v>0.13312687325509584</v>
      </c>
      <c r="L2">
        <v>0.14296090800719488</v>
      </c>
      <c r="M2">
        <v>0.12787936291052066</v>
      </c>
      <c r="N2">
        <v>0.13982443076903747</v>
      </c>
      <c r="O2">
        <v>0.11472333660014029</v>
      </c>
      <c r="P2">
        <v>0.12003563783695455</v>
      </c>
      <c r="Q2">
        <v>0.12566510177139695</v>
      </c>
      <c r="R2">
        <v>5.4485562252413466E-2</v>
      </c>
      <c r="S2">
        <v>6.0620512636146796E-2</v>
      </c>
      <c r="T2">
        <v>0.17538282625679982</v>
      </c>
      <c r="U2">
        <v>0.19205567336469084</v>
      </c>
      <c r="V2">
        <v>0.1670056249552922</v>
      </c>
      <c r="W2">
        <v>0.10060555081294731</v>
      </c>
      <c r="X2">
        <v>0.14496105692086567</v>
      </c>
      <c r="Y2">
        <v>0.14535599828032383</v>
      </c>
      <c r="Z2">
        <v>0.23136396417515895</v>
      </c>
      <c r="AA2">
        <v>0.25676939668823895</v>
      </c>
      <c r="AB2">
        <v>0.13657938965121985</v>
      </c>
      <c r="AC2">
        <v>0.12317263195457713</v>
      </c>
      <c r="AD2">
        <v>0.12470500767737765</v>
      </c>
      <c r="AE2">
        <v>0.12236892120209922</v>
      </c>
    </row>
    <row r="3" spans="1:31" x14ac:dyDescent="0.3">
      <c r="A3" t="s">
        <v>478</v>
      </c>
      <c r="B3" t="s">
        <v>12</v>
      </c>
      <c r="C3" t="s">
        <v>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t="s">
        <v>143</v>
      </c>
      <c r="B4" t="s">
        <v>12</v>
      </c>
      <c r="C4" t="s">
        <v>66</v>
      </c>
      <c r="D4">
        <v>0</v>
      </c>
      <c r="E4">
        <v>0</v>
      </c>
      <c r="F4">
        <v>0</v>
      </c>
      <c r="G4">
        <v>1.0045353569968865E-3</v>
      </c>
      <c r="H4">
        <v>1.254981935628504E-3</v>
      </c>
      <c r="I4">
        <v>5.6916489048047824E-4</v>
      </c>
      <c r="J4">
        <v>3.5473411389179058E-4</v>
      </c>
      <c r="K4">
        <v>4.8216824812185681E-5</v>
      </c>
      <c r="L4">
        <v>7.0762877519129245E-5</v>
      </c>
      <c r="M4">
        <v>4.3904359659124584E-5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3.274095269533295E-5</v>
      </c>
      <c r="W4">
        <v>2.3850152663418305E-4</v>
      </c>
      <c r="X4">
        <v>3.8395472476455755E-4</v>
      </c>
      <c r="Y4">
        <v>1.0053342322450453E-3</v>
      </c>
      <c r="Z4">
        <v>2.304805310490403E-3</v>
      </c>
      <c r="AA4">
        <v>2.6854412041991014E-3</v>
      </c>
      <c r="AB4">
        <v>1.0276313393444763E-2</v>
      </c>
      <c r="AC4">
        <v>9.622993904959902E-3</v>
      </c>
      <c r="AD4">
        <v>1.0730231311157985E-2</v>
      </c>
      <c r="AE4">
        <v>1.0915978554764181E-2</v>
      </c>
    </row>
    <row r="5" spans="1:31" x14ac:dyDescent="0.3">
      <c r="A5" t="s">
        <v>144</v>
      </c>
      <c r="B5" t="s">
        <v>12</v>
      </c>
      <c r="C5" t="s">
        <v>33</v>
      </c>
      <c r="D5">
        <v>0.23571343142887696</v>
      </c>
      <c r="E5">
        <v>0.3254690370659542</v>
      </c>
      <c r="F5">
        <v>0.4574729233520729</v>
      </c>
      <c r="G5">
        <v>0.45604044809754019</v>
      </c>
      <c r="H5">
        <v>0.45070011707601793</v>
      </c>
      <c r="I5">
        <v>0.50245660148654148</v>
      </c>
      <c r="J5">
        <v>0.42685471787232576</v>
      </c>
      <c r="K5">
        <v>0.34253568319847016</v>
      </c>
      <c r="L5">
        <v>0.37154407630621877</v>
      </c>
      <c r="M5">
        <v>0.39482836859286269</v>
      </c>
      <c r="N5">
        <v>0.45219898295435623</v>
      </c>
      <c r="O5">
        <v>0.49120508904251814</v>
      </c>
      <c r="P5">
        <v>0.46922507237671762</v>
      </c>
      <c r="Q5">
        <v>0.45254196211942294</v>
      </c>
      <c r="R5">
        <v>0.59592172263533816</v>
      </c>
      <c r="S5">
        <v>0.34466514635469359</v>
      </c>
      <c r="T5">
        <v>0.30946368799536528</v>
      </c>
      <c r="U5">
        <v>0.34394084880698433</v>
      </c>
      <c r="V5">
        <v>0.34148033341461242</v>
      </c>
      <c r="W5">
        <v>0.36835240348253512</v>
      </c>
      <c r="X5">
        <v>0.44041120434389808</v>
      </c>
      <c r="Y5">
        <v>0.41245983606284786</v>
      </c>
      <c r="Z5">
        <v>0.45854388895429982</v>
      </c>
      <c r="AA5">
        <v>0.4456733394114975</v>
      </c>
      <c r="AB5">
        <v>0.4571347097629147</v>
      </c>
      <c r="AC5">
        <v>0.45559396481278469</v>
      </c>
      <c r="AD5">
        <v>0.45126498988492575</v>
      </c>
      <c r="AE5">
        <v>0.44379635994898081</v>
      </c>
    </row>
    <row r="6" spans="1:31" x14ac:dyDescent="0.3">
      <c r="A6" t="s">
        <v>145</v>
      </c>
      <c r="B6" t="s">
        <v>12</v>
      </c>
      <c r="C6" t="s">
        <v>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1.1939424165443824E-2</v>
      </c>
      <c r="T6">
        <v>1.3006060742193E-2</v>
      </c>
      <c r="U6">
        <v>1.6576093385166565E-2</v>
      </c>
      <c r="V6">
        <v>2.5094159713978194E-2</v>
      </c>
      <c r="W6">
        <v>1.4185180491602596E-2</v>
      </c>
      <c r="X6">
        <v>2.2458966958146535E-2</v>
      </c>
      <c r="Y6">
        <v>4.1508267646069977E-2</v>
      </c>
      <c r="Z6">
        <v>4.9694551343111466E-2</v>
      </c>
      <c r="AA6">
        <v>3.6184239630280696E-2</v>
      </c>
      <c r="AB6">
        <v>7.711883437455902E-2</v>
      </c>
      <c r="AC6">
        <v>6.5423707692404534E-2</v>
      </c>
      <c r="AD6">
        <v>8.1179621519085782E-2</v>
      </c>
      <c r="AE6">
        <v>9.7169234020710954E-2</v>
      </c>
    </row>
    <row r="7" spans="1:31" x14ac:dyDescent="0.3">
      <c r="A7" t="s">
        <v>146</v>
      </c>
      <c r="B7" t="s">
        <v>12</v>
      </c>
      <c r="C7" t="s">
        <v>40</v>
      </c>
      <c r="D7">
        <v>5.1490570738302582E-3</v>
      </c>
      <c r="E7">
        <v>4.4703168405282627E-3</v>
      </c>
      <c r="F7">
        <v>3.9543660700171067E-3</v>
      </c>
      <c r="G7">
        <v>3.0527279538453233E-3</v>
      </c>
      <c r="H7">
        <v>3.3657173855368271E-3</v>
      </c>
      <c r="I7">
        <v>3.2756566402834309E-3</v>
      </c>
      <c r="J7">
        <v>3.5078947054531387E-3</v>
      </c>
      <c r="K7">
        <v>3.5291660988881709E-3</v>
      </c>
      <c r="L7">
        <v>4.9545662473681681E-3</v>
      </c>
      <c r="M7">
        <v>3.3189040779035861E-3</v>
      </c>
      <c r="N7">
        <v>4.3202576876470219E-3</v>
      </c>
      <c r="O7">
        <v>3.0027772461172029E-3</v>
      </c>
      <c r="P7">
        <v>5.224715503137716E-3</v>
      </c>
      <c r="Q7">
        <v>3.3860070638903278E-3</v>
      </c>
      <c r="R7">
        <v>3.6629980236502942E-3</v>
      </c>
      <c r="S7">
        <v>5.1267945460921694E-3</v>
      </c>
      <c r="T7">
        <v>4.3264246456050093E-3</v>
      </c>
      <c r="U7">
        <v>4.9553796548042059E-3</v>
      </c>
      <c r="V7">
        <v>4.8854203395635887E-3</v>
      </c>
      <c r="W7">
        <v>7.2346870238305131E-3</v>
      </c>
      <c r="X7">
        <v>9.1638807615514496E-3</v>
      </c>
      <c r="Y7">
        <v>9.5779447388200361E-3</v>
      </c>
      <c r="Z7">
        <v>1.2758281875644173E-2</v>
      </c>
      <c r="AA7">
        <v>1.20813254914439E-2</v>
      </c>
      <c r="AB7">
        <v>1.1748286617716663E-2</v>
      </c>
      <c r="AC7">
        <v>1.247497084720438E-2</v>
      </c>
      <c r="AD7">
        <v>1.3660397078632975E-2</v>
      </c>
      <c r="AE7">
        <v>1.396590754383681E-2</v>
      </c>
    </row>
    <row r="8" spans="1:31" x14ac:dyDescent="0.3">
      <c r="A8" t="s">
        <v>147</v>
      </c>
      <c r="B8" t="s">
        <v>12</v>
      </c>
      <c r="C8" t="s">
        <v>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 t="s">
        <v>148</v>
      </c>
      <c r="B9" t="s">
        <v>12</v>
      </c>
      <c r="C9" t="s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1.4186185861266604E-4</v>
      </c>
      <c r="T9">
        <v>6.5886099122717189E-4</v>
      </c>
      <c r="U9">
        <v>8.9967245932864794E-4</v>
      </c>
      <c r="V9">
        <v>8.7333771654209168E-4</v>
      </c>
      <c r="W9">
        <v>1.9076358448937931E-3</v>
      </c>
      <c r="X9">
        <v>2.2236703613363776E-3</v>
      </c>
      <c r="Y9">
        <v>2.5875146661456412E-3</v>
      </c>
      <c r="Z9">
        <v>2.7219716839252904E-4</v>
      </c>
      <c r="AA9">
        <v>3.5246967101243041E-4</v>
      </c>
      <c r="AB9">
        <v>1.5081969725499818E-3</v>
      </c>
      <c r="AC9">
        <v>2.2466677414345365E-3</v>
      </c>
      <c r="AD9">
        <v>1.6125214813406173E-3</v>
      </c>
      <c r="AE9">
        <v>1.4889676751233451E-3</v>
      </c>
    </row>
    <row r="10" spans="1:31" x14ac:dyDescent="0.3">
      <c r="A10" t="s">
        <v>149</v>
      </c>
      <c r="B10" t="s">
        <v>12</v>
      </c>
      <c r="C10" t="s">
        <v>141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 t="s">
        <v>150</v>
      </c>
      <c r="B11" t="s">
        <v>12</v>
      </c>
      <c r="C11" t="s">
        <v>34</v>
      </c>
      <c r="D11">
        <v>0.45579087702753718</v>
      </c>
      <c r="E11">
        <v>0.38915746090170045</v>
      </c>
      <c r="F11">
        <v>0.31280271026638939</v>
      </c>
      <c r="G11">
        <v>0.31945942107945613</v>
      </c>
      <c r="H11">
        <v>0.30094072241557202</v>
      </c>
      <c r="I11">
        <v>0.29653878044658777</v>
      </c>
      <c r="J11">
        <v>0.38582064243783371</v>
      </c>
      <c r="K11">
        <v>0.45798654644981485</v>
      </c>
      <c r="L11">
        <v>0.42549500020707276</v>
      </c>
      <c r="M11">
        <v>0.41130612201088418</v>
      </c>
      <c r="N11">
        <v>0.31945816178454906</v>
      </c>
      <c r="O11">
        <v>0.32360125030696291</v>
      </c>
      <c r="P11">
        <v>0.34037982122761801</v>
      </c>
      <c r="Q11">
        <v>0.3511541322445596</v>
      </c>
      <c r="R11">
        <v>0.27383040808744896</v>
      </c>
      <c r="S11">
        <v>0.489807023209758</v>
      </c>
      <c r="T11">
        <v>0.42908736071628578</v>
      </c>
      <c r="U11">
        <v>0.36484675297588681</v>
      </c>
      <c r="V11">
        <v>0.40333921313252946</v>
      </c>
      <c r="W11">
        <v>0.43333923335842628</v>
      </c>
      <c r="X11">
        <v>0.28275528244557457</v>
      </c>
      <c r="Y11">
        <v>0.2935306195388937</v>
      </c>
      <c r="Z11">
        <v>0.19000945389633447</v>
      </c>
      <c r="AA11">
        <v>0.18617403122281542</v>
      </c>
      <c r="AB11">
        <v>0.24133741613144227</v>
      </c>
      <c r="AC11">
        <v>0.24687583983637273</v>
      </c>
      <c r="AD11">
        <v>0.24450742243178028</v>
      </c>
      <c r="AE11">
        <v>0.24205991570136662</v>
      </c>
    </row>
    <row r="12" spans="1:31" x14ac:dyDescent="0.3">
      <c r="A12" t="s">
        <v>151</v>
      </c>
      <c r="B12" t="s">
        <v>12</v>
      </c>
      <c r="C12" t="s">
        <v>75</v>
      </c>
      <c r="D12">
        <v>6.104385691247264E-2</v>
      </c>
      <c r="E12">
        <v>5.3537125388973109E-2</v>
      </c>
      <c r="F12">
        <v>4.3923354751476316E-2</v>
      </c>
      <c r="G12">
        <v>4.2605779942469252E-2</v>
      </c>
      <c r="H12">
        <v>4.3999118538836979E-2</v>
      </c>
      <c r="I12">
        <v>3.8257973339135949E-2</v>
      </c>
      <c r="J12">
        <v>2.9578953333565697E-2</v>
      </c>
      <c r="K12">
        <v>3.4975422131410569E-2</v>
      </c>
      <c r="L12">
        <v>2.9350882171729369E-2</v>
      </c>
      <c r="M12">
        <v>3.6651797718189584E-2</v>
      </c>
      <c r="N12">
        <v>4.9802482051407006E-2</v>
      </c>
      <c r="O12">
        <v>3.9329148100748938E-2</v>
      </c>
      <c r="P12">
        <v>4.1502919891199523E-2</v>
      </c>
      <c r="Q12">
        <v>4.2067031143197126E-2</v>
      </c>
      <c r="R12">
        <v>5.1658247751142007E-2</v>
      </c>
      <c r="S12">
        <v>5.5915552753778547E-2</v>
      </c>
      <c r="T12">
        <v>4.9128288376945363E-2</v>
      </c>
      <c r="U12">
        <v>6.1780086674761474E-2</v>
      </c>
      <c r="V12">
        <v>5.1509566419694175E-2</v>
      </c>
      <c r="W12">
        <v>6.8806395170771487E-2</v>
      </c>
      <c r="X12">
        <v>9.1030097929178933E-2</v>
      </c>
      <c r="Y12">
        <v>8.798610414851292E-2</v>
      </c>
      <c r="Z12">
        <v>5.4953739573918588E-2</v>
      </c>
      <c r="AA12">
        <v>5.9538295234802786E-2</v>
      </c>
      <c r="AB12">
        <v>6.4261378442898365E-2</v>
      </c>
      <c r="AC12">
        <v>8.4565337953871417E-2</v>
      </c>
      <c r="AD12">
        <v>7.23398086156989E-2</v>
      </c>
      <c r="AE12">
        <v>6.8234715353118092E-2</v>
      </c>
    </row>
    <row r="13" spans="1:31" x14ac:dyDescent="0.3">
      <c r="A13" t="s">
        <v>152</v>
      </c>
      <c r="B13" t="s">
        <v>12</v>
      </c>
      <c r="C13" t="s">
        <v>39</v>
      </c>
      <c r="D13">
        <v>3.0431045156203096E-2</v>
      </c>
      <c r="E13">
        <v>3.6979657991411695E-2</v>
      </c>
      <c r="F13">
        <v>2.4271213353412976E-2</v>
      </c>
      <c r="G13">
        <v>2.3258123734756747E-2</v>
      </c>
      <c r="H13">
        <v>2.3916431639730344E-2</v>
      </c>
      <c r="I13">
        <v>1.6868373019684087E-2</v>
      </c>
      <c r="J13">
        <v>1.3935162089656766E-2</v>
      </c>
      <c r="K13">
        <v>1.7817592084916511E-2</v>
      </c>
      <c r="L13">
        <v>1.4600740394780334E-2</v>
      </c>
      <c r="M13">
        <v>1.6524538926389561E-2</v>
      </c>
      <c r="N13">
        <v>2.3933783649904873E-2</v>
      </c>
      <c r="O13">
        <v>1.9243137937549566E-2</v>
      </c>
      <c r="P13">
        <v>1.4302849055122574E-2</v>
      </c>
      <c r="Q13">
        <v>1.6697265427693959E-2</v>
      </c>
      <c r="R13">
        <v>1.2995629300100722E-2</v>
      </c>
      <c r="S13">
        <v>1.3488025788528184E-2</v>
      </c>
      <c r="T13">
        <v>8.4918914075671603E-3</v>
      </c>
      <c r="U13">
        <v>8.5469845849977556E-3</v>
      </c>
      <c r="V13">
        <v>4.8210447810433038E-3</v>
      </c>
      <c r="W13">
        <v>4.0644194434856264E-3</v>
      </c>
      <c r="X13">
        <v>5.0331897466695677E-3</v>
      </c>
      <c r="Y13">
        <v>4.4601188220221551E-3</v>
      </c>
      <c r="Z13">
        <v>9.911770264965586E-5</v>
      </c>
      <c r="AA13">
        <v>5.414614457091635E-4</v>
      </c>
      <c r="AB13">
        <v>3.5474653254364644E-5</v>
      </c>
      <c r="AC13">
        <v>2.3885256390789326E-5</v>
      </c>
      <c r="AD13">
        <v>0</v>
      </c>
      <c r="AE13">
        <v>0</v>
      </c>
    </row>
    <row r="14" spans="1:31" x14ac:dyDescent="0.3">
      <c r="A14" t="s">
        <v>153</v>
      </c>
      <c r="B14" t="s">
        <v>12</v>
      </c>
      <c r="C14" t="s">
        <v>76</v>
      </c>
      <c r="D14">
        <v>3.3657544576772072E-2</v>
      </c>
      <c r="E14">
        <v>2.5561679913842363E-2</v>
      </c>
      <c r="F14">
        <v>1.6114419976145641E-2</v>
      </c>
      <c r="G14">
        <v>7.6331400002281197E-3</v>
      </c>
      <c r="H14">
        <v>1.2985735028891351E-2</v>
      </c>
      <c r="I14">
        <v>1.0741925368847088E-2</v>
      </c>
      <c r="J14">
        <v>9.6557913026502299E-3</v>
      </c>
      <c r="K14">
        <v>9.9804999565916968E-3</v>
      </c>
      <c r="L14">
        <v>1.102306378811665E-2</v>
      </c>
      <c r="M14">
        <v>9.4470014035906852E-3</v>
      </c>
      <c r="N14">
        <v>1.0461901103098383E-2</v>
      </c>
      <c r="O14">
        <v>8.8952607659630156E-3</v>
      </c>
      <c r="P14">
        <v>9.3289841092497779E-3</v>
      </c>
      <c r="Q14">
        <v>8.4885002298392062E-3</v>
      </c>
      <c r="R14">
        <v>7.4454319499064146E-3</v>
      </c>
      <c r="S14">
        <v>1.829565868694644E-2</v>
      </c>
      <c r="T14">
        <v>1.0454598868011226E-2</v>
      </c>
      <c r="U14">
        <v>6.3985080933794255E-3</v>
      </c>
      <c r="V14">
        <v>9.5855857404924193E-4</v>
      </c>
      <c r="W14">
        <v>1.2659928448731114E-3</v>
      </c>
      <c r="X14">
        <v>1.578695808014187E-3</v>
      </c>
      <c r="Y14">
        <v>1.5282618641187277E-3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 t="s">
        <v>154</v>
      </c>
      <c r="B15" t="s">
        <v>1</v>
      </c>
      <c r="C15" t="s">
        <v>35</v>
      </c>
      <c r="D15">
        <v>7.7505202622997843E-2</v>
      </c>
      <c r="E15">
        <v>7.1904459917862998E-2</v>
      </c>
      <c r="F15">
        <v>7.6168611580550313E-2</v>
      </c>
      <c r="G15">
        <v>8.396476148429087E-2</v>
      </c>
      <c r="H15">
        <v>8.9726690325205846E-2</v>
      </c>
      <c r="I15">
        <v>8.6489691346786773E-2</v>
      </c>
      <c r="J15">
        <v>7.8782788675460624E-2</v>
      </c>
      <c r="K15">
        <v>8.5195279596351564E-2</v>
      </c>
      <c r="L15">
        <v>8.9355261379373496E-2</v>
      </c>
      <c r="M15">
        <v>9.409756432243363E-2</v>
      </c>
      <c r="N15">
        <v>0.1079476780550023</v>
      </c>
      <c r="O15">
        <v>0.11424277396355005</v>
      </c>
      <c r="P15">
        <v>3.3259039499259777E-2</v>
      </c>
      <c r="Q15">
        <v>1.9333764114710477E-2</v>
      </c>
      <c r="R15">
        <v>1.9208651656082844E-2</v>
      </c>
      <c r="S15">
        <v>2.7731799212083703E-2</v>
      </c>
      <c r="T15">
        <v>0.15982340821217836</v>
      </c>
      <c r="U15">
        <v>0.19645000170974514</v>
      </c>
      <c r="V15">
        <v>0.22305805833569969</v>
      </c>
      <c r="W15">
        <v>0.2518169859658389</v>
      </c>
      <c r="X15">
        <v>0.2371405949165224</v>
      </c>
      <c r="Y15">
        <v>0.25233824915271313</v>
      </c>
      <c r="Z15">
        <v>0.24140818049425081</v>
      </c>
      <c r="AA15">
        <v>0.22257502848637611</v>
      </c>
      <c r="AB15">
        <v>0.247339949393691</v>
      </c>
      <c r="AC15">
        <v>0.22564963462782783</v>
      </c>
      <c r="AD15">
        <v>0.22083255999912429</v>
      </c>
      <c r="AE15">
        <v>0.22295629236708978</v>
      </c>
    </row>
    <row r="16" spans="1:31" x14ac:dyDescent="0.3">
      <c r="A16" t="s">
        <v>479</v>
      </c>
      <c r="B16" t="s">
        <v>1</v>
      </c>
      <c r="C16" t="s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 t="s">
        <v>155</v>
      </c>
      <c r="B17" t="s">
        <v>1</v>
      </c>
      <c r="C17" t="s">
        <v>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4.7806453130322179E-4</v>
      </c>
      <c r="N17">
        <v>2.4968449093326986E-4</v>
      </c>
      <c r="O17">
        <v>1.3707771244016842E-3</v>
      </c>
      <c r="P17">
        <v>1.1034090515606042E-3</v>
      </c>
      <c r="Q17">
        <v>9.2328870041974843E-4</v>
      </c>
      <c r="R17">
        <v>2.0779175472338652E-4</v>
      </c>
      <c r="S17">
        <v>2.2262234415867154E-4</v>
      </c>
      <c r="T17">
        <v>2.6139761842103971E-4</v>
      </c>
      <c r="U17">
        <v>5.9600221387493696E-4</v>
      </c>
      <c r="V17">
        <v>5.3942242179578755E-4</v>
      </c>
      <c r="W17">
        <v>1.0411482504361351E-3</v>
      </c>
      <c r="X17">
        <v>1.0633699684825782E-3</v>
      </c>
      <c r="Y17">
        <v>2.1083852239593892E-3</v>
      </c>
      <c r="Z17">
        <v>5.4272275580118717E-3</v>
      </c>
      <c r="AA17">
        <v>5.5516049030170447E-3</v>
      </c>
      <c r="AB17">
        <v>8.1570306979773469E-3</v>
      </c>
      <c r="AC17">
        <v>8.4436326486938516E-3</v>
      </c>
      <c r="AD17">
        <v>7.9915642627912935E-3</v>
      </c>
      <c r="AE17">
        <v>8.0868907756504078E-3</v>
      </c>
    </row>
    <row r="18" spans="1:31" x14ac:dyDescent="0.3">
      <c r="A18" t="s">
        <v>156</v>
      </c>
      <c r="B18" t="s">
        <v>1</v>
      </c>
      <c r="C18" t="s">
        <v>33</v>
      </c>
      <c r="D18">
        <v>0.47185937884971668</v>
      </c>
      <c r="E18">
        <v>0.47795445801641256</v>
      </c>
      <c r="F18">
        <v>0.47434499636256888</v>
      </c>
      <c r="G18">
        <v>0.50866529232548618</v>
      </c>
      <c r="H18">
        <v>0.5032076873789102</v>
      </c>
      <c r="I18">
        <v>0.50058338992355078</v>
      </c>
      <c r="J18">
        <v>0.51401607436535124</v>
      </c>
      <c r="K18">
        <v>0.49869265662783746</v>
      </c>
      <c r="L18">
        <v>0.50450067653051656</v>
      </c>
      <c r="M18">
        <v>0.51646695318324565</v>
      </c>
      <c r="N18">
        <v>0.58748010971923947</v>
      </c>
      <c r="O18">
        <v>0.58994194254278098</v>
      </c>
      <c r="P18">
        <v>0.56333147071985212</v>
      </c>
      <c r="Q18">
        <v>0.54204403888863018</v>
      </c>
      <c r="R18">
        <v>0.55389771640000207</v>
      </c>
      <c r="S18">
        <v>0.54498459718821657</v>
      </c>
      <c r="T18">
        <v>0.4957620499746192</v>
      </c>
      <c r="U18">
        <v>0.46065691469769865</v>
      </c>
      <c r="V18">
        <v>0.45377263521656125</v>
      </c>
      <c r="W18">
        <v>0.48127577589130377</v>
      </c>
      <c r="X18">
        <v>0.49179058122457819</v>
      </c>
      <c r="Y18">
        <v>0.47264729165586966</v>
      </c>
      <c r="Z18">
        <v>0.4909070141401301</v>
      </c>
      <c r="AA18">
        <v>0.50899796194067426</v>
      </c>
      <c r="AB18">
        <v>0.48821819488322166</v>
      </c>
      <c r="AC18">
        <v>0.49273837394746284</v>
      </c>
      <c r="AD18">
        <v>0.52551965818237611</v>
      </c>
      <c r="AE18">
        <v>0.51999297398084388</v>
      </c>
    </row>
    <row r="19" spans="1:31" x14ac:dyDescent="0.3">
      <c r="A19" t="s">
        <v>157</v>
      </c>
      <c r="B19" t="s">
        <v>1</v>
      </c>
      <c r="C19" t="s">
        <v>37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4.7099011670151099E-4</v>
      </c>
      <c r="Y19">
        <v>6.4395946816565353E-4</v>
      </c>
      <c r="Z19">
        <v>7.0875285968602017E-4</v>
      </c>
      <c r="AA19">
        <v>7.4292816684104793E-4</v>
      </c>
      <c r="AB19">
        <v>9.5481554977911625E-4</v>
      </c>
      <c r="AC19">
        <v>9.0977750270514733E-4</v>
      </c>
      <c r="AD19">
        <v>9.6445350903662404E-4</v>
      </c>
      <c r="AE19">
        <v>1.0311993700847794E-3</v>
      </c>
    </row>
    <row r="20" spans="1:31" x14ac:dyDescent="0.3">
      <c r="A20" t="s">
        <v>158</v>
      </c>
      <c r="B20" t="s">
        <v>1</v>
      </c>
      <c r="C20" t="s">
        <v>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 t="s">
        <v>159</v>
      </c>
      <c r="B21" t="s">
        <v>1</v>
      </c>
      <c r="C21" t="s">
        <v>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160</v>
      </c>
      <c r="B22" t="s">
        <v>1</v>
      </c>
      <c r="C22" t="s">
        <v>140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3.35837576252795E-6</v>
      </c>
      <c r="U22">
        <v>1.7479001187478249E-4</v>
      </c>
      <c r="V22">
        <v>2.4385980817997232E-4</v>
      </c>
      <c r="W22">
        <v>2.2365382818316924E-4</v>
      </c>
      <c r="X22">
        <v>2.8559007540998116E-4</v>
      </c>
      <c r="Y22">
        <v>2.3282325459937312E-5</v>
      </c>
      <c r="Z22">
        <v>8.3232409655418005E-5</v>
      </c>
      <c r="AA22">
        <v>9.8927821075032004E-5</v>
      </c>
      <c r="AB22">
        <v>1.2165435748903494E-4</v>
      </c>
      <c r="AC22">
        <v>2.3991682457778638E-4</v>
      </c>
      <c r="AD22">
        <v>1.0346636541968019E-4</v>
      </c>
      <c r="AE22">
        <v>5.5613189572925755E-5</v>
      </c>
    </row>
    <row r="23" spans="1:31" x14ac:dyDescent="0.3">
      <c r="A23" t="s">
        <v>161</v>
      </c>
      <c r="B23" t="s">
        <v>1</v>
      </c>
      <c r="C23" t="s">
        <v>141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162</v>
      </c>
      <c r="B24" t="s">
        <v>1</v>
      </c>
      <c r="C24" t="s">
        <v>34</v>
      </c>
      <c r="D24">
        <v>0.45063541852728556</v>
      </c>
      <c r="E24">
        <v>0.45014108206572456</v>
      </c>
      <c r="F24">
        <v>0.44948639205688073</v>
      </c>
      <c r="G24">
        <v>0.40736994619022282</v>
      </c>
      <c r="H24">
        <v>0.40706562229588394</v>
      </c>
      <c r="I24">
        <v>0.41292691872966242</v>
      </c>
      <c r="J24">
        <v>0.40720113695918803</v>
      </c>
      <c r="K24">
        <v>0.41611206377581095</v>
      </c>
      <c r="L24">
        <v>0.40614406209011</v>
      </c>
      <c r="M24">
        <v>0.38895741796301742</v>
      </c>
      <c r="N24">
        <v>0.30402009194052038</v>
      </c>
      <c r="O24">
        <v>0.29443781846770067</v>
      </c>
      <c r="P24">
        <v>0.40229948095450796</v>
      </c>
      <c r="Q24">
        <v>0.43769275965198384</v>
      </c>
      <c r="R24">
        <v>0.42513508049277704</v>
      </c>
      <c r="S24">
        <v>0.42509777203303872</v>
      </c>
      <c r="T24">
        <v>0.34231816044277763</v>
      </c>
      <c r="U24">
        <v>0.33986217096337501</v>
      </c>
      <c r="V24">
        <v>0.32158030933674542</v>
      </c>
      <c r="W24">
        <v>0.26508315422178369</v>
      </c>
      <c r="X24">
        <v>0.26806094838913813</v>
      </c>
      <c r="Y24">
        <v>0.27057122706221304</v>
      </c>
      <c r="Z24">
        <v>0.25480884603243487</v>
      </c>
      <c r="AA24">
        <v>0.25087608697830305</v>
      </c>
      <c r="AB24">
        <v>0.24374618333443374</v>
      </c>
      <c r="AC24">
        <v>0.25916166891976072</v>
      </c>
      <c r="AD24">
        <v>0.23110019900896647</v>
      </c>
      <c r="AE24">
        <v>0.23375243418226394</v>
      </c>
    </row>
    <row r="25" spans="1:31" x14ac:dyDescent="0.3">
      <c r="A25" t="s">
        <v>163</v>
      </c>
      <c r="B25" t="s">
        <v>1</v>
      </c>
      <c r="C25" t="s">
        <v>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7.155875031436239E-6</v>
      </c>
      <c r="O25">
        <v>6.687901566584894E-6</v>
      </c>
      <c r="P25">
        <v>6.5997748195386868E-6</v>
      </c>
      <c r="Q25">
        <v>6.1486442555765559E-6</v>
      </c>
      <c r="R25">
        <v>6.0271669220901715E-6</v>
      </c>
      <c r="S25">
        <v>9.0542513662644122E-6</v>
      </c>
      <c r="T25">
        <v>5.692856475504696E-6</v>
      </c>
      <c r="U25">
        <v>4.1930168718631904E-4</v>
      </c>
      <c r="V25">
        <v>8.0571488101785439E-4</v>
      </c>
      <c r="W25">
        <v>5.5928184245447067E-4</v>
      </c>
      <c r="X25">
        <v>1.1879253091671357E-3</v>
      </c>
      <c r="Y25">
        <v>1.6676051116190707E-3</v>
      </c>
      <c r="Z25">
        <v>6.6567465058309343E-3</v>
      </c>
      <c r="AA25">
        <v>6.0848302242782404E-3</v>
      </c>
      <c r="AB25">
        <v>7.0901061615654178E-3</v>
      </c>
      <c r="AC25">
        <v>6.0088023399318975E-3</v>
      </c>
      <c r="AD25">
        <v>6.9481738360510298E-3</v>
      </c>
      <c r="AE25">
        <v>6.7805004500796897E-3</v>
      </c>
    </row>
    <row r="26" spans="1:31" x14ac:dyDescent="0.3">
      <c r="A26" t="s">
        <v>164</v>
      </c>
      <c r="B26" t="s">
        <v>1</v>
      </c>
      <c r="C26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2.9527991927319117E-4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">
      <c r="A27" t="s">
        <v>165</v>
      </c>
      <c r="B27" t="s">
        <v>1</v>
      </c>
      <c r="C27" t="s">
        <v>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1.5447325294925349E-3</v>
      </c>
      <c r="S27">
        <v>1.9541549711362036E-3</v>
      </c>
      <c r="T27">
        <v>1.8259325197656536E-3</v>
      </c>
      <c r="U27">
        <v>1.8408187162451449E-3</v>
      </c>
      <c r="V27">
        <v>0</v>
      </c>
      <c r="W27">
        <v>0</v>
      </c>
      <c r="X27">
        <v>0</v>
      </c>
      <c r="Y27">
        <v>0</v>
      </c>
      <c r="Z27">
        <v>0</v>
      </c>
      <c r="AA27">
        <v>5.0726314794354585E-3</v>
      </c>
      <c r="AB27">
        <v>4.3720656218427809E-3</v>
      </c>
      <c r="AC27">
        <v>6.848193189040121E-3</v>
      </c>
      <c r="AD27">
        <v>6.5399248362345529E-3</v>
      </c>
      <c r="AE27">
        <v>7.3440956844146284E-3</v>
      </c>
    </row>
    <row r="28" spans="1:31" x14ac:dyDescent="0.3">
      <c r="A28" t="s">
        <v>166</v>
      </c>
      <c r="B28" t="s">
        <v>19</v>
      </c>
      <c r="C28" t="s">
        <v>35</v>
      </c>
      <c r="D28">
        <v>7.481117592877054E-2</v>
      </c>
      <c r="E28">
        <v>0.21437310579558835</v>
      </c>
      <c r="F28">
        <v>0.26599314643408772</v>
      </c>
      <c r="G28">
        <v>0.33844200973947852</v>
      </c>
      <c r="H28">
        <v>0.19687918049250658</v>
      </c>
      <c r="I28">
        <v>0.36199188004171151</v>
      </c>
      <c r="J28">
        <v>0.38135497212769215</v>
      </c>
      <c r="K28">
        <v>0.52572439752353706</v>
      </c>
      <c r="L28">
        <v>0.37204419694639768</v>
      </c>
      <c r="M28">
        <v>0.32402263155044581</v>
      </c>
      <c r="N28">
        <v>0.46953228350030829</v>
      </c>
      <c r="O28">
        <v>0.32025315625659817</v>
      </c>
      <c r="P28">
        <v>0.50693153200648955</v>
      </c>
      <c r="Q28">
        <v>0.62162069570636513</v>
      </c>
      <c r="R28">
        <v>0.59618254156017259</v>
      </c>
      <c r="S28">
        <v>0.46184037891048502</v>
      </c>
      <c r="T28">
        <v>0.4635209490261325</v>
      </c>
      <c r="U28">
        <v>0.45247776407067886</v>
      </c>
      <c r="V28">
        <v>0.44500495746178936</v>
      </c>
      <c r="W28">
        <v>0.43359716464674058</v>
      </c>
      <c r="X28">
        <v>0.54571834215157544</v>
      </c>
      <c r="Y28">
        <v>0.57404711227950544</v>
      </c>
      <c r="Z28">
        <v>0.48362975889968302</v>
      </c>
      <c r="AA28">
        <v>0.46679343570515502</v>
      </c>
      <c r="AB28">
        <v>0.45258413887772109</v>
      </c>
      <c r="AC28">
        <v>0.42511263912468145</v>
      </c>
      <c r="AD28">
        <v>0.43590371329638206</v>
      </c>
      <c r="AE28">
        <v>0.39022965937914139</v>
      </c>
    </row>
    <row r="29" spans="1:31" x14ac:dyDescent="0.3">
      <c r="A29" t="s">
        <v>480</v>
      </c>
      <c r="B29" t="s">
        <v>19</v>
      </c>
      <c r="C29" t="s">
        <v>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167</v>
      </c>
      <c r="B30" t="s">
        <v>19</v>
      </c>
      <c r="C30" t="s">
        <v>66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3.0040174608884262E-4</v>
      </c>
      <c r="X30">
        <v>2.0947543560468295E-3</v>
      </c>
      <c r="Y30">
        <v>2.5211129500893551E-3</v>
      </c>
      <c r="Z30">
        <v>4.4005939828767202E-5</v>
      </c>
      <c r="AA30">
        <v>5.9200493679435946E-4</v>
      </c>
      <c r="AB30">
        <v>1.3759688581662293E-3</v>
      </c>
      <c r="AC30">
        <v>7.7589103016711255E-3</v>
      </c>
      <c r="AD30">
        <v>1.4304305107787877E-2</v>
      </c>
      <c r="AE30">
        <v>4.7778969943797871E-3</v>
      </c>
    </row>
    <row r="31" spans="1:31" x14ac:dyDescent="0.3">
      <c r="A31" t="s">
        <v>168</v>
      </c>
      <c r="B31" t="s">
        <v>19</v>
      </c>
      <c r="C31" t="s">
        <v>33</v>
      </c>
      <c r="D31">
        <v>1.3705362353152757E-2</v>
      </c>
      <c r="E31">
        <v>1.0186144283502903E-2</v>
      </c>
      <c r="F31">
        <v>2.6067140372246941E-2</v>
      </c>
      <c r="G31">
        <v>2.3415223330290794E-2</v>
      </c>
      <c r="H31">
        <v>1.4643325938477635E-2</v>
      </c>
      <c r="I31">
        <v>6.0889225958179458E-2</v>
      </c>
      <c r="J31">
        <v>0.10029581999632425</v>
      </c>
      <c r="K31">
        <v>8.9310308520715781E-2</v>
      </c>
      <c r="L31">
        <v>6.9998607565537399E-2</v>
      </c>
      <c r="M31">
        <v>4.4728870105165582E-2</v>
      </c>
      <c r="N31">
        <v>4.3446795476957054E-2</v>
      </c>
      <c r="O31">
        <v>5.1191026759021929E-2</v>
      </c>
      <c r="P31">
        <v>5.6494188157333765E-2</v>
      </c>
      <c r="Q31">
        <v>8.2159536754192769E-2</v>
      </c>
      <c r="R31">
        <v>0.11898824178167658</v>
      </c>
      <c r="S31">
        <v>0.13142917608428226</v>
      </c>
      <c r="T31">
        <v>0.13926978808312646</v>
      </c>
      <c r="U31">
        <v>0.16438410767727535</v>
      </c>
      <c r="V31">
        <v>0.17060259546560264</v>
      </c>
      <c r="W31">
        <v>0.13839744510871696</v>
      </c>
      <c r="X31">
        <v>0.16076334976735177</v>
      </c>
      <c r="Y31">
        <v>0.16091926121421601</v>
      </c>
      <c r="Z31">
        <v>0.15942256407117117</v>
      </c>
      <c r="AA31">
        <v>0.16856691076945554</v>
      </c>
      <c r="AB31">
        <v>0.21414679825925836</v>
      </c>
      <c r="AC31">
        <v>0.1879563362035245</v>
      </c>
      <c r="AD31">
        <v>0.18446815789503065</v>
      </c>
      <c r="AE31">
        <v>0.1752451235957834</v>
      </c>
    </row>
    <row r="32" spans="1:31" x14ac:dyDescent="0.3">
      <c r="A32" t="s">
        <v>169</v>
      </c>
      <c r="B32" t="s">
        <v>19</v>
      </c>
      <c r="C32" t="s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5.1661142783640708E-2</v>
      </c>
      <c r="S32">
        <v>5.0445709817959393E-2</v>
      </c>
      <c r="T32">
        <v>4.615453771802739E-2</v>
      </c>
      <c r="U32">
        <v>5.8783730578953239E-2</v>
      </c>
      <c r="V32">
        <v>5.5140263748702657E-2</v>
      </c>
      <c r="W32">
        <v>7.1301767350301221E-2</v>
      </c>
      <c r="X32">
        <v>7.0271668661420678E-2</v>
      </c>
      <c r="Y32">
        <v>7.5836878449425812E-2</v>
      </c>
      <c r="Z32">
        <v>8.3519421070051447E-2</v>
      </c>
      <c r="AA32">
        <v>0.13202648780689696</v>
      </c>
      <c r="AB32">
        <v>0.1578901742971264</v>
      </c>
      <c r="AC32">
        <v>0.14363187038744607</v>
      </c>
      <c r="AD32">
        <v>0.1502460811307561</v>
      </c>
      <c r="AE32">
        <v>0.1433865351474474</v>
      </c>
    </row>
    <row r="33" spans="1:31" x14ac:dyDescent="0.3">
      <c r="A33" t="s">
        <v>170</v>
      </c>
      <c r="B33" t="s">
        <v>19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0.14760808314289967</v>
      </c>
      <c r="T33">
        <v>0.10022128190200233</v>
      </c>
      <c r="U33">
        <v>0.11662626672468969</v>
      </c>
      <c r="V33">
        <v>9.8004210591707261E-2</v>
      </c>
      <c r="W33">
        <v>0.10823437387395926</v>
      </c>
      <c r="X33">
        <v>9.113731771788347E-2</v>
      </c>
      <c r="Y33">
        <v>8.8307345463711259E-2</v>
      </c>
      <c r="Z33">
        <v>8.9197503132125322E-2</v>
      </c>
      <c r="AA33">
        <v>0.10268729763347272</v>
      </c>
      <c r="AB33">
        <v>0.12182887300046666</v>
      </c>
      <c r="AC33">
        <v>9.6238439497146541E-2</v>
      </c>
      <c r="AD33">
        <v>9.6140274204627854E-2</v>
      </c>
      <c r="AE33">
        <v>8.5203950685460106E-2</v>
      </c>
    </row>
    <row r="34" spans="1:31" x14ac:dyDescent="0.3">
      <c r="A34" t="s">
        <v>171</v>
      </c>
      <c r="B34" t="s">
        <v>19</v>
      </c>
      <c r="C34" t="s">
        <v>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t="s">
        <v>172</v>
      </c>
      <c r="B35" t="s">
        <v>19</v>
      </c>
      <c r="C35" t="s">
        <v>140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t="s">
        <v>173</v>
      </c>
      <c r="B36" t="s">
        <v>19</v>
      </c>
      <c r="C36" t="s">
        <v>141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t="s">
        <v>174</v>
      </c>
      <c r="B37" t="s">
        <v>19</v>
      </c>
      <c r="C37" t="s">
        <v>34</v>
      </c>
      <c r="D37">
        <v>0.89581693814780528</v>
      </c>
      <c r="E37">
        <v>0.71368701661889811</v>
      </c>
      <c r="F37">
        <v>0.48750245735303649</v>
      </c>
      <c r="G37">
        <v>0.43898017040475884</v>
      </c>
      <c r="H37">
        <v>0.69643713051425971</v>
      </c>
      <c r="I37">
        <v>0.35697695344590535</v>
      </c>
      <c r="J37">
        <v>0.32690149620545467</v>
      </c>
      <c r="K37">
        <v>0.10117877658377343</v>
      </c>
      <c r="L37">
        <v>0.39345381442444877</v>
      </c>
      <c r="M37">
        <v>0.4328413247666511</v>
      </c>
      <c r="N37">
        <v>0.42041085988553828</v>
      </c>
      <c r="O37">
        <v>0.58327701512114782</v>
      </c>
      <c r="P37">
        <v>0.38243577224848335</v>
      </c>
      <c r="Q37">
        <v>0.21297309862177657</v>
      </c>
      <c r="R37">
        <v>0.15124900671553856</v>
      </c>
      <c r="S37">
        <v>0.12031146151320078</v>
      </c>
      <c r="T37">
        <v>0.17606098224578276</v>
      </c>
      <c r="U37">
        <v>0.14404742711566834</v>
      </c>
      <c r="V37">
        <v>0.16025567844258623</v>
      </c>
      <c r="W37">
        <v>0.19231988727724694</v>
      </c>
      <c r="X37">
        <v>9.3039490308617745E-2</v>
      </c>
      <c r="Y37">
        <v>5.9764254395390758E-2</v>
      </c>
      <c r="Z37">
        <v>4.7497380989029565E-2</v>
      </c>
      <c r="AA37">
        <v>3.5406773699217922E-2</v>
      </c>
      <c r="AB37">
        <v>2.8339153823572955E-2</v>
      </c>
      <c r="AC37">
        <v>8.5836479692636053E-2</v>
      </c>
      <c r="AD37">
        <v>8.0823729860714844E-2</v>
      </c>
      <c r="AE37">
        <v>5.8133785744800222E-2</v>
      </c>
    </row>
    <row r="38" spans="1:31" x14ac:dyDescent="0.3">
      <c r="A38" t="s">
        <v>175</v>
      </c>
      <c r="B38" t="s">
        <v>19</v>
      </c>
      <c r="C38" t="s">
        <v>75</v>
      </c>
      <c r="D38">
        <v>0</v>
      </c>
      <c r="E38">
        <v>4.7998650997962584E-3</v>
      </c>
      <c r="F38">
        <v>9.2775834387154185E-2</v>
      </c>
      <c r="G38">
        <v>8.1321892969812598E-2</v>
      </c>
      <c r="H38">
        <v>5.0242053496260243E-2</v>
      </c>
      <c r="I38">
        <v>0.13312800399457292</v>
      </c>
      <c r="J38">
        <v>8.3113492650169263E-2</v>
      </c>
      <c r="K38">
        <v>0.16478030359587101</v>
      </c>
      <c r="L38">
        <v>0.13145114748067555</v>
      </c>
      <c r="M38">
        <v>0.12490084418212803</v>
      </c>
      <c r="N38">
        <v>5.1624216408716291E-2</v>
      </c>
      <c r="O38">
        <v>3.343777088782264E-2</v>
      </c>
      <c r="P38">
        <v>3.3091083391886211E-2</v>
      </c>
      <c r="Q38">
        <v>5.5694827407150246E-2</v>
      </c>
      <c r="R38">
        <v>5.4320857271300489E-2</v>
      </c>
      <c r="S38">
        <v>6.1179666039491307E-2</v>
      </c>
      <c r="T38">
        <v>5.5825100200924016E-2</v>
      </c>
      <c r="U38">
        <v>5.3283165243000259E-2</v>
      </c>
      <c r="V38">
        <v>5.4456404904617263E-2</v>
      </c>
      <c r="W38">
        <v>4.0674785607116577E-2</v>
      </c>
      <c r="X38">
        <v>2.5049279343625518E-2</v>
      </c>
      <c r="Y38">
        <v>2.5745169153589327E-2</v>
      </c>
      <c r="Z38">
        <v>0.12708379147026541</v>
      </c>
      <c r="AA38">
        <v>7.9252873435222124E-2</v>
      </c>
      <c r="AB38">
        <v>1.6109238938566337E-2</v>
      </c>
      <c r="AC38">
        <v>3.747973960597023E-2</v>
      </c>
      <c r="AD38">
        <v>2.1554652897562386E-2</v>
      </c>
      <c r="AE38">
        <v>0.13342417645326704</v>
      </c>
    </row>
    <row r="39" spans="1:31" x14ac:dyDescent="0.3">
      <c r="A39" t="s">
        <v>176</v>
      </c>
      <c r="B39" t="s">
        <v>19</v>
      </c>
      <c r="C39" t="s">
        <v>39</v>
      </c>
      <c r="D39">
        <v>1.5666523570271401E-2</v>
      </c>
      <c r="E39">
        <v>5.6953868202214361E-2</v>
      </c>
      <c r="F39">
        <v>0.12766142145347464</v>
      </c>
      <c r="G39">
        <v>0.11784070355565909</v>
      </c>
      <c r="H39">
        <v>4.1798309558495707E-2</v>
      </c>
      <c r="I39">
        <v>8.70139365596308E-2</v>
      </c>
      <c r="J39">
        <v>0.10833421902035965</v>
      </c>
      <c r="K39">
        <v>0.11900621377610274</v>
      </c>
      <c r="L39">
        <v>3.3052233582940564E-2</v>
      </c>
      <c r="M39">
        <v>7.3506329395609651E-2</v>
      </c>
      <c r="N39">
        <v>1.4985844728480323E-2</v>
      </c>
      <c r="O39">
        <v>1.1841030975409322E-2</v>
      </c>
      <c r="P39">
        <v>2.1047424195807168E-2</v>
      </c>
      <c r="Q39">
        <v>2.7551841510515308E-2</v>
      </c>
      <c r="R39">
        <v>2.7598209887671098E-2</v>
      </c>
      <c r="S39">
        <v>2.7185524491681518E-2</v>
      </c>
      <c r="T39">
        <v>1.8947360824004604E-2</v>
      </c>
      <c r="U39">
        <v>1.0397538589734308E-2</v>
      </c>
      <c r="V39">
        <v>1.6535889384994479E-2</v>
      </c>
      <c r="W39">
        <v>1.5174174389829419E-2</v>
      </c>
      <c r="X39">
        <v>1.1925797693478304E-2</v>
      </c>
      <c r="Y39">
        <v>1.2858866094071992E-2</v>
      </c>
      <c r="Z39">
        <v>9.605574427845159E-3</v>
      </c>
      <c r="AA39">
        <v>1.4674216013785371E-2</v>
      </c>
      <c r="AB39">
        <v>7.7256539451218938E-3</v>
      </c>
      <c r="AC39">
        <v>1.5985585186923976E-2</v>
      </c>
      <c r="AD39">
        <v>1.655908560713806E-2</v>
      </c>
      <c r="AE39">
        <v>9.5988719997205339E-3</v>
      </c>
    </row>
    <row r="40" spans="1:31" x14ac:dyDescent="0.3">
      <c r="A40" t="s">
        <v>177</v>
      </c>
      <c r="B40" t="s">
        <v>19</v>
      </c>
      <c r="C40" t="s">
        <v>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t="s">
        <v>178</v>
      </c>
      <c r="B41" t="s">
        <v>22</v>
      </c>
      <c r="C41" t="s">
        <v>35</v>
      </c>
      <c r="D41">
        <v>0.14019160631094107</v>
      </c>
      <c r="E41">
        <v>0.13178953342629515</v>
      </c>
      <c r="F41">
        <v>0.15906695051361255</v>
      </c>
      <c r="G41">
        <v>0.12234281613571737</v>
      </c>
      <c r="H41">
        <v>0.12168323336207397</v>
      </c>
      <c r="I41">
        <v>0.1232699359291768</v>
      </c>
      <c r="J41">
        <v>0.14478894093665293</v>
      </c>
      <c r="K41">
        <v>0.13920644313275107</v>
      </c>
      <c r="L41">
        <v>0.12686850114046266</v>
      </c>
      <c r="M41">
        <v>0.13905166298574792</v>
      </c>
      <c r="N41">
        <v>0.14850036137525469</v>
      </c>
      <c r="O41">
        <v>0.17486109851289713</v>
      </c>
      <c r="P41">
        <v>0.19156545917195938</v>
      </c>
      <c r="Q41">
        <v>0.19846799539134993</v>
      </c>
      <c r="R41">
        <v>0.22133353177078563</v>
      </c>
      <c r="S41">
        <v>0.2780654384195978</v>
      </c>
      <c r="T41">
        <v>0.30702993442172644</v>
      </c>
      <c r="U41">
        <v>0.31788056461911413</v>
      </c>
      <c r="V41">
        <v>0.38758689316404593</v>
      </c>
      <c r="W41">
        <v>0.38145283958918319</v>
      </c>
      <c r="X41">
        <v>0.36074083405428403</v>
      </c>
      <c r="Y41">
        <v>0.40220814477793759</v>
      </c>
      <c r="Z41">
        <v>0.4425028125607337</v>
      </c>
      <c r="AA41">
        <v>0.42569422856847566</v>
      </c>
      <c r="AB41">
        <v>0.38730974635445686</v>
      </c>
      <c r="AC41">
        <v>0.34043122904226281</v>
      </c>
      <c r="AD41">
        <v>0.33042957128160039</v>
      </c>
      <c r="AE41">
        <v>0.33647980664956667</v>
      </c>
    </row>
    <row r="42" spans="1:31" x14ac:dyDescent="0.3">
      <c r="A42" t="s">
        <v>481</v>
      </c>
      <c r="B42" t="s">
        <v>22</v>
      </c>
      <c r="C42" t="s">
        <v>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179</v>
      </c>
      <c r="B43" t="s">
        <v>22</v>
      </c>
      <c r="C43" t="s">
        <v>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180</v>
      </c>
      <c r="B44" t="s">
        <v>22</v>
      </c>
      <c r="C44" t="s">
        <v>33</v>
      </c>
      <c r="D44">
        <v>0.26519813243478285</v>
      </c>
      <c r="E44">
        <v>0.34641007992897377</v>
      </c>
      <c r="F44">
        <v>0.36410251750724948</v>
      </c>
      <c r="G44">
        <v>0.4097063058398111</v>
      </c>
      <c r="H44">
        <v>0.34886947857704553</v>
      </c>
      <c r="I44">
        <v>0.38296765364029667</v>
      </c>
      <c r="J44">
        <v>0.38664451927721522</v>
      </c>
      <c r="K44">
        <v>0.32113341994390343</v>
      </c>
      <c r="L44">
        <v>0.38161003502643842</v>
      </c>
      <c r="M44">
        <v>0.32879615527153494</v>
      </c>
      <c r="N44">
        <v>0.27872092956187111</v>
      </c>
      <c r="O44">
        <v>0.33124311523295602</v>
      </c>
      <c r="P44">
        <v>0.28069846479301391</v>
      </c>
      <c r="Q44">
        <v>0.2901495717614927</v>
      </c>
      <c r="R44">
        <v>0.30057721286367556</v>
      </c>
      <c r="S44">
        <v>0.31488407758264858</v>
      </c>
      <c r="T44">
        <v>0.32458466577334438</v>
      </c>
      <c r="U44">
        <v>0.34385859919374606</v>
      </c>
      <c r="V44">
        <v>0.33466321262431947</v>
      </c>
      <c r="W44">
        <v>0.34906670463327422</v>
      </c>
      <c r="X44">
        <v>0.39293689779578728</v>
      </c>
      <c r="Y44">
        <v>0.35552341846868657</v>
      </c>
      <c r="Z44">
        <v>0.344765253781328</v>
      </c>
      <c r="AA44">
        <v>0.38274334884700284</v>
      </c>
      <c r="AB44">
        <v>0.43912709861912796</v>
      </c>
      <c r="AC44">
        <v>0.47707070700017618</v>
      </c>
      <c r="AD44">
        <v>0.49300902897969234</v>
      </c>
      <c r="AE44">
        <v>0.495267976853839</v>
      </c>
    </row>
    <row r="45" spans="1:31" x14ac:dyDescent="0.3">
      <c r="A45" t="s">
        <v>181</v>
      </c>
      <c r="B45" t="s">
        <v>22</v>
      </c>
      <c r="C45" t="s">
        <v>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182</v>
      </c>
      <c r="B46" t="s">
        <v>22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1.2153768543950843E-2</v>
      </c>
      <c r="V46">
        <v>1.0280940164559224E-2</v>
      </c>
      <c r="W46">
        <v>1.0245924446377201E-2</v>
      </c>
      <c r="X46">
        <v>2.0264470997933392E-2</v>
      </c>
      <c r="Y46">
        <v>2.1290466904606981E-2</v>
      </c>
      <c r="Z46">
        <v>2.3218817778845425E-2</v>
      </c>
      <c r="AA46">
        <v>2.4612954757713579E-2</v>
      </c>
      <c r="AB46">
        <v>1.6040554743742105E-2</v>
      </c>
      <c r="AC46">
        <v>1.6962176035967055E-2</v>
      </c>
      <c r="AD46">
        <v>1.678046387772757E-2</v>
      </c>
      <c r="AE46">
        <v>1.435514744845871E-2</v>
      </c>
    </row>
    <row r="47" spans="1:31" x14ac:dyDescent="0.3">
      <c r="A47" t="s">
        <v>183</v>
      </c>
      <c r="B47" t="s">
        <v>22</v>
      </c>
      <c r="C47" t="s">
        <v>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8.2767703456859817E-4</v>
      </c>
      <c r="M47">
        <v>9.2309184062256983E-4</v>
      </c>
      <c r="N47">
        <v>1.0388520867073891E-3</v>
      </c>
      <c r="O47">
        <v>8.9025351513609223E-4</v>
      </c>
      <c r="P47">
        <v>1.0081710589911672E-3</v>
      </c>
      <c r="Q47">
        <v>1.1278461226942927E-3</v>
      </c>
      <c r="R47">
        <v>1.3041299061679697E-3</v>
      </c>
      <c r="S47">
        <v>1.4481718068621115E-3</v>
      </c>
      <c r="T47">
        <v>1.790252566901311E-3</v>
      </c>
      <c r="U47">
        <v>2.3149737679350256E-3</v>
      </c>
      <c r="V47">
        <v>2.557483530269967E-3</v>
      </c>
      <c r="W47">
        <v>3.0012834202522349E-3</v>
      </c>
      <c r="X47">
        <v>3.0812105072288987E-3</v>
      </c>
      <c r="Y47">
        <v>3.7585864782047449E-3</v>
      </c>
      <c r="Z47">
        <v>4.7874048509159665E-3</v>
      </c>
      <c r="AA47">
        <v>5.9094141665654897E-3</v>
      </c>
      <c r="AB47">
        <v>8.0719377736222335E-3</v>
      </c>
      <c r="AC47">
        <v>7.206088656358565E-3</v>
      </c>
      <c r="AD47">
        <v>7.761282486646353E-3</v>
      </c>
      <c r="AE47">
        <v>8.2783629276374174E-3</v>
      </c>
    </row>
    <row r="48" spans="1:31" x14ac:dyDescent="0.3">
      <c r="A48" t="s">
        <v>184</v>
      </c>
      <c r="B48" t="s">
        <v>22</v>
      </c>
      <c r="C48" t="s">
        <v>140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 t="s">
        <v>185</v>
      </c>
      <c r="B49" t="s">
        <v>22</v>
      </c>
      <c r="C49" t="s">
        <v>141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186</v>
      </c>
      <c r="B50" t="s">
        <v>22</v>
      </c>
      <c r="C50" t="s">
        <v>34</v>
      </c>
      <c r="D50">
        <v>0.47696032758583962</v>
      </c>
      <c r="E50">
        <v>0.45354282996800138</v>
      </c>
      <c r="F50">
        <v>0.45768025547577457</v>
      </c>
      <c r="G50">
        <v>0.38764382572977235</v>
      </c>
      <c r="H50">
        <v>0.50047025724545824</v>
      </c>
      <c r="I50">
        <v>0.469938352862877</v>
      </c>
      <c r="J50">
        <v>0.44240079620608652</v>
      </c>
      <c r="K50">
        <v>0.51825519215332871</v>
      </c>
      <c r="L50">
        <v>0.46370302265593782</v>
      </c>
      <c r="M50">
        <v>0.51580366540836797</v>
      </c>
      <c r="N50">
        <v>0.55265265280964859</v>
      </c>
      <c r="O50">
        <v>0.48182192324613116</v>
      </c>
      <c r="P50">
        <v>0.51269174422433694</v>
      </c>
      <c r="Q50">
        <v>0.49372322036890082</v>
      </c>
      <c r="R50">
        <v>0.46873610479137728</v>
      </c>
      <c r="S50">
        <v>0.40432149986170929</v>
      </c>
      <c r="T50">
        <v>0.36121557476134336</v>
      </c>
      <c r="U50">
        <v>0.31300999573011495</v>
      </c>
      <c r="V50">
        <v>0.2560728781449314</v>
      </c>
      <c r="W50">
        <v>0.24136444188794567</v>
      </c>
      <c r="X50">
        <v>0.21145352423165273</v>
      </c>
      <c r="Y50">
        <v>0.20054981454133575</v>
      </c>
      <c r="Z50">
        <v>0.16672296233059852</v>
      </c>
      <c r="AA50">
        <v>0.14740942633130166</v>
      </c>
      <c r="AB50">
        <v>0.13260442089563218</v>
      </c>
      <c r="AC50">
        <v>0.14078131116732642</v>
      </c>
      <c r="AD50">
        <v>0.13042351246409095</v>
      </c>
      <c r="AE50">
        <v>0.1204658461318252</v>
      </c>
    </row>
    <row r="51" spans="1:31" x14ac:dyDescent="0.3">
      <c r="A51" t="s">
        <v>187</v>
      </c>
      <c r="B51" t="s">
        <v>22</v>
      </c>
      <c r="C51" t="s">
        <v>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7.8131145979266903E-3</v>
      </c>
      <c r="V51">
        <v>6.2146352614739281E-3</v>
      </c>
      <c r="W51">
        <v>9.8122088434425773E-3</v>
      </c>
      <c r="X51">
        <v>7.9799092362420627E-3</v>
      </c>
      <c r="Y51">
        <v>1.0571279627167371E-2</v>
      </c>
      <c r="Z51">
        <v>1.1170643234836264E-2</v>
      </c>
      <c r="AA51">
        <v>1.2306477378856789E-2</v>
      </c>
      <c r="AB51">
        <v>1.6846241613418692E-2</v>
      </c>
      <c r="AC51">
        <v>1.7548488097909064E-2</v>
      </c>
      <c r="AD51">
        <v>2.1596140910242305E-2</v>
      </c>
      <c r="AE51">
        <v>2.4889899573794106E-2</v>
      </c>
    </row>
    <row r="52" spans="1:31" x14ac:dyDescent="0.3">
      <c r="A52" t="s">
        <v>188</v>
      </c>
      <c r="B52" t="s">
        <v>22</v>
      </c>
      <c r="C52" t="s">
        <v>39</v>
      </c>
      <c r="D52">
        <v>0.11764993366843646</v>
      </c>
      <c r="E52">
        <v>6.8257556676729544E-2</v>
      </c>
      <c r="F52">
        <v>1.915027650336339E-2</v>
      </c>
      <c r="G52">
        <v>8.0307052294699116E-2</v>
      </c>
      <c r="H52">
        <v>2.8977030815422383E-2</v>
      </c>
      <c r="I52">
        <v>2.3824057567649652E-2</v>
      </c>
      <c r="J52">
        <v>2.6165743580045243E-2</v>
      </c>
      <c r="K52">
        <v>2.1404944770016733E-2</v>
      </c>
      <c r="L52">
        <v>2.6990764142592539E-2</v>
      </c>
      <c r="M52">
        <v>1.5425424493726698E-2</v>
      </c>
      <c r="N52">
        <v>1.9087204166518334E-2</v>
      </c>
      <c r="O52">
        <v>1.1183609492879536E-2</v>
      </c>
      <c r="P52">
        <v>1.4036160751698628E-2</v>
      </c>
      <c r="Q52">
        <v>1.6531366355562137E-2</v>
      </c>
      <c r="R52">
        <v>8.0490206679934961E-3</v>
      </c>
      <c r="S52">
        <v>1.280812329182292E-3</v>
      </c>
      <c r="T52">
        <v>5.379572476684546E-3</v>
      </c>
      <c r="U52">
        <v>2.968983547212142E-3</v>
      </c>
      <c r="V52">
        <v>2.6239571104001028E-3</v>
      </c>
      <c r="W52">
        <v>5.056597179524963E-3</v>
      </c>
      <c r="X52">
        <v>3.543153176871601E-3</v>
      </c>
      <c r="Y52">
        <v>6.0982892020609173E-3</v>
      </c>
      <c r="Z52">
        <v>6.8321054627421777E-3</v>
      </c>
      <c r="AA52">
        <v>1.3241499500839312E-3</v>
      </c>
      <c r="AB52">
        <v>0</v>
      </c>
      <c r="AC52">
        <v>0</v>
      </c>
      <c r="AD52">
        <v>0</v>
      </c>
      <c r="AE52">
        <v>2.6296041487892198E-4</v>
      </c>
    </row>
    <row r="53" spans="1:31" x14ac:dyDescent="0.3">
      <c r="A53" t="s">
        <v>189</v>
      </c>
      <c r="B53" t="s">
        <v>22</v>
      </c>
      <c r="C53" t="s">
        <v>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190</v>
      </c>
      <c r="B54" t="s">
        <v>28</v>
      </c>
      <c r="C54" t="s">
        <v>35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0.98326847597899358</v>
      </c>
      <c r="T54">
        <v>0.74015635817171443</v>
      </c>
      <c r="U54">
        <v>0.76268496011950671</v>
      </c>
      <c r="V54">
        <v>0.76938117521495086</v>
      </c>
      <c r="W54">
        <v>0.79027780083301447</v>
      </c>
      <c r="X54">
        <v>0.77349393631898677</v>
      </c>
      <c r="Y54">
        <v>0.77496295105324298</v>
      </c>
      <c r="Z54">
        <v>0.73854291728299215</v>
      </c>
      <c r="AA54">
        <v>0.52721553806663557</v>
      </c>
      <c r="AB54">
        <v>0.64949045959200791</v>
      </c>
      <c r="AC54">
        <v>0.70520940391910025</v>
      </c>
      <c r="AD54">
        <v>0.68914754877474149</v>
      </c>
      <c r="AE54">
        <v>0.69920045672058073</v>
      </c>
    </row>
    <row r="55" spans="1:31" x14ac:dyDescent="0.3">
      <c r="A55" t="s">
        <v>482</v>
      </c>
      <c r="B55" t="s">
        <v>28</v>
      </c>
      <c r="C55" t="s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191</v>
      </c>
      <c r="B56" t="s">
        <v>28</v>
      </c>
      <c r="C56" t="s">
        <v>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2.5591775167129482E-3</v>
      </c>
      <c r="X56">
        <v>2.5419404372858975E-3</v>
      </c>
      <c r="Y56">
        <v>2.643020619990433E-3</v>
      </c>
      <c r="Z56">
        <v>3.3903640207558657E-3</v>
      </c>
      <c r="AA56">
        <v>5.8588074652202856E-3</v>
      </c>
      <c r="AB56">
        <v>6.1078071444497272E-3</v>
      </c>
      <c r="AC56">
        <v>5.1196387067043592E-3</v>
      </c>
      <c r="AD56">
        <v>6.0925957746539245E-3</v>
      </c>
      <c r="AE56">
        <v>6.3908466629806473E-3</v>
      </c>
    </row>
    <row r="57" spans="1:31" x14ac:dyDescent="0.3">
      <c r="A57" t="s">
        <v>192</v>
      </c>
      <c r="B57" t="s">
        <v>28</v>
      </c>
      <c r="C57" t="s">
        <v>33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 t="s">
        <v>193</v>
      </c>
      <c r="B58" t="s">
        <v>28</v>
      </c>
      <c r="C58" t="s">
        <v>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t="s">
        <v>194</v>
      </c>
      <c r="B59" t="s">
        <v>28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 t="s">
        <v>195</v>
      </c>
      <c r="B60" t="s">
        <v>28</v>
      </c>
      <c r="C60" t="s">
        <v>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196</v>
      </c>
      <c r="B61" t="s">
        <v>28</v>
      </c>
      <c r="C61" t="s">
        <v>140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5.3559272786486635E-4</v>
      </c>
      <c r="AE61">
        <v>1.3660480417125873E-2</v>
      </c>
    </row>
    <row r="62" spans="1:31" x14ac:dyDescent="0.3">
      <c r="A62" t="s">
        <v>197</v>
      </c>
      <c r="B62" t="s">
        <v>28</v>
      </c>
      <c r="C62" t="s">
        <v>141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t="s">
        <v>198</v>
      </c>
      <c r="B63" t="s">
        <v>28</v>
      </c>
      <c r="C63" t="s">
        <v>34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1.6731524021006423E-2</v>
      </c>
      <c r="T63">
        <v>0.25984364182828551</v>
      </c>
      <c r="U63">
        <v>0.23064475116790356</v>
      </c>
      <c r="V63">
        <v>0.22309017586788363</v>
      </c>
      <c r="W63">
        <v>0.20008380381195251</v>
      </c>
      <c r="X63">
        <v>0.21805854935654123</v>
      </c>
      <c r="Y63">
        <v>0.2165384630133193</v>
      </c>
      <c r="Z63">
        <v>0.24894138818125214</v>
      </c>
      <c r="AA63">
        <v>0.45115766444821576</v>
      </c>
      <c r="AB63">
        <v>0.32932888483899547</v>
      </c>
      <c r="AC63">
        <v>0.27764635339975263</v>
      </c>
      <c r="AD63">
        <v>0.29349190607167774</v>
      </c>
      <c r="AE63">
        <v>0.2698269171679703</v>
      </c>
    </row>
    <row r="64" spans="1:31" x14ac:dyDescent="0.3">
      <c r="A64" t="s">
        <v>199</v>
      </c>
      <c r="B64" t="s">
        <v>28</v>
      </c>
      <c r="C64" t="s">
        <v>75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6.6702887125897571E-3</v>
      </c>
      <c r="V64">
        <v>7.5286489171655785E-3</v>
      </c>
      <c r="W64">
        <v>7.0792178383200675E-3</v>
      </c>
      <c r="X64">
        <v>5.9055738871861361E-3</v>
      </c>
      <c r="Y64">
        <v>5.8555653134473263E-3</v>
      </c>
      <c r="Z64">
        <v>9.1253305149998406E-3</v>
      </c>
      <c r="AA64">
        <v>1.5767990019928454E-2</v>
      </c>
      <c r="AB64">
        <v>1.5072848424546689E-2</v>
      </c>
      <c r="AC64">
        <v>1.2024603974442839E-2</v>
      </c>
      <c r="AD64">
        <v>1.0732356651061989E-2</v>
      </c>
      <c r="AE64">
        <v>1.0921299031342408E-2</v>
      </c>
    </row>
    <row r="65" spans="1:31" x14ac:dyDescent="0.3">
      <c r="A65" t="s">
        <v>200</v>
      </c>
      <c r="B65" t="s">
        <v>28</v>
      </c>
      <c r="C65" t="s">
        <v>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t="s">
        <v>201</v>
      </c>
      <c r="B66" t="s">
        <v>28</v>
      </c>
      <c r="C66" t="s">
        <v>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202</v>
      </c>
      <c r="B67" t="s">
        <v>13</v>
      </c>
      <c r="C67" t="s">
        <v>35</v>
      </c>
      <c r="D67">
        <v>6.5894613600000054E-2</v>
      </c>
      <c r="E67">
        <v>7.0536457883731335E-2</v>
      </c>
      <c r="F67">
        <v>0.26421813709915032</v>
      </c>
      <c r="G67">
        <v>0.34481570843451526</v>
      </c>
      <c r="H67">
        <v>0.38736416879943025</v>
      </c>
      <c r="I67">
        <v>0.258680314685305</v>
      </c>
      <c r="J67">
        <v>0.30744909224072325</v>
      </c>
      <c r="K67">
        <v>0.31801817968064261</v>
      </c>
      <c r="L67">
        <v>0.27408411954742351</v>
      </c>
      <c r="M67">
        <v>0.256853612290461</v>
      </c>
      <c r="N67">
        <v>0.28035393147838983</v>
      </c>
      <c r="O67">
        <v>0.26213068339974771</v>
      </c>
      <c r="P67">
        <v>0.25085533219258216</v>
      </c>
      <c r="Q67">
        <v>0.24855589130482911</v>
      </c>
      <c r="R67">
        <v>0.225374487839819</v>
      </c>
      <c r="S67">
        <v>0.2757726187583221</v>
      </c>
      <c r="T67">
        <v>0.27461643505041416</v>
      </c>
      <c r="U67">
        <v>0.29124691232317146</v>
      </c>
      <c r="V67">
        <v>0.28938309174069327</v>
      </c>
      <c r="W67">
        <v>0.31014066716919564</v>
      </c>
      <c r="X67">
        <v>0.29990636089744299</v>
      </c>
      <c r="Y67">
        <v>0.28965039835135414</v>
      </c>
      <c r="Z67">
        <v>0.30286155547195143</v>
      </c>
      <c r="AA67">
        <v>0.32571452808709128</v>
      </c>
      <c r="AB67">
        <v>0.31161321368230227</v>
      </c>
      <c r="AC67">
        <v>0.31819228267416527</v>
      </c>
      <c r="AD67">
        <v>0.31519234660224416</v>
      </c>
      <c r="AE67">
        <v>0.30989282437381011</v>
      </c>
    </row>
    <row r="68" spans="1:31" x14ac:dyDescent="0.3">
      <c r="A68" t="s">
        <v>483</v>
      </c>
      <c r="B68" t="s">
        <v>13</v>
      </c>
      <c r="C68" t="s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203</v>
      </c>
      <c r="B69" t="s">
        <v>13</v>
      </c>
      <c r="C69" t="s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5.7537655764896905E-4</v>
      </c>
      <c r="Q69">
        <v>7.1319177567373557E-3</v>
      </c>
      <c r="R69">
        <v>8.1072133230223904E-3</v>
      </c>
      <c r="S69">
        <v>9.0624366477209447E-3</v>
      </c>
      <c r="T69">
        <v>1.0023715553297072E-2</v>
      </c>
      <c r="U69">
        <v>1.0309332224052989E-2</v>
      </c>
      <c r="V69">
        <v>9.9638611483658327E-3</v>
      </c>
      <c r="W69">
        <v>1.0281235115014884E-2</v>
      </c>
      <c r="X69">
        <v>1.0908716252391357E-2</v>
      </c>
      <c r="Y69">
        <v>1.2131316521813883E-2</v>
      </c>
      <c r="Z69">
        <v>1.1927881589634218E-2</v>
      </c>
      <c r="AA69">
        <v>1.2023475029673976E-2</v>
      </c>
      <c r="AB69">
        <v>1.1153010097439145E-2</v>
      </c>
      <c r="AC69">
        <v>1.0905664051111621E-2</v>
      </c>
      <c r="AD69">
        <v>1.0905099863268536E-2</v>
      </c>
      <c r="AE69">
        <v>1.0412496569518486E-2</v>
      </c>
    </row>
    <row r="70" spans="1:31" x14ac:dyDescent="0.3">
      <c r="A70" t="s">
        <v>204</v>
      </c>
      <c r="B70" t="s">
        <v>13</v>
      </c>
      <c r="C70" t="s">
        <v>33</v>
      </c>
      <c r="D70">
        <v>0.34162007828161184</v>
      </c>
      <c r="E70">
        <v>0.32510855341846967</v>
      </c>
      <c r="F70">
        <v>5.9039798337401937E-2</v>
      </c>
      <c r="G70">
        <v>7.6998444641753733E-2</v>
      </c>
      <c r="H70">
        <v>5.9463053235429941E-2</v>
      </c>
      <c r="I70">
        <v>0.47637149333970807</v>
      </c>
      <c r="J70">
        <v>0.51487686803303034</v>
      </c>
      <c r="K70">
        <v>0.55270077105967919</v>
      </c>
      <c r="L70">
        <v>0.60812130280126309</v>
      </c>
      <c r="M70">
        <v>0.61989038761298609</v>
      </c>
      <c r="N70">
        <v>0.56679051395509916</v>
      </c>
      <c r="O70">
        <v>0.60600731377505668</v>
      </c>
      <c r="P70">
        <v>0.60526092472103921</v>
      </c>
      <c r="Q70">
        <v>0.52073103135973298</v>
      </c>
      <c r="R70">
        <v>0.5141708315306196</v>
      </c>
      <c r="S70">
        <v>0.64005117072144369</v>
      </c>
      <c r="T70">
        <v>0.59323689882929853</v>
      </c>
      <c r="U70">
        <v>0.62487855641921197</v>
      </c>
      <c r="V70">
        <v>0.62501351918538617</v>
      </c>
      <c r="W70">
        <v>0.63336486199613462</v>
      </c>
      <c r="X70">
        <v>0.6242045832861951</v>
      </c>
      <c r="Y70">
        <v>0.63231534323356497</v>
      </c>
      <c r="Z70">
        <v>0.61001606178254753</v>
      </c>
      <c r="AA70">
        <v>0.58457385270319873</v>
      </c>
      <c r="AB70">
        <v>0.60075570240812359</v>
      </c>
      <c r="AC70">
        <v>0.58451342709701015</v>
      </c>
      <c r="AD70">
        <v>0.58767277562616127</v>
      </c>
      <c r="AE70">
        <v>0.59821153370026081</v>
      </c>
    </row>
    <row r="71" spans="1:31" x14ac:dyDescent="0.3">
      <c r="A71" t="s">
        <v>205</v>
      </c>
      <c r="B71" t="s">
        <v>13</v>
      </c>
      <c r="C71" t="s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5.2035495797081313E-4</v>
      </c>
      <c r="R71">
        <v>7.9073294707829734E-4</v>
      </c>
      <c r="S71">
        <v>1.1847582814917335E-3</v>
      </c>
      <c r="T71">
        <v>1.5249723035615135E-3</v>
      </c>
      <c r="U71">
        <v>1.3157229611100165E-3</v>
      </c>
      <c r="V71">
        <v>1.6029562643131421E-3</v>
      </c>
      <c r="W71">
        <v>2.3447906645457962E-3</v>
      </c>
      <c r="X71">
        <v>2.9644939197530627E-3</v>
      </c>
      <c r="Y71">
        <v>4.0778770480312393E-3</v>
      </c>
      <c r="Z71">
        <v>4.7285696766177169E-3</v>
      </c>
      <c r="AA71">
        <v>5.3286562877550873E-3</v>
      </c>
      <c r="AB71">
        <v>6.4754074293091922E-3</v>
      </c>
      <c r="AC71">
        <v>7.4431159369179522E-3</v>
      </c>
      <c r="AD71">
        <v>8.5502566507367865E-3</v>
      </c>
      <c r="AE71">
        <v>9.5178583103281093E-3</v>
      </c>
    </row>
    <row r="72" spans="1:31" x14ac:dyDescent="0.3">
      <c r="A72" t="s">
        <v>206</v>
      </c>
      <c r="B72" t="s">
        <v>13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 t="s">
        <v>207</v>
      </c>
      <c r="B73" t="s">
        <v>13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 t="s">
        <v>208</v>
      </c>
      <c r="B74" t="s">
        <v>13</v>
      </c>
      <c r="C74" t="s">
        <v>140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t="s">
        <v>209</v>
      </c>
      <c r="B75" t="s">
        <v>13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 t="s">
        <v>210</v>
      </c>
      <c r="B76" t="s">
        <v>13</v>
      </c>
      <c r="C76" t="s">
        <v>34</v>
      </c>
      <c r="D76">
        <v>2.2202617649606047E-2</v>
      </c>
      <c r="E76">
        <v>2.1409816177702795E-2</v>
      </c>
      <c r="F76">
        <v>5.4777857713949545E-2</v>
      </c>
      <c r="G76">
        <v>5.2147211286278694E-2</v>
      </c>
      <c r="H76">
        <v>5.7009209224634934E-2</v>
      </c>
      <c r="I76">
        <v>4.7030711871153152E-2</v>
      </c>
      <c r="J76">
        <v>5.8034382525421438E-2</v>
      </c>
      <c r="K76">
        <v>2.2345415146707622E-2</v>
      </c>
      <c r="L76">
        <v>1.9563498789412676E-2</v>
      </c>
      <c r="M76">
        <v>4.3278776122379304E-3</v>
      </c>
      <c r="N76">
        <v>3.5909001794847458E-3</v>
      </c>
      <c r="O76">
        <v>1.5859578731575892E-3</v>
      </c>
      <c r="P76">
        <v>7.4793845687324018E-3</v>
      </c>
      <c r="Q76">
        <v>5.6455806544693961E-3</v>
      </c>
      <c r="R76">
        <v>7.5522831949994696E-3</v>
      </c>
      <c r="S76">
        <v>6.8308488043966583E-3</v>
      </c>
      <c r="T76">
        <v>8.3506135621240832E-3</v>
      </c>
      <c r="U76">
        <v>9.0483767762687163E-3</v>
      </c>
      <c r="V76">
        <v>8.6976707812210646E-3</v>
      </c>
      <c r="W76">
        <v>7.1706341243571716E-3</v>
      </c>
      <c r="X76">
        <v>9.1823860544757822E-3</v>
      </c>
      <c r="Y76">
        <v>7.3801063949041372E-3</v>
      </c>
      <c r="Z76">
        <v>1.2715769913496888E-2</v>
      </c>
      <c r="AA76">
        <v>9.7105204338115564E-3</v>
      </c>
      <c r="AB76">
        <v>6.8468218820372162E-3</v>
      </c>
      <c r="AC76">
        <v>1.4024502978149639E-2</v>
      </c>
      <c r="AD76">
        <v>1.287365393243458E-2</v>
      </c>
      <c r="AE76">
        <v>1.2366776678575202E-2</v>
      </c>
    </row>
    <row r="77" spans="1:31" x14ac:dyDescent="0.3">
      <c r="A77" t="s">
        <v>211</v>
      </c>
      <c r="B77" t="s">
        <v>13</v>
      </c>
      <c r="C77" t="s">
        <v>75</v>
      </c>
      <c r="D77">
        <v>7.0027897936820647E-4</v>
      </c>
      <c r="E77">
        <v>5.9481894029420274E-4</v>
      </c>
      <c r="F77">
        <v>2.1658147555738303E-3</v>
      </c>
      <c r="G77">
        <v>2.5520336687231793E-3</v>
      </c>
      <c r="H77">
        <v>4.2639560515490759E-3</v>
      </c>
      <c r="I77">
        <v>2.7010305945523653E-3</v>
      </c>
      <c r="J77">
        <v>3.124231672521109E-3</v>
      </c>
      <c r="K77">
        <v>3.2051374832784115E-3</v>
      </c>
      <c r="L77">
        <v>2.8962529050240832E-3</v>
      </c>
      <c r="M77">
        <v>2.9402620531859213E-3</v>
      </c>
      <c r="N77">
        <v>2.8598205190392767E-3</v>
      </c>
      <c r="O77">
        <v>6.1289987369042035E-3</v>
      </c>
      <c r="P77">
        <v>7.0373872634160936E-3</v>
      </c>
      <c r="Q77">
        <v>8.9988850199364864E-3</v>
      </c>
      <c r="R77">
        <v>1.0735293462356967E-2</v>
      </c>
      <c r="S77">
        <v>1.4343448339075875E-2</v>
      </c>
      <c r="T77">
        <v>1.1745936012751245E-2</v>
      </c>
      <c r="U77">
        <v>1.9030741875276289E-2</v>
      </c>
      <c r="V77">
        <v>1.0305533196287804E-2</v>
      </c>
      <c r="W77">
        <v>1.0657516820337318E-2</v>
      </c>
      <c r="X77">
        <v>1.5189695099513963E-2</v>
      </c>
      <c r="Y77">
        <v>1.8080984633186255E-2</v>
      </c>
      <c r="Z77">
        <v>2.0538403876432819E-2</v>
      </c>
      <c r="AA77">
        <v>2.3065072089847413E-2</v>
      </c>
      <c r="AB77">
        <v>2.3473124772483586E-2</v>
      </c>
      <c r="AC77">
        <v>2.6235102287427547E-2</v>
      </c>
      <c r="AD77">
        <v>2.4307878537840638E-2</v>
      </c>
      <c r="AE77">
        <v>2.0969945830942225E-2</v>
      </c>
    </row>
    <row r="78" spans="1:31" x14ac:dyDescent="0.3">
      <c r="A78" t="s">
        <v>212</v>
      </c>
      <c r="B78" t="s">
        <v>13</v>
      </c>
      <c r="C78" t="s">
        <v>39</v>
      </c>
      <c r="D78">
        <v>0.56894485697722141</v>
      </c>
      <c r="E78">
        <v>0.58164465710807844</v>
      </c>
      <c r="F78">
        <v>0.61729730442457464</v>
      </c>
      <c r="G78">
        <v>0.51975665224411083</v>
      </c>
      <c r="H78">
        <v>0.48559766192986031</v>
      </c>
      <c r="I78">
        <v>0.21009098753657773</v>
      </c>
      <c r="J78">
        <v>0.11059016079213353</v>
      </c>
      <c r="K78">
        <v>9.7374589118157051E-2</v>
      </c>
      <c r="L78">
        <v>8.9772199877404479E-2</v>
      </c>
      <c r="M78">
        <v>0.11061426547195048</v>
      </c>
      <c r="N78">
        <v>0.14142813247380043</v>
      </c>
      <c r="O78">
        <v>0.11738748700817882</v>
      </c>
      <c r="P78">
        <v>0.12211086715819246</v>
      </c>
      <c r="Q78">
        <v>0.20182986184440729</v>
      </c>
      <c r="R78">
        <v>0.22670553555045317</v>
      </c>
      <c r="S78">
        <v>4.3723114839548528E-2</v>
      </c>
      <c r="T78">
        <v>9.2027193511165478E-2</v>
      </c>
      <c r="U78">
        <v>3.2344299269480223E-2</v>
      </c>
      <c r="V78">
        <v>4.2949705278605706E-2</v>
      </c>
      <c r="W78">
        <v>1.4598075882939338E-2</v>
      </c>
      <c r="X78">
        <v>2.2701454209451029E-2</v>
      </c>
      <c r="Y78">
        <v>2.0926504229183917E-2</v>
      </c>
      <c r="Z78">
        <v>2.0821112230331933E-2</v>
      </c>
      <c r="AA78">
        <v>2.081726072341282E-2</v>
      </c>
      <c r="AB78">
        <v>1.9435999991171762E-2</v>
      </c>
      <c r="AC78">
        <v>1.6815280102139309E-2</v>
      </c>
      <c r="AD78">
        <v>2.1392288657200376E-2</v>
      </c>
      <c r="AE78">
        <v>2.0100018629422661E-2</v>
      </c>
    </row>
    <row r="79" spans="1:31" x14ac:dyDescent="0.3">
      <c r="A79" t="s">
        <v>213</v>
      </c>
      <c r="B79" t="s">
        <v>13</v>
      </c>
      <c r="C79" t="s">
        <v>76</v>
      </c>
      <c r="D79">
        <v>6.3755451219251456E-4</v>
      </c>
      <c r="E79">
        <v>7.0569647172374645E-4</v>
      </c>
      <c r="F79">
        <v>2.5010876693497132E-3</v>
      </c>
      <c r="G79">
        <v>3.7299497246183252E-3</v>
      </c>
      <c r="H79">
        <v>6.3019507590954572E-3</v>
      </c>
      <c r="I79">
        <v>5.1254619727035189E-3</v>
      </c>
      <c r="J79">
        <v>5.9252647361703178E-3</v>
      </c>
      <c r="K79">
        <v>6.3559075115350765E-3</v>
      </c>
      <c r="L79">
        <v>5.5626260794722545E-3</v>
      </c>
      <c r="M79">
        <v>5.3735949591787102E-3</v>
      </c>
      <c r="N79">
        <v>4.9767013941866747E-3</v>
      </c>
      <c r="O79">
        <v>6.7595592069550374E-3</v>
      </c>
      <c r="P79">
        <v>6.6807275383887876E-3</v>
      </c>
      <c r="Q79">
        <v>6.5864771019165441E-3</v>
      </c>
      <c r="R79">
        <v>6.563622151651057E-3</v>
      </c>
      <c r="S79">
        <v>9.0316036080006698E-3</v>
      </c>
      <c r="T79">
        <v>8.474235177388106E-3</v>
      </c>
      <c r="U79">
        <v>1.1826058151428502E-2</v>
      </c>
      <c r="V79">
        <v>1.2083662405126976E-2</v>
      </c>
      <c r="W79">
        <v>1.1442218227475215E-2</v>
      </c>
      <c r="X79">
        <v>1.4942310280776768E-2</v>
      </c>
      <c r="Y79">
        <v>1.5437469587961375E-2</v>
      </c>
      <c r="Z79">
        <v>1.6390645458987382E-2</v>
      </c>
      <c r="AA79">
        <v>1.876663464520905E-2</v>
      </c>
      <c r="AB79">
        <v>2.0246719737133378E-2</v>
      </c>
      <c r="AC79">
        <v>2.1870624873078441E-2</v>
      </c>
      <c r="AD79">
        <v>1.9105700130113524E-2</v>
      </c>
      <c r="AE79">
        <v>1.8528545907142549E-2</v>
      </c>
    </row>
    <row r="80" spans="1:31" x14ac:dyDescent="0.3">
      <c r="A80" t="s">
        <v>214</v>
      </c>
      <c r="B80" t="s">
        <v>17</v>
      </c>
      <c r="C80" t="s">
        <v>35</v>
      </c>
      <c r="D80">
        <v>0.28350901551342611</v>
      </c>
      <c r="E80">
        <v>0.30219608004417897</v>
      </c>
      <c r="F80">
        <v>0.32169028110744602</v>
      </c>
      <c r="G80">
        <v>0.3117712994495685</v>
      </c>
      <c r="H80">
        <v>0.35517683729331501</v>
      </c>
      <c r="I80">
        <v>0.34956670601722389</v>
      </c>
      <c r="J80">
        <v>0.32116473435678811</v>
      </c>
      <c r="K80">
        <v>0.35223240634781672</v>
      </c>
      <c r="L80">
        <v>0.38665009836013731</v>
      </c>
      <c r="M80">
        <v>0.38290889092244579</v>
      </c>
      <c r="N80">
        <v>0.40521453838840582</v>
      </c>
      <c r="O80">
        <v>0.4320028523221694</v>
      </c>
      <c r="P80">
        <v>0.41142498808005512</v>
      </c>
      <c r="Q80">
        <v>0.36867817586955381</v>
      </c>
      <c r="R80">
        <v>0.38340955501375229</v>
      </c>
      <c r="S80">
        <v>0.37973543854782604</v>
      </c>
      <c r="T80">
        <v>0.38611881504721812</v>
      </c>
      <c r="U80">
        <v>0.42148556442916352</v>
      </c>
      <c r="V80">
        <v>0.41930835800929789</v>
      </c>
      <c r="W80">
        <v>0.37873363961670681</v>
      </c>
      <c r="X80">
        <v>0.39785555456131433</v>
      </c>
      <c r="Y80">
        <v>0.40747824470670524</v>
      </c>
      <c r="Z80">
        <v>0.3339901501799491</v>
      </c>
      <c r="AA80">
        <v>0.2669364780558689</v>
      </c>
      <c r="AB80">
        <v>0.24635202330304354</v>
      </c>
      <c r="AC80">
        <v>0.20629515613448174</v>
      </c>
      <c r="AD80">
        <v>0.19560592408268401</v>
      </c>
      <c r="AE80">
        <v>0.19578919888587798</v>
      </c>
    </row>
    <row r="81" spans="1:31" x14ac:dyDescent="0.3">
      <c r="A81" t="s">
        <v>484</v>
      </c>
      <c r="B81" t="s">
        <v>17</v>
      </c>
      <c r="C81" t="s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215</v>
      </c>
      <c r="B82" t="s">
        <v>17</v>
      </c>
      <c r="C82" t="s">
        <v>66</v>
      </c>
      <c r="D82">
        <v>6.3988817964893722E-3</v>
      </c>
      <c r="E82">
        <v>7.0891373768946679E-3</v>
      </c>
      <c r="F82">
        <v>4.5823756456036839E-3</v>
      </c>
      <c r="G82">
        <v>3.7735749778888715E-3</v>
      </c>
      <c r="H82">
        <v>4.1600105279551115E-3</v>
      </c>
      <c r="I82">
        <v>6.0277765826198251E-3</v>
      </c>
      <c r="J82">
        <v>5.593137157436541E-3</v>
      </c>
      <c r="K82">
        <v>9.5551013378908957E-3</v>
      </c>
      <c r="L82">
        <v>8.4737697642373565E-3</v>
      </c>
      <c r="M82">
        <v>1.0865401421286832E-2</v>
      </c>
      <c r="N82">
        <v>1.2222774612294157E-2</v>
      </c>
      <c r="O82">
        <v>1.4095813724941505E-2</v>
      </c>
      <c r="P82">
        <v>1.6831824222394844E-2</v>
      </c>
      <c r="Q82">
        <v>1.287251837244293E-2</v>
      </c>
      <c r="R82">
        <v>1.6466237032813774E-2</v>
      </c>
      <c r="S82">
        <v>1.7514584222574386E-2</v>
      </c>
      <c r="T82">
        <v>1.9213138297235803E-2</v>
      </c>
      <c r="U82">
        <v>1.4390102997284805E-2</v>
      </c>
      <c r="V82">
        <v>1.4958904793247E-2</v>
      </c>
      <c r="W82">
        <v>1.4289115976662572E-2</v>
      </c>
      <c r="X82">
        <v>1.5837559491153331E-2</v>
      </c>
      <c r="Y82">
        <v>1.5255119246086491E-2</v>
      </c>
      <c r="Z82">
        <v>1.8011530483445171E-2</v>
      </c>
      <c r="AA82">
        <v>2.6466173178778963E-2</v>
      </c>
      <c r="AB82">
        <v>1.9292294397881434E-2</v>
      </c>
      <c r="AC82">
        <v>1.684532993373275E-2</v>
      </c>
      <c r="AD82">
        <v>3.8736647405324044E-2</v>
      </c>
      <c r="AE82">
        <v>4.9258924295647988E-2</v>
      </c>
    </row>
    <row r="83" spans="1:31" x14ac:dyDescent="0.3">
      <c r="A83" t="s">
        <v>216</v>
      </c>
      <c r="B83" t="s">
        <v>17</v>
      </c>
      <c r="C83" t="s">
        <v>33</v>
      </c>
      <c r="D83">
        <v>0.19347085709256395</v>
      </c>
      <c r="E83">
        <v>0.21448433867777028</v>
      </c>
      <c r="F83">
        <v>0.23952045971594654</v>
      </c>
      <c r="G83">
        <v>0.27746436216988807</v>
      </c>
      <c r="H83">
        <v>0.25164831165955598</v>
      </c>
      <c r="I83">
        <v>0.28473528067621795</v>
      </c>
      <c r="J83">
        <v>0.34439213807644264</v>
      </c>
      <c r="K83">
        <v>0.30256685325687888</v>
      </c>
      <c r="L83">
        <v>0.3070271903785155</v>
      </c>
      <c r="M83">
        <v>0.26164470950161178</v>
      </c>
      <c r="N83">
        <v>0.26156883798321806</v>
      </c>
      <c r="O83">
        <v>0.26602320197011325</v>
      </c>
      <c r="P83">
        <v>0.27704007937129027</v>
      </c>
      <c r="Q83">
        <v>0.33215186121839968</v>
      </c>
      <c r="R83">
        <v>0.32750580273686691</v>
      </c>
      <c r="S83">
        <v>0.347387344198823</v>
      </c>
      <c r="T83">
        <v>0.37025755971112123</v>
      </c>
      <c r="U83">
        <v>0.36145346643140591</v>
      </c>
      <c r="V83">
        <v>0.36706876613078276</v>
      </c>
      <c r="W83">
        <v>0.41263523117318712</v>
      </c>
      <c r="X83">
        <v>0.40238622068741597</v>
      </c>
      <c r="Y83">
        <v>0.37631599388431675</v>
      </c>
      <c r="Z83">
        <v>0.4282056558470288</v>
      </c>
      <c r="AA83">
        <v>0.48231610600499225</v>
      </c>
      <c r="AB83">
        <v>0.43278277279284494</v>
      </c>
      <c r="AC83">
        <v>0.5014851922883774</v>
      </c>
      <c r="AD83">
        <v>0.48535255728956345</v>
      </c>
      <c r="AE83">
        <v>0.47750007546195111</v>
      </c>
    </row>
    <row r="84" spans="1:31" x14ac:dyDescent="0.3">
      <c r="A84" t="s">
        <v>217</v>
      </c>
      <c r="B84" t="s">
        <v>17</v>
      </c>
      <c r="C84" t="s">
        <v>37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 t="s">
        <v>218</v>
      </c>
      <c r="B85" t="s">
        <v>17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 t="s">
        <v>219</v>
      </c>
      <c r="B86" t="s">
        <v>17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220</v>
      </c>
      <c r="B87" t="s">
        <v>17</v>
      </c>
      <c r="C87" t="s">
        <v>140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 t="s">
        <v>221</v>
      </c>
      <c r="B88" t="s">
        <v>17</v>
      </c>
      <c r="C88" t="s">
        <v>141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222</v>
      </c>
      <c r="B89" t="s">
        <v>17</v>
      </c>
      <c r="C89" t="s">
        <v>34</v>
      </c>
      <c r="D89">
        <v>0.47309118045620741</v>
      </c>
      <c r="E89">
        <v>0.42852071021363619</v>
      </c>
      <c r="F89">
        <v>0.37926201676000304</v>
      </c>
      <c r="G89">
        <v>0.35428745930725436</v>
      </c>
      <c r="H89">
        <v>0.3265485900626568</v>
      </c>
      <c r="I89">
        <v>0.29397789256626922</v>
      </c>
      <c r="J89">
        <v>0.26474686218054533</v>
      </c>
      <c r="K89">
        <v>0.26676328910652941</v>
      </c>
      <c r="L89">
        <v>0.24534945521671497</v>
      </c>
      <c r="M89">
        <v>0.25502792310481104</v>
      </c>
      <c r="N89">
        <v>0.22657138079817235</v>
      </c>
      <c r="O89">
        <v>0.20916077443843101</v>
      </c>
      <c r="P89">
        <v>0.19110567438692569</v>
      </c>
      <c r="Q89">
        <v>0.18429254262961944</v>
      </c>
      <c r="R89">
        <v>0.18808039463163648</v>
      </c>
      <c r="S89">
        <v>0.16219480683457319</v>
      </c>
      <c r="T89">
        <v>0.13003842765745591</v>
      </c>
      <c r="U89">
        <v>0.11926513070230688</v>
      </c>
      <c r="V89">
        <v>0.12324716328407359</v>
      </c>
      <c r="W89">
        <v>0.12908580963813465</v>
      </c>
      <c r="X89">
        <v>0.1221134380021499</v>
      </c>
      <c r="Y89">
        <v>0.11655257568970263</v>
      </c>
      <c r="Z89">
        <v>0.14224092565539481</v>
      </c>
      <c r="AA89">
        <v>0.137464106683196</v>
      </c>
      <c r="AB89">
        <v>0.16012472139067732</v>
      </c>
      <c r="AC89">
        <v>0.16262026813076053</v>
      </c>
      <c r="AD89">
        <v>0.152650212197975</v>
      </c>
      <c r="AE89">
        <v>0.13168487865101688</v>
      </c>
    </row>
    <row r="90" spans="1:31" x14ac:dyDescent="0.3">
      <c r="A90" t="s">
        <v>223</v>
      </c>
      <c r="B90" t="s">
        <v>17</v>
      </c>
      <c r="C90" t="s">
        <v>75</v>
      </c>
      <c r="D90">
        <v>2.529371879820495E-2</v>
      </c>
      <c r="E90">
        <v>2.8284409397008239E-2</v>
      </c>
      <c r="F90">
        <v>3.0782851199382288E-2</v>
      </c>
      <c r="G90">
        <v>2.9907382502385234E-2</v>
      </c>
      <c r="H90">
        <v>3.5649673122573118E-2</v>
      </c>
      <c r="I90">
        <v>3.931154472133036E-2</v>
      </c>
      <c r="J90">
        <v>4.0525980026609267E-2</v>
      </c>
      <c r="K90">
        <v>4.3995080330924731E-2</v>
      </c>
      <c r="L90">
        <v>3.7185692781965214E-2</v>
      </c>
      <c r="M90">
        <v>6.0209667501459403E-2</v>
      </c>
      <c r="N90">
        <v>6.7001126993099971E-2</v>
      </c>
      <c r="O90">
        <v>5.6056251277675509E-2</v>
      </c>
      <c r="P90">
        <v>6.99669236679831E-2</v>
      </c>
      <c r="Q90">
        <v>6.887835999309061E-2</v>
      </c>
      <c r="R90">
        <v>5.8977213144489893E-2</v>
      </c>
      <c r="S90">
        <v>6.4960439278579349E-2</v>
      </c>
      <c r="T90">
        <v>6.8752292886463756E-2</v>
      </c>
      <c r="U90">
        <v>6.3855377293513649E-2</v>
      </c>
      <c r="V90">
        <v>6.0084560107285002E-2</v>
      </c>
      <c r="W90">
        <v>5.6831632563696798E-2</v>
      </c>
      <c r="X90">
        <v>5.367345683715008E-2</v>
      </c>
      <c r="Y90">
        <v>6.9533727779166957E-2</v>
      </c>
      <c r="Z90">
        <v>6.4269743131788584E-2</v>
      </c>
      <c r="AA90">
        <v>7.3442671080666683E-2</v>
      </c>
      <c r="AB90">
        <v>0.11544084468045474</v>
      </c>
      <c r="AC90">
        <v>0.10290481092882987</v>
      </c>
      <c r="AD90">
        <v>0.11342166951529953</v>
      </c>
      <c r="AE90">
        <v>0.1245288694533401</v>
      </c>
    </row>
    <row r="91" spans="1:31" x14ac:dyDescent="0.3">
      <c r="A91" t="s">
        <v>224</v>
      </c>
      <c r="B91" t="s">
        <v>17</v>
      </c>
      <c r="C91" t="s">
        <v>39</v>
      </c>
      <c r="D91">
        <v>3.5323252725052842E-3</v>
      </c>
      <c r="E91">
        <v>2.4918711815856537E-3</v>
      </c>
      <c r="F91">
        <v>5.4516352148234028E-3</v>
      </c>
      <c r="G91">
        <v>4.473993752884934E-3</v>
      </c>
      <c r="H91">
        <v>4.9163237767363916E-3</v>
      </c>
      <c r="I91">
        <v>3.2136432701329975E-3</v>
      </c>
      <c r="J91">
        <v>3.6937285036489622E-3</v>
      </c>
      <c r="K91">
        <v>4.0288803350694248E-3</v>
      </c>
      <c r="L91">
        <v>1.8797518919898175E-3</v>
      </c>
      <c r="M91">
        <v>1.8509042453048509E-3</v>
      </c>
      <c r="N91">
        <v>0</v>
      </c>
      <c r="O91">
        <v>0</v>
      </c>
      <c r="P91">
        <v>0</v>
      </c>
      <c r="Q91">
        <v>0</v>
      </c>
      <c r="R91">
        <v>0</v>
      </c>
      <c r="S91">
        <v>2.4367111296564061E-3</v>
      </c>
      <c r="T91">
        <v>0</v>
      </c>
      <c r="U91">
        <v>1.2237803965411398E-3</v>
      </c>
      <c r="V91">
        <v>2.5225198832411651E-3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 t="s">
        <v>225</v>
      </c>
      <c r="B92" t="s">
        <v>17</v>
      </c>
      <c r="C92" t="s">
        <v>76</v>
      </c>
      <c r="D92">
        <v>1.4704021070603059E-2</v>
      </c>
      <c r="E92">
        <v>1.6933453108925987E-2</v>
      </c>
      <c r="F92">
        <v>1.871038035679503E-2</v>
      </c>
      <c r="G92">
        <v>1.832192784012996E-2</v>
      </c>
      <c r="H92">
        <v>2.1900253557207504E-2</v>
      </c>
      <c r="I92">
        <v>2.3167156166205752E-2</v>
      </c>
      <c r="J92">
        <v>1.9883419698529203E-2</v>
      </c>
      <c r="K92">
        <v>2.0858389284889953E-2</v>
      </c>
      <c r="L92">
        <v>1.3434041606439739E-2</v>
      </c>
      <c r="M92">
        <v>2.7492503303080264E-2</v>
      </c>
      <c r="N92">
        <v>2.7421341224809839E-2</v>
      </c>
      <c r="O92">
        <v>2.2661106266669392E-2</v>
      </c>
      <c r="P92">
        <v>3.3630510271351E-2</v>
      </c>
      <c r="Q92">
        <v>3.3126541916893369E-2</v>
      </c>
      <c r="R92">
        <v>2.5560797440440729E-2</v>
      </c>
      <c r="S92">
        <v>2.5770675787967639E-2</v>
      </c>
      <c r="T92">
        <v>2.5619766400505076E-2</v>
      </c>
      <c r="U92">
        <v>1.8326577749784231E-2</v>
      </c>
      <c r="V92">
        <v>1.2809727792072624E-2</v>
      </c>
      <c r="W92">
        <v>8.4245710316119358E-3</v>
      </c>
      <c r="X92">
        <v>8.1337704208163369E-3</v>
      </c>
      <c r="Y92">
        <v>1.4864338694022032E-2</v>
      </c>
      <c r="Z92">
        <v>1.3281994702393312E-2</v>
      </c>
      <c r="AA92">
        <v>1.337446499649737E-2</v>
      </c>
      <c r="AB92">
        <v>2.6007343435097981E-2</v>
      </c>
      <c r="AC92">
        <v>9.8492425838176204E-3</v>
      </c>
      <c r="AD92">
        <v>1.4232989509153969E-2</v>
      </c>
      <c r="AE92">
        <v>2.1238053252166059E-2</v>
      </c>
    </row>
    <row r="93" spans="1:31" x14ac:dyDescent="0.3">
      <c r="A93" t="s">
        <v>226</v>
      </c>
      <c r="B93" t="s">
        <v>25</v>
      </c>
      <c r="C93" t="s">
        <v>35</v>
      </c>
      <c r="D93">
        <v>2.2228996620593404E-2</v>
      </c>
      <c r="E93">
        <v>2.7151633676145363E-2</v>
      </c>
      <c r="F93">
        <v>0.13133072053064679</v>
      </c>
      <c r="G93">
        <v>0.13723280730345591</v>
      </c>
      <c r="H93">
        <v>0.14566106928692113</v>
      </c>
      <c r="I93">
        <v>0.30177475472252802</v>
      </c>
      <c r="J93">
        <v>0.26509836365751782</v>
      </c>
      <c r="K93">
        <v>0.22453570387601654</v>
      </c>
      <c r="L93">
        <v>0.23264992038241605</v>
      </c>
      <c r="M93">
        <v>0.19079222884457472</v>
      </c>
      <c r="N93">
        <v>0.17738289755017689</v>
      </c>
      <c r="O93">
        <v>0.18031275818580264</v>
      </c>
      <c r="P93">
        <v>0.24627022701666038</v>
      </c>
      <c r="Q93">
        <v>0.18970319317636708</v>
      </c>
      <c r="R93">
        <v>0.25582110505169248</v>
      </c>
      <c r="S93">
        <v>0.27920806711116775</v>
      </c>
      <c r="T93">
        <v>0.37013487547866575</v>
      </c>
      <c r="U93">
        <v>0.43356691344933834</v>
      </c>
      <c r="V93">
        <v>0.51103746074213741</v>
      </c>
      <c r="W93">
        <v>0.56347786331191674</v>
      </c>
      <c r="X93">
        <v>0.55012844272857375</v>
      </c>
      <c r="Y93">
        <v>0.45028087451416199</v>
      </c>
      <c r="Z93">
        <v>0.5043363086859225</v>
      </c>
      <c r="AA93">
        <v>0.48835168767782472</v>
      </c>
      <c r="AB93">
        <v>0.52901122130380429</v>
      </c>
      <c r="AC93">
        <v>0.51097256614175124</v>
      </c>
      <c r="AD93">
        <v>0.52067418617923278</v>
      </c>
      <c r="AE93">
        <v>0.50407290001108684</v>
      </c>
    </row>
    <row r="94" spans="1:31" x14ac:dyDescent="0.3">
      <c r="A94" t="s">
        <v>485</v>
      </c>
      <c r="B94" t="s">
        <v>25</v>
      </c>
      <c r="C94" t="s">
        <v>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 t="s">
        <v>227</v>
      </c>
      <c r="B95" t="s">
        <v>25</v>
      </c>
      <c r="C95" t="s">
        <v>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3.1863086471055802E-3</v>
      </c>
      <c r="T95">
        <v>3.9056294594687116E-3</v>
      </c>
      <c r="U95">
        <v>6.4979739579150049E-3</v>
      </c>
      <c r="V95">
        <v>4.2870589574612317E-3</v>
      </c>
      <c r="W95">
        <v>4.6275305175804667E-3</v>
      </c>
      <c r="X95">
        <v>5.086134631449123E-3</v>
      </c>
      <c r="Y95">
        <v>5.5888475005276489E-3</v>
      </c>
      <c r="Z95">
        <v>3.5881003564421335E-3</v>
      </c>
      <c r="AA95">
        <v>1.0585913733873882E-2</v>
      </c>
      <c r="AB95">
        <v>7.2495036994757239E-3</v>
      </c>
      <c r="AC95">
        <v>8.3308082934992148E-3</v>
      </c>
      <c r="AD95">
        <v>8.707526658011772E-3</v>
      </c>
      <c r="AE95">
        <v>1.3430161325186703E-2</v>
      </c>
    </row>
    <row r="96" spans="1:31" x14ac:dyDescent="0.3">
      <c r="A96" t="s">
        <v>228</v>
      </c>
      <c r="B96" t="s">
        <v>25</v>
      </c>
      <c r="C96" t="s">
        <v>33</v>
      </c>
      <c r="D96">
        <v>6.8022912953317874E-2</v>
      </c>
      <c r="E96">
        <v>7.5269461693114728E-2</v>
      </c>
      <c r="F96">
        <v>3.3384927056604008E-2</v>
      </c>
      <c r="G96">
        <v>3.1011287208588402E-2</v>
      </c>
      <c r="H96">
        <v>2.7613073825774919E-2</v>
      </c>
      <c r="I96">
        <v>5.3401017746016681E-2</v>
      </c>
      <c r="J96">
        <v>0.12238163141210726</v>
      </c>
      <c r="K96">
        <v>8.4640554690714423E-2</v>
      </c>
      <c r="L96">
        <v>7.94780856351779E-2</v>
      </c>
      <c r="M96">
        <v>9.9870783126524226E-2</v>
      </c>
      <c r="N96">
        <v>0.10812891361841692</v>
      </c>
      <c r="O96">
        <v>0.15828046503646009</v>
      </c>
      <c r="P96">
        <v>0.22075703601786223</v>
      </c>
      <c r="Q96">
        <v>0.42377760930052844</v>
      </c>
      <c r="R96">
        <v>0.33475823640459706</v>
      </c>
      <c r="S96">
        <v>0.28368350839528728</v>
      </c>
      <c r="T96">
        <v>0.290776642380568</v>
      </c>
      <c r="U96">
        <v>0.24673144516200046</v>
      </c>
      <c r="V96">
        <v>0.16724135775750726</v>
      </c>
      <c r="W96">
        <v>0.14146500788225061</v>
      </c>
      <c r="X96">
        <v>0.16087268449488429</v>
      </c>
      <c r="Y96">
        <v>0.16745596818590175</v>
      </c>
      <c r="Z96">
        <v>0.17707017164988492</v>
      </c>
      <c r="AA96">
        <v>0.21577983202276754</v>
      </c>
      <c r="AB96">
        <v>0.28390337099932067</v>
      </c>
      <c r="AC96">
        <v>0.29277190396532676</v>
      </c>
      <c r="AD96">
        <v>0.32385877822455217</v>
      </c>
      <c r="AE96">
        <v>0.31735037532615973</v>
      </c>
    </row>
    <row r="97" spans="1:31" x14ac:dyDescent="0.3">
      <c r="A97" t="s">
        <v>229</v>
      </c>
      <c r="B97" t="s">
        <v>25</v>
      </c>
      <c r="C97" t="s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230</v>
      </c>
      <c r="B98" t="s">
        <v>25</v>
      </c>
      <c r="C98" t="s">
        <v>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 t="s">
        <v>231</v>
      </c>
      <c r="B99" t="s">
        <v>25</v>
      </c>
      <c r="C99" t="s">
        <v>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 t="s">
        <v>232</v>
      </c>
      <c r="B100" t="s">
        <v>25</v>
      </c>
      <c r="C100" t="s">
        <v>140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t="s">
        <v>233</v>
      </c>
      <c r="B101" t="s">
        <v>25</v>
      </c>
      <c r="C101" t="s">
        <v>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 t="s">
        <v>234</v>
      </c>
      <c r="B102" t="s">
        <v>25</v>
      </c>
      <c r="C102" t="s">
        <v>34</v>
      </c>
      <c r="D102">
        <v>0.37829406010935368</v>
      </c>
      <c r="E102">
        <v>0.37853227235254167</v>
      </c>
      <c r="F102">
        <v>0.32954865448393494</v>
      </c>
      <c r="G102">
        <v>0.2999763302739003</v>
      </c>
      <c r="H102">
        <v>0.19940188590219932</v>
      </c>
      <c r="I102">
        <v>0.56762721489914625</v>
      </c>
      <c r="J102">
        <v>0.56077290173999306</v>
      </c>
      <c r="K102">
        <v>0.43885740130682915</v>
      </c>
      <c r="L102">
        <v>0.4795851462520645</v>
      </c>
      <c r="M102">
        <v>0.48392160088975034</v>
      </c>
      <c r="N102">
        <v>0.54613608494240418</v>
      </c>
      <c r="O102">
        <v>0.49373578529064138</v>
      </c>
      <c r="P102">
        <v>0.35335387971176418</v>
      </c>
      <c r="Q102">
        <v>0.24815636542018235</v>
      </c>
      <c r="R102">
        <v>0.21676160392367341</v>
      </c>
      <c r="S102">
        <v>0.27297409904880671</v>
      </c>
      <c r="T102">
        <v>0.17655995282473788</v>
      </c>
      <c r="U102">
        <v>0.15192003430780715</v>
      </c>
      <c r="V102">
        <v>0.17844482136324416</v>
      </c>
      <c r="W102">
        <v>0.18518188974860378</v>
      </c>
      <c r="X102">
        <v>0.15926902706547741</v>
      </c>
      <c r="Y102">
        <v>0.24635535733346359</v>
      </c>
      <c r="Z102">
        <v>0.23593130941624246</v>
      </c>
      <c r="AA102">
        <v>0.20684299263238479</v>
      </c>
      <c r="AB102">
        <v>0.12742816034846222</v>
      </c>
      <c r="AC102">
        <v>0.13940149024519313</v>
      </c>
      <c r="AD102">
        <v>0.10099038708967746</v>
      </c>
      <c r="AE102">
        <v>0.11729512832913427</v>
      </c>
    </row>
    <row r="103" spans="1:31" x14ac:dyDescent="0.3">
      <c r="A103" t="s">
        <v>235</v>
      </c>
      <c r="B103" t="s">
        <v>25</v>
      </c>
      <c r="C103" t="s">
        <v>75</v>
      </c>
      <c r="D103">
        <v>0.51645690372789232</v>
      </c>
      <c r="E103">
        <v>0.51158494817865841</v>
      </c>
      <c r="F103">
        <v>0.50573569792881434</v>
      </c>
      <c r="G103">
        <v>0.53177957521405539</v>
      </c>
      <c r="H103">
        <v>0.61874140370542707</v>
      </c>
      <c r="I103">
        <v>5.9677053347998311E-2</v>
      </c>
      <c r="J103">
        <v>4.4151762615752467E-2</v>
      </c>
      <c r="K103">
        <v>0.14795132173966449</v>
      </c>
      <c r="L103">
        <v>0.10850833216656924</v>
      </c>
      <c r="M103">
        <v>0.14014741930409264</v>
      </c>
      <c r="N103">
        <v>0.10307215803057482</v>
      </c>
      <c r="O103">
        <v>0.10846006504674117</v>
      </c>
      <c r="P103">
        <v>0.12097720570415633</v>
      </c>
      <c r="Q103">
        <v>9.290198602576516E-2</v>
      </c>
      <c r="R103">
        <v>0.15422788387135558</v>
      </c>
      <c r="S103">
        <v>0.11144198830318046</v>
      </c>
      <c r="T103">
        <v>0.12955216405909306</v>
      </c>
      <c r="U103">
        <v>0.13062305403113703</v>
      </c>
      <c r="V103">
        <v>0.12002491587456997</v>
      </c>
      <c r="W103">
        <v>8.8601354959182754E-2</v>
      </c>
      <c r="X103">
        <v>0.10990716829575406</v>
      </c>
      <c r="Y103">
        <v>0.1195176952775851</v>
      </c>
      <c r="Z103">
        <v>6.695491903915847E-2</v>
      </c>
      <c r="AA103">
        <v>5.9142428156918933E-2</v>
      </c>
      <c r="AB103">
        <v>4.268738225073989E-2</v>
      </c>
      <c r="AC103">
        <v>4.5096104378736249E-2</v>
      </c>
      <c r="AD103">
        <v>4.0245532368397501E-2</v>
      </c>
      <c r="AE103">
        <v>4.7851435008432537E-2</v>
      </c>
    </row>
    <row r="104" spans="1:31" x14ac:dyDescent="0.3">
      <c r="A104" t="s">
        <v>236</v>
      </c>
      <c r="B104" t="s">
        <v>25</v>
      </c>
      <c r="C104" t="s">
        <v>39</v>
      </c>
      <c r="D104">
        <v>1.4997126588842722E-2</v>
      </c>
      <c r="E104">
        <v>7.4616840995400642E-3</v>
      </c>
      <c r="F104">
        <v>0</v>
      </c>
      <c r="G104">
        <v>0</v>
      </c>
      <c r="H104">
        <v>8.5825672796774541E-3</v>
      </c>
      <c r="I104">
        <v>1.7519959284310618E-2</v>
      </c>
      <c r="J104">
        <v>7.5953405746295036E-3</v>
      </c>
      <c r="K104">
        <v>0.10401501838677533</v>
      </c>
      <c r="L104">
        <v>9.9778515563772291E-2</v>
      </c>
      <c r="M104">
        <v>8.5267967835058217E-2</v>
      </c>
      <c r="N104">
        <v>6.5279945858427155E-2</v>
      </c>
      <c r="O104">
        <v>5.9210926440354812E-2</v>
      </c>
      <c r="P104">
        <v>5.8641651549557042E-2</v>
      </c>
      <c r="Q104">
        <v>4.5460846077156919E-2</v>
      </c>
      <c r="R104">
        <v>3.8431170748681451E-2</v>
      </c>
      <c r="S104">
        <v>4.9506028494452174E-2</v>
      </c>
      <c r="T104">
        <v>2.9070735797466545E-2</v>
      </c>
      <c r="U104">
        <v>3.0660579091802011E-2</v>
      </c>
      <c r="V104">
        <v>1.8964385305079854E-2</v>
      </c>
      <c r="W104">
        <v>1.6646353580465609E-2</v>
      </c>
      <c r="X104">
        <v>1.473654278386153E-2</v>
      </c>
      <c r="Y104">
        <v>1.0801257188359989E-2</v>
      </c>
      <c r="Z104">
        <v>1.2119190852349563E-2</v>
      </c>
      <c r="AA104">
        <v>1.929714577623013E-2</v>
      </c>
      <c r="AB104">
        <v>9.7203613981971856E-3</v>
      </c>
      <c r="AC104">
        <v>3.4271269754934156E-3</v>
      </c>
      <c r="AD104">
        <v>5.5235894801281913E-3</v>
      </c>
      <c r="AE104">
        <v>0</v>
      </c>
    </row>
    <row r="105" spans="1:31" x14ac:dyDescent="0.3">
      <c r="A105" t="s">
        <v>237</v>
      </c>
      <c r="B105" t="s">
        <v>25</v>
      </c>
      <c r="C105" t="s">
        <v>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t="s">
        <v>238</v>
      </c>
      <c r="B106" t="s">
        <v>11</v>
      </c>
      <c r="C106" t="s">
        <v>35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0.94291259526149107</v>
      </c>
      <c r="J106">
        <v>0.50836596962359759</v>
      </c>
      <c r="K106">
        <v>0.51330379714682317</v>
      </c>
      <c r="L106">
        <v>0.52174253314794816</v>
      </c>
      <c r="M106">
        <v>0.56292186384369447</v>
      </c>
      <c r="N106">
        <v>0.52090640858648629</v>
      </c>
      <c r="O106">
        <v>0.54679642787970772</v>
      </c>
      <c r="P106">
        <v>0.5657597751544694</v>
      </c>
      <c r="Q106">
        <v>0.56608839916864007</v>
      </c>
      <c r="R106">
        <v>0.58603093696667929</v>
      </c>
      <c r="S106">
        <v>0.60221209644921703</v>
      </c>
      <c r="T106">
        <v>0.61308971939275447</v>
      </c>
      <c r="U106">
        <v>0.62723715201773278</v>
      </c>
      <c r="V106">
        <v>0.67017224420853516</v>
      </c>
      <c r="W106">
        <v>0.66801844418032597</v>
      </c>
      <c r="X106">
        <v>0.64678345212935207</v>
      </c>
      <c r="Y106">
        <v>0.65490433778499857</v>
      </c>
      <c r="Z106">
        <v>0.65024293416522683</v>
      </c>
      <c r="AA106">
        <v>0.66260018160541412</v>
      </c>
      <c r="AB106">
        <v>0.66316819462764931</v>
      </c>
      <c r="AC106">
        <v>0.68143106236850781</v>
      </c>
      <c r="AD106">
        <v>0.66332237101068259</v>
      </c>
      <c r="AE106">
        <v>0.64572697831401982</v>
      </c>
    </row>
    <row r="107" spans="1:31" x14ac:dyDescent="0.3">
      <c r="A107" t="s">
        <v>486</v>
      </c>
      <c r="B107" t="s">
        <v>11</v>
      </c>
      <c r="C107" t="s">
        <v>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 t="s">
        <v>239</v>
      </c>
      <c r="B108" t="s">
        <v>11</v>
      </c>
      <c r="C108" t="s">
        <v>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2.6275478328141072E-3</v>
      </c>
      <c r="N108">
        <v>9.2898924485775129E-3</v>
      </c>
      <c r="O108">
        <v>6.1489451330838628E-3</v>
      </c>
      <c r="P108">
        <v>7.9218169193123935E-3</v>
      </c>
      <c r="Q108">
        <v>9.2729968982673116E-3</v>
      </c>
      <c r="R108">
        <v>1.1150159233263287E-2</v>
      </c>
      <c r="S108">
        <v>1.0501340621367638E-2</v>
      </c>
      <c r="T108">
        <v>9.4090837217345995E-3</v>
      </c>
      <c r="U108">
        <v>9.6532429749860739E-3</v>
      </c>
      <c r="V108">
        <v>1.0044574370430234E-2</v>
      </c>
      <c r="W108">
        <v>8.6742586003627845E-3</v>
      </c>
      <c r="X108">
        <v>7.9813242514734754E-3</v>
      </c>
      <c r="Y108">
        <v>1.2057775671883892E-2</v>
      </c>
      <c r="Z108">
        <v>1.7373612410020813E-2</v>
      </c>
      <c r="AA108">
        <v>1.2218185263948609E-2</v>
      </c>
      <c r="AB108">
        <v>1.263795623781796E-2</v>
      </c>
      <c r="AC108">
        <v>1.0481387292588748E-2</v>
      </c>
      <c r="AD108">
        <v>9.4419259674503285E-3</v>
      </c>
      <c r="AE108">
        <v>1.6092254588828507E-2</v>
      </c>
    </row>
    <row r="109" spans="1:31" x14ac:dyDescent="0.3">
      <c r="A109" t="s">
        <v>240</v>
      </c>
      <c r="B109" t="s">
        <v>11</v>
      </c>
      <c r="C109" t="s">
        <v>33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5.1971609236625284E-2</v>
      </c>
      <c r="J109">
        <v>2.8342482430098247E-2</v>
      </c>
      <c r="K109">
        <v>3.2203147435666317E-2</v>
      </c>
      <c r="L109">
        <v>2.6428272361692623E-2</v>
      </c>
      <c r="M109">
        <v>3.1451495946817287E-2</v>
      </c>
      <c r="N109">
        <v>2.6631919116088545E-2</v>
      </c>
      <c r="O109">
        <v>2.4931856634892131E-2</v>
      </c>
      <c r="P109">
        <v>2.6886116481712696E-2</v>
      </c>
      <c r="Q109">
        <v>2.6615076710568449E-2</v>
      </c>
      <c r="R109">
        <v>2.7291858752713602E-2</v>
      </c>
      <c r="S109">
        <v>2.7564497164988915E-2</v>
      </c>
      <c r="T109">
        <v>2.5918772121898855E-2</v>
      </c>
      <c r="U109">
        <v>2.473850126682979E-2</v>
      </c>
      <c r="V109">
        <v>2.4646296553286158E-2</v>
      </c>
      <c r="W109">
        <v>2.256465508482269E-2</v>
      </c>
      <c r="X109">
        <v>2.3005690053747339E-2</v>
      </c>
      <c r="Y109">
        <v>3.2090730836474082E-2</v>
      </c>
      <c r="Z109">
        <v>2.6923310723726661E-2</v>
      </c>
      <c r="AA109">
        <v>2.9734342656122868E-2</v>
      </c>
      <c r="AB109">
        <v>2.5601014066193251E-2</v>
      </c>
      <c r="AC109">
        <v>2.4606063074379909E-2</v>
      </c>
      <c r="AD109">
        <v>2.4061637308098419E-2</v>
      </c>
      <c r="AE109">
        <v>2.4020248351865031E-2</v>
      </c>
    </row>
    <row r="110" spans="1:31" x14ac:dyDescent="0.3">
      <c r="A110" t="s">
        <v>241</v>
      </c>
      <c r="B110" t="s">
        <v>11</v>
      </c>
      <c r="C110" t="s">
        <v>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2.3179591320326022E-2</v>
      </c>
    </row>
    <row r="111" spans="1:31" x14ac:dyDescent="0.3">
      <c r="A111" t="s">
        <v>242</v>
      </c>
      <c r="B111" t="s">
        <v>11</v>
      </c>
      <c r="C111" t="s">
        <v>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t="s">
        <v>243</v>
      </c>
      <c r="B112" t="s">
        <v>11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 t="s">
        <v>244</v>
      </c>
      <c r="B113" t="s">
        <v>11</v>
      </c>
      <c r="C113" t="s">
        <v>140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2.7210163464319848E-3</v>
      </c>
      <c r="X113">
        <v>4.0198036736069642E-3</v>
      </c>
      <c r="Y113">
        <v>3.5233501317406251E-3</v>
      </c>
      <c r="Z113">
        <v>1.2375599376432741E-3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t="s">
        <v>245</v>
      </c>
      <c r="B114" t="s">
        <v>11</v>
      </c>
      <c r="C114" t="s">
        <v>141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4.2666876423098167E-4</v>
      </c>
      <c r="Y114">
        <v>8.414904044035474E-4</v>
      </c>
      <c r="Z114">
        <v>7.7734302940148689E-4</v>
      </c>
      <c r="AA114">
        <v>8.3563885800780465E-4</v>
      </c>
      <c r="AB114">
        <v>8.4701759755382796E-4</v>
      </c>
      <c r="AC114">
        <v>4.5146050929811718E-4</v>
      </c>
      <c r="AD114">
        <v>4.6057342617396025E-4</v>
      </c>
      <c r="AE114">
        <v>8.3382028310601138E-4</v>
      </c>
    </row>
    <row r="115" spans="1:31" x14ac:dyDescent="0.3">
      <c r="A115" t="s">
        <v>246</v>
      </c>
      <c r="B115" t="s">
        <v>11</v>
      </c>
      <c r="C115" t="s">
        <v>34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0.46062754824329899</v>
      </c>
      <c r="K115">
        <v>0.45187248606788077</v>
      </c>
      <c r="L115">
        <v>0.44927649357405003</v>
      </c>
      <c r="M115">
        <v>0.40039184549615403</v>
      </c>
      <c r="N115">
        <v>0.38548417920762101</v>
      </c>
      <c r="O115">
        <v>0.3623981175969484</v>
      </c>
      <c r="P115">
        <v>0.34022448894402824</v>
      </c>
      <c r="Q115">
        <v>0.33724659218465536</v>
      </c>
      <c r="R115">
        <v>0.31683211280104573</v>
      </c>
      <c r="S115">
        <v>0.30081529708053401</v>
      </c>
      <c r="T115">
        <v>0.29165327193337465</v>
      </c>
      <c r="U115">
        <v>0.27868451220110252</v>
      </c>
      <c r="V115">
        <v>0.23257207860671961</v>
      </c>
      <c r="W115">
        <v>0.23349980377889024</v>
      </c>
      <c r="X115">
        <v>0.25237192327453256</v>
      </c>
      <c r="Y115">
        <v>0.23498809918763244</v>
      </c>
      <c r="Z115">
        <v>0.23984904316487896</v>
      </c>
      <c r="AA115">
        <v>0.23096527408549195</v>
      </c>
      <c r="AB115">
        <v>0.23271981402986838</v>
      </c>
      <c r="AC115">
        <v>0.22179780800599694</v>
      </c>
      <c r="AD115">
        <v>0.23606688242042539</v>
      </c>
      <c r="AE115">
        <v>0.22496168791224919</v>
      </c>
    </row>
    <row r="116" spans="1:31" x14ac:dyDescent="0.3">
      <c r="A116" t="s">
        <v>247</v>
      </c>
      <c r="B116" t="s">
        <v>11</v>
      </c>
      <c r="C116" t="s">
        <v>75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5.5322557112203165E-2</v>
      </c>
      <c r="O116">
        <v>5.7536757941866912E-2</v>
      </c>
      <c r="P116">
        <v>5.7116648294199809E-2</v>
      </c>
      <c r="Q116">
        <v>5.8653231346672378E-2</v>
      </c>
      <c r="R116">
        <v>5.6718306027027841E-2</v>
      </c>
      <c r="S116">
        <v>5.6966435587303452E-2</v>
      </c>
      <c r="T116">
        <v>5.791312265911959E-2</v>
      </c>
      <c r="U116">
        <v>5.7932265601754324E-2</v>
      </c>
      <c r="V116">
        <v>6.0342591440579324E-2</v>
      </c>
      <c r="W116">
        <v>6.2239106849138769E-2</v>
      </c>
      <c r="X116">
        <v>6.3090713105922458E-2</v>
      </c>
      <c r="Y116">
        <v>5.950935871402617E-2</v>
      </c>
      <c r="Z116">
        <v>6.1361367124161875E-2</v>
      </c>
      <c r="AA116">
        <v>6.1447466236874103E-2</v>
      </c>
      <c r="AB116">
        <v>6.2730183513367371E-2</v>
      </c>
      <c r="AC116">
        <v>5.9068360432533593E-2</v>
      </c>
      <c r="AD116">
        <v>6.4340210134226528E-2</v>
      </c>
      <c r="AE116">
        <v>6.2964441811000915E-2</v>
      </c>
    </row>
    <row r="117" spans="1:31" x14ac:dyDescent="0.3">
      <c r="A117" t="s">
        <v>248</v>
      </c>
      <c r="B117" t="s">
        <v>11</v>
      </c>
      <c r="C117" t="s">
        <v>39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5.1157955018837189E-3</v>
      </c>
      <c r="J117">
        <v>2.6639997030050255E-3</v>
      </c>
      <c r="K117">
        <v>2.6205693496296448E-3</v>
      </c>
      <c r="L117">
        <v>2.5527009163091321E-3</v>
      </c>
      <c r="M117">
        <v>2.6072468805202827E-3</v>
      </c>
      <c r="N117">
        <v>2.365043529023325E-3</v>
      </c>
      <c r="O117">
        <v>2.1878948135010366E-3</v>
      </c>
      <c r="P117">
        <v>2.0911542062774235E-3</v>
      </c>
      <c r="Q117">
        <v>2.1237036911966076E-3</v>
      </c>
      <c r="R117">
        <v>1.976626219270148E-3</v>
      </c>
      <c r="S117">
        <v>1.9403330965888799E-3</v>
      </c>
      <c r="T117">
        <v>2.0160301711178736E-3</v>
      </c>
      <c r="U117">
        <v>1.7543259375946256E-3</v>
      </c>
      <c r="V117">
        <v>2.2222148204496146E-3</v>
      </c>
      <c r="W117">
        <v>2.2827151600275973E-3</v>
      </c>
      <c r="X117">
        <v>2.3204247471340636E-3</v>
      </c>
      <c r="Y117">
        <v>2.0848572688406167E-3</v>
      </c>
      <c r="Z117">
        <v>2.2348294449399731E-3</v>
      </c>
      <c r="AA117">
        <v>2.1989112941404507E-3</v>
      </c>
      <c r="AB117">
        <v>2.295819927549896E-3</v>
      </c>
      <c r="AC117">
        <v>2.1638583166950008E-3</v>
      </c>
      <c r="AD117">
        <v>2.3063997329427627E-3</v>
      </c>
      <c r="AE117">
        <v>2.2209774186044517E-3</v>
      </c>
    </row>
    <row r="118" spans="1:31" x14ac:dyDescent="0.3">
      <c r="A118" t="s">
        <v>249</v>
      </c>
      <c r="B118" t="s">
        <v>11</v>
      </c>
      <c r="C118" t="s">
        <v>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 t="s">
        <v>250</v>
      </c>
      <c r="B119" t="s">
        <v>3</v>
      </c>
      <c r="C119" t="s">
        <v>35</v>
      </c>
      <c r="D119">
        <v>0.17132610626814226</v>
      </c>
      <c r="E119">
        <v>0.16644515086083697</v>
      </c>
      <c r="F119">
        <v>0.17175132133383689</v>
      </c>
      <c r="G119">
        <v>0.17421233116468562</v>
      </c>
      <c r="H119">
        <v>0.19031350270990702</v>
      </c>
      <c r="I119">
        <v>0.18451660648810844</v>
      </c>
      <c r="J119">
        <v>0.17222039176248985</v>
      </c>
      <c r="K119">
        <v>0.17857882530375477</v>
      </c>
      <c r="L119">
        <v>0.17621259275335921</v>
      </c>
      <c r="M119">
        <v>0.17957784888010589</v>
      </c>
      <c r="N119">
        <v>0.25257078292147706</v>
      </c>
      <c r="O119">
        <v>0.24951070324287128</v>
      </c>
      <c r="P119">
        <v>0.27058836007243398</v>
      </c>
      <c r="Q119">
        <v>0.2648624371757124</v>
      </c>
      <c r="R119">
        <v>0.2707133179281731</v>
      </c>
      <c r="S119">
        <v>0.2746612597728067</v>
      </c>
      <c r="T119">
        <v>0.30292896832225291</v>
      </c>
      <c r="U119">
        <v>0.30571816866700752</v>
      </c>
      <c r="V119">
        <v>0.28764366984159562</v>
      </c>
      <c r="W119">
        <v>0.28697944634664851</v>
      </c>
      <c r="X119">
        <v>0.31015873048705994</v>
      </c>
      <c r="Y119">
        <v>0.29855000872241338</v>
      </c>
      <c r="Z119">
        <v>0.27991330987042229</v>
      </c>
      <c r="AA119">
        <v>0.25946401340529085</v>
      </c>
      <c r="AB119">
        <v>0.28389571453317214</v>
      </c>
      <c r="AC119">
        <v>0.29870972649513089</v>
      </c>
      <c r="AD119">
        <v>0.29639457134801933</v>
      </c>
      <c r="AE119">
        <v>0.28842423719501481</v>
      </c>
    </row>
    <row r="120" spans="1:31" x14ac:dyDescent="0.3">
      <c r="A120" t="s">
        <v>487</v>
      </c>
      <c r="B120" t="s">
        <v>3</v>
      </c>
      <c r="C120" t="s">
        <v>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t="s">
        <v>251</v>
      </c>
      <c r="B121" t="s">
        <v>3</v>
      </c>
      <c r="C121" t="s">
        <v>66</v>
      </c>
      <c r="D121">
        <v>3.1936688246865367E-3</v>
      </c>
      <c r="E121">
        <v>2.7960875941135956E-3</v>
      </c>
      <c r="F121">
        <v>2.8418221628778656E-3</v>
      </c>
      <c r="G121">
        <v>3.0007109167007372E-3</v>
      </c>
      <c r="H121">
        <v>3.1695127466585342E-3</v>
      </c>
      <c r="I121">
        <v>3.0795088697457744E-3</v>
      </c>
      <c r="J121">
        <v>2.815220405206383E-3</v>
      </c>
      <c r="K121">
        <v>3.0450450574430539E-3</v>
      </c>
      <c r="L121">
        <v>2.9060790857635206E-3</v>
      </c>
      <c r="M121">
        <v>2.9724369021071179E-3</v>
      </c>
      <c r="N121">
        <v>4.7664184755719782E-3</v>
      </c>
      <c r="O121">
        <v>4.5508958756608122E-3</v>
      </c>
      <c r="P121">
        <v>5.2748577523651858E-3</v>
      </c>
      <c r="Q121">
        <v>4.6062589669031472E-3</v>
      </c>
      <c r="R121">
        <v>4.4613320297079463E-3</v>
      </c>
      <c r="S121">
        <v>2.2286815054216821E-3</v>
      </c>
      <c r="T121">
        <v>2.8698656173429785E-3</v>
      </c>
      <c r="U121">
        <v>2.9369081728045487E-3</v>
      </c>
      <c r="V121">
        <v>2.7873649946456684E-3</v>
      </c>
      <c r="W121">
        <v>2.4928326268465382E-3</v>
      </c>
      <c r="X121">
        <v>2.497565274797592E-3</v>
      </c>
      <c r="Y121">
        <v>4.2304255243971805E-3</v>
      </c>
      <c r="Z121">
        <v>4.0160865815332195E-3</v>
      </c>
      <c r="AA121">
        <v>4.2973706154117086E-3</v>
      </c>
      <c r="AB121">
        <v>5.5971540102239857E-3</v>
      </c>
      <c r="AC121">
        <v>5.2877754493219119E-3</v>
      </c>
      <c r="AD121">
        <v>5.8392237452635836E-3</v>
      </c>
      <c r="AE121">
        <v>7.8222483372493729E-3</v>
      </c>
    </row>
    <row r="122" spans="1:31" x14ac:dyDescent="0.3">
      <c r="A122" t="s">
        <v>252</v>
      </c>
      <c r="B122" t="s">
        <v>3</v>
      </c>
      <c r="C122" t="s">
        <v>33</v>
      </c>
      <c r="D122">
        <v>0.40695597299663588</v>
      </c>
      <c r="E122">
        <v>0.43380040921797358</v>
      </c>
      <c r="F122">
        <v>0.4351608108825637</v>
      </c>
      <c r="G122">
        <v>0.45809487198896304</v>
      </c>
      <c r="H122">
        <v>0.45526573478045901</v>
      </c>
      <c r="I122">
        <v>0.45679826910564164</v>
      </c>
      <c r="J122">
        <v>0.47725235821134199</v>
      </c>
      <c r="K122">
        <v>0.47572302244188025</v>
      </c>
      <c r="L122">
        <v>0.47229974651493611</v>
      </c>
      <c r="M122">
        <v>0.482527485614276</v>
      </c>
      <c r="N122">
        <v>0.34789538537172215</v>
      </c>
      <c r="O122">
        <v>0.33127696125889622</v>
      </c>
      <c r="P122">
        <v>0.32868941029391163</v>
      </c>
      <c r="Q122">
        <v>0.37980174426602453</v>
      </c>
      <c r="R122">
        <v>0.38543359732137561</v>
      </c>
      <c r="S122">
        <v>0.42432768024158801</v>
      </c>
      <c r="T122">
        <v>0.40271179969743404</v>
      </c>
      <c r="U122">
        <v>0.42743956062149036</v>
      </c>
      <c r="V122">
        <v>0.39658329223769889</v>
      </c>
      <c r="W122">
        <v>0.42740164289798527</v>
      </c>
      <c r="X122">
        <v>0.45221394648041874</v>
      </c>
      <c r="Y122">
        <v>0.47266836580354643</v>
      </c>
      <c r="Z122">
        <v>0.4981886093256126</v>
      </c>
      <c r="AA122">
        <v>0.51315223109757846</v>
      </c>
      <c r="AB122">
        <v>0.48318156430135517</v>
      </c>
      <c r="AC122">
        <v>0.47736984594812937</v>
      </c>
      <c r="AD122">
        <v>0.47830419463879914</v>
      </c>
      <c r="AE122">
        <v>0.48344734919152882</v>
      </c>
    </row>
    <row r="123" spans="1:31" x14ac:dyDescent="0.3">
      <c r="A123" t="s">
        <v>253</v>
      </c>
      <c r="B123" t="s">
        <v>3</v>
      </c>
      <c r="C123" t="s">
        <v>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2.9595420541319787E-3</v>
      </c>
      <c r="S123">
        <v>3.8276934484181807E-3</v>
      </c>
      <c r="T123">
        <v>4.9514092276815311E-3</v>
      </c>
      <c r="U123">
        <v>5.6019164152787022E-3</v>
      </c>
      <c r="V123">
        <v>6.8659773853470829E-3</v>
      </c>
      <c r="W123">
        <v>7.1582424260232969E-3</v>
      </c>
      <c r="X123">
        <v>7.6662269421854364E-3</v>
      </c>
      <c r="Y123">
        <v>7.8490262205609361E-3</v>
      </c>
      <c r="Z123">
        <v>8.4940926302467662E-3</v>
      </c>
      <c r="AA123">
        <v>9.457614197802864E-3</v>
      </c>
      <c r="AB123">
        <v>9.6320184140559588E-3</v>
      </c>
      <c r="AC123">
        <v>1.0273092761244631E-2</v>
      </c>
      <c r="AD123">
        <v>1.1614698523437517E-2</v>
      </c>
      <c r="AE123">
        <v>1.1528754316324196E-2</v>
      </c>
    </row>
    <row r="124" spans="1:31" x14ac:dyDescent="0.3">
      <c r="A124" t="s">
        <v>254</v>
      </c>
      <c r="B124" t="s">
        <v>3</v>
      </c>
      <c r="C124" t="s">
        <v>40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2.8069006705271609E-3</v>
      </c>
      <c r="Q124">
        <v>2.3861794361335555E-3</v>
      </c>
      <c r="R124">
        <v>2.3242984958020134E-3</v>
      </c>
      <c r="S124">
        <v>7.7756660050093721E-4</v>
      </c>
      <c r="T124">
        <v>8.4074387698718591E-4</v>
      </c>
      <c r="U124">
        <v>8.4370079868721062E-4</v>
      </c>
      <c r="V124">
        <v>8.431819036627923E-4</v>
      </c>
      <c r="W124">
        <v>7.6362652772701519E-4</v>
      </c>
      <c r="X124">
        <v>6.9896436986137075E-4</v>
      </c>
      <c r="Y124">
        <v>1.0399116446116528E-3</v>
      </c>
      <c r="Z124">
        <v>9.3127766117037832E-4</v>
      </c>
      <c r="AA124">
        <v>9.0387426471736807E-4</v>
      </c>
      <c r="AB124">
        <v>9.8335989509461849E-4</v>
      </c>
      <c r="AC124">
        <v>9.1969528981772158E-4</v>
      </c>
      <c r="AD124">
        <v>9.0921783832457516E-4</v>
      </c>
      <c r="AE124">
        <v>8.8776687747694561E-4</v>
      </c>
    </row>
    <row r="125" spans="1:31" x14ac:dyDescent="0.3">
      <c r="A125" t="s">
        <v>255</v>
      </c>
      <c r="B125" t="s">
        <v>3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t="s">
        <v>256</v>
      </c>
      <c r="B126" t="s">
        <v>3</v>
      </c>
      <c r="C126" t="s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7.2351418272837838E-7</v>
      </c>
      <c r="AD126">
        <v>1.1453696944228423E-6</v>
      </c>
      <c r="AE126">
        <v>6.0710279765347518E-7</v>
      </c>
    </row>
    <row r="127" spans="1:31" x14ac:dyDescent="0.3">
      <c r="A127" t="s">
        <v>257</v>
      </c>
      <c r="B127" t="s">
        <v>3</v>
      </c>
      <c r="C127" t="s">
        <v>141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258</v>
      </c>
      <c r="B128" t="s">
        <v>3</v>
      </c>
      <c r="C128" t="s">
        <v>34</v>
      </c>
      <c r="D128">
        <v>0.37990614447810328</v>
      </c>
      <c r="E128">
        <v>0.36006016317309947</v>
      </c>
      <c r="F128">
        <v>0.36042347891400989</v>
      </c>
      <c r="G128">
        <v>0.33720651111455213</v>
      </c>
      <c r="H128">
        <v>0.32844456676437073</v>
      </c>
      <c r="I128">
        <v>0.32395082272460363</v>
      </c>
      <c r="J128">
        <v>0.3166754770333669</v>
      </c>
      <c r="K128">
        <v>0.31104316056948889</v>
      </c>
      <c r="L128">
        <v>0.32047516707423646</v>
      </c>
      <c r="M128">
        <v>0.30663098638533065</v>
      </c>
      <c r="N128">
        <v>0.35110586230169066</v>
      </c>
      <c r="O128">
        <v>0.36927715439125436</v>
      </c>
      <c r="P128">
        <v>0.34116634060375606</v>
      </c>
      <c r="Q128">
        <v>0.29485349670013844</v>
      </c>
      <c r="R128">
        <v>0.28033196077348693</v>
      </c>
      <c r="S128">
        <v>0.26051891199667582</v>
      </c>
      <c r="T128">
        <v>0.25637852840552489</v>
      </c>
      <c r="U128">
        <v>0.21783614268966395</v>
      </c>
      <c r="V128">
        <v>0.26515633201029226</v>
      </c>
      <c r="W128">
        <v>0.2315890478298924</v>
      </c>
      <c r="X128">
        <v>0.19014031333362275</v>
      </c>
      <c r="Y128">
        <v>0.1773920847651996</v>
      </c>
      <c r="Z128">
        <v>0.17117953710631997</v>
      </c>
      <c r="AA128">
        <v>0.17593475307958506</v>
      </c>
      <c r="AB128">
        <v>0.17368497062645796</v>
      </c>
      <c r="AC128">
        <v>0.16661720263065877</v>
      </c>
      <c r="AD128">
        <v>0.15922685584483959</v>
      </c>
      <c r="AE128">
        <v>0.16285169370658795</v>
      </c>
    </row>
    <row r="129" spans="1:31" x14ac:dyDescent="0.3">
      <c r="A129" t="s">
        <v>259</v>
      </c>
      <c r="B129" t="s">
        <v>3</v>
      </c>
      <c r="C129" t="s">
        <v>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5.6452455106231533E-3</v>
      </c>
      <c r="J129">
        <v>5.4895931251828338E-3</v>
      </c>
      <c r="K129">
        <v>6.4944891216253478E-3</v>
      </c>
      <c r="L129">
        <v>6.06334797952189E-3</v>
      </c>
      <c r="M129">
        <v>6.6547082724533043E-3</v>
      </c>
      <c r="N129">
        <v>1.3589439347543912E-2</v>
      </c>
      <c r="O129">
        <v>1.5120014947182242E-2</v>
      </c>
      <c r="P129">
        <v>1.988666905781513E-2</v>
      </c>
      <c r="Q129">
        <v>1.9419450555432597E-2</v>
      </c>
      <c r="R129">
        <v>2.0058781440816159E-2</v>
      </c>
      <c r="S129">
        <v>1.6862488036354113E-2</v>
      </c>
      <c r="T129">
        <v>1.2259047259277789E-2</v>
      </c>
      <c r="U129">
        <v>1.9186201755035957E-2</v>
      </c>
      <c r="V129">
        <v>2.0065336061032769E-2</v>
      </c>
      <c r="W129">
        <v>2.3198242950170034E-2</v>
      </c>
      <c r="X129">
        <v>1.7887440327660438E-2</v>
      </c>
      <c r="Y129">
        <v>2.1931400757376214E-2</v>
      </c>
      <c r="Z129">
        <v>2.2371775868293472E-2</v>
      </c>
      <c r="AA129">
        <v>2.3637159264393151E-2</v>
      </c>
      <c r="AB129">
        <v>3.007646516298167E-2</v>
      </c>
      <c r="AC129">
        <v>2.9881078213019906E-2</v>
      </c>
      <c r="AD129">
        <v>3.4045252373865305E-2</v>
      </c>
      <c r="AE129">
        <v>3.3345793648402518E-2</v>
      </c>
    </row>
    <row r="130" spans="1:31" x14ac:dyDescent="0.3">
      <c r="A130" t="s">
        <v>260</v>
      </c>
      <c r="B130" t="s">
        <v>3</v>
      </c>
      <c r="C130" t="s">
        <v>39</v>
      </c>
      <c r="D130">
        <v>3.8618107432432082E-2</v>
      </c>
      <c r="E130">
        <v>3.6898189153976538E-2</v>
      </c>
      <c r="F130">
        <v>2.9822566706711691E-2</v>
      </c>
      <c r="G130">
        <v>2.7485574815098595E-2</v>
      </c>
      <c r="H130">
        <v>2.28066829986046E-2</v>
      </c>
      <c r="I130">
        <v>2.0364301790654304E-2</v>
      </c>
      <c r="J130">
        <v>2.0058961390894227E-2</v>
      </c>
      <c r="K130">
        <v>1.8620968384182507E-2</v>
      </c>
      <c r="L130">
        <v>1.5979718612660714E-2</v>
      </c>
      <c r="M130">
        <v>1.4981825673273714E-2</v>
      </c>
      <c r="N130">
        <v>1.6482672234450494E-2</v>
      </c>
      <c r="O130">
        <v>1.5144255336952949E-2</v>
      </c>
      <c r="P130">
        <v>1.1700792491375785E-2</v>
      </c>
      <c r="Q130">
        <v>1.465098234422248E-2</v>
      </c>
      <c r="R130">
        <v>1.3658388515689927E-2</v>
      </c>
      <c r="S130">
        <v>1.2050351157282091E-2</v>
      </c>
      <c r="T130">
        <v>1.2728280051080143E-2</v>
      </c>
      <c r="U130">
        <v>1.2386867571966765E-2</v>
      </c>
      <c r="V130">
        <v>1.0634157312816103E-2</v>
      </c>
      <c r="W130">
        <v>8.5018732375877586E-3</v>
      </c>
      <c r="X130">
        <v>9.546469162268088E-3</v>
      </c>
      <c r="Y130">
        <v>4.0606086929814104E-3</v>
      </c>
      <c r="Z130">
        <v>4.0609211027797217E-3</v>
      </c>
      <c r="AA130">
        <v>4.2408939133572439E-3</v>
      </c>
      <c r="AB130">
        <v>3.6555256090187067E-3</v>
      </c>
      <c r="AC130">
        <v>3.5088664543251038E-3</v>
      </c>
      <c r="AD130">
        <v>3.5975851727795974E-3</v>
      </c>
      <c r="AE130">
        <v>3.2542878178503597E-3</v>
      </c>
    </row>
    <row r="131" spans="1:31" x14ac:dyDescent="0.3">
      <c r="A131" t="s">
        <v>261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5.6452455106231515E-3</v>
      </c>
      <c r="J131">
        <v>5.4879980715177691E-3</v>
      </c>
      <c r="K131">
        <v>6.4944891216253461E-3</v>
      </c>
      <c r="L131">
        <v>6.0633479795218883E-3</v>
      </c>
      <c r="M131">
        <v>6.6547082724533009E-3</v>
      </c>
      <c r="N131">
        <v>1.3589439347543907E-2</v>
      </c>
      <c r="O131">
        <v>1.5120014947182242E-2</v>
      </c>
      <c r="P131">
        <v>1.988666905781513E-2</v>
      </c>
      <c r="Q131">
        <v>1.9419450555432597E-2</v>
      </c>
      <c r="R131">
        <v>2.0058781440816156E-2</v>
      </c>
      <c r="S131">
        <v>4.7453672409521362E-3</v>
      </c>
      <c r="T131">
        <v>4.3313575424183889E-3</v>
      </c>
      <c r="U131">
        <v>8.0505333080652091E-3</v>
      </c>
      <c r="V131">
        <v>9.420688252908713E-3</v>
      </c>
      <c r="W131">
        <v>1.1915045157118975E-2</v>
      </c>
      <c r="X131">
        <v>9.1903436221259065E-3</v>
      </c>
      <c r="Y131">
        <v>1.2278167868913129E-2</v>
      </c>
      <c r="Z131">
        <v>1.0844389853621612E-2</v>
      </c>
      <c r="AA131">
        <v>8.9120901618633241E-3</v>
      </c>
      <c r="AB131">
        <v>9.293227447639954E-3</v>
      </c>
      <c r="AC131">
        <v>7.4319932441690752E-3</v>
      </c>
      <c r="AD131">
        <v>1.0067255144977052E-2</v>
      </c>
      <c r="AE131">
        <v>8.4372618067674651E-3</v>
      </c>
    </row>
    <row r="132" spans="1:31" x14ac:dyDescent="0.3">
      <c r="A132" t="s">
        <v>262</v>
      </c>
      <c r="B132" t="s">
        <v>2</v>
      </c>
      <c r="C132" t="s">
        <v>35</v>
      </c>
      <c r="D132">
        <v>2.1233266573144328E-2</v>
      </c>
      <c r="E132">
        <v>2.6364991208028109E-2</v>
      </c>
      <c r="F132">
        <v>2.7555415748042985E-2</v>
      </c>
      <c r="G132">
        <v>2.882152961030154E-2</v>
      </c>
      <c r="H132">
        <v>3.1311702458910441E-2</v>
      </c>
      <c r="I132">
        <v>3.2583230906144546E-2</v>
      </c>
      <c r="J132">
        <v>2.8928037874385668E-2</v>
      </c>
      <c r="K132">
        <v>3.4789046128041436E-2</v>
      </c>
      <c r="L132">
        <v>3.814430098181891E-2</v>
      </c>
      <c r="M132">
        <v>3.8234238117289175E-2</v>
      </c>
      <c r="N132">
        <v>4.4965262747418619E-2</v>
      </c>
      <c r="O132">
        <v>2.5163502213062017E-2</v>
      </c>
      <c r="P132">
        <v>9.5016947912002769E-2</v>
      </c>
      <c r="Q132">
        <v>0.13283366259824048</v>
      </c>
      <c r="R132">
        <v>0.11667226626868601</v>
      </c>
      <c r="S132">
        <v>9.2163967935188676E-2</v>
      </c>
      <c r="T132">
        <v>7.5193613858267921E-2</v>
      </c>
      <c r="U132">
        <v>2.6462698065734327E-2</v>
      </c>
      <c r="V132">
        <v>4.2759991711914663E-2</v>
      </c>
      <c r="W132">
        <v>6.6718609706536688E-2</v>
      </c>
      <c r="X132">
        <v>0.11053171613005443</v>
      </c>
      <c r="Y132">
        <v>7.448585571153446E-2</v>
      </c>
      <c r="Z132">
        <v>9.4416234217999814E-2</v>
      </c>
      <c r="AA132">
        <v>7.8823331780310688E-2</v>
      </c>
      <c r="AB132">
        <v>5.2809508571923083E-2</v>
      </c>
      <c r="AC132">
        <v>9.6343478012178033E-2</v>
      </c>
      <c r="AD132">
        <v>0.10040572870501187</v>
      </c>
      <c r="AE132">
        <v>9.7533804777172606E-2</v>
      </c>
    </row>
    <row r="133" spans="1:31" x14ac:dyDescent="0.3">
      <c r="A133" t="s">
        <v>488</v>
      </c>
      <c r="B133" t="s">
        <v>2</v>
      </c>
      <c r="C133" t="s">
        <v>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263</v>
      </c>
      <c r="B134" t="s">
        <v>2</v>
      </c>
      <c r="C134" t="s">
        <v>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6.6759375101885093E-3</v>
      </c>
      <c r="R134">
        <v>7.8961474997833892E-3</v>
      </c>
      <c r="S134">
        <v>9.8983798487080523E-3</v>
      </c>
      <c r="T134">
        <v>1.0698839913817013E-2</v>
      </c>
      <c r="U134">
        <v>2.35705631518692E-2</v>
      </c>
      <c r="V134">
        <v>1.9853286188699613E-2</v>
      </c>
      <c r="W134">
        <v>2.7863630961930144E-2</v>
      </c>
      <c r="X134">
        <v>3.0387296447066739E-2</v>
      </c>
      <c r="Y134">
        <v>4.0736792121870966E-2</v>
      </c>
      <c r="Z134">
        <v>4.7216748943152489E-2</v>
      </c>
      <c r="AA134">
        <v>5.1566739421728444E-2</v>
      </c>
      <c r="AB134">
        <v>6.0712984200933906E-2</v>
      </c>
      <c r="AC134">
        <v>5.8141161396218874E-2</v>
      </c>
      <c r="AD134">
        <v>6.0917529664597889E-2</v>
      </c>
      <c r="AE134">
        <v>4.448607060200041E-2</v>
      </c>
    </row>
    <row r="135" spans="1:31" x14ac:dyDescent="0.3">
      <c r="A135" t="s">
        <v>264</v>
      </c>
      <c r="B135" t="s">
        <v>2</v>
      </c>
      <c r="C135" t="s">
        <v>33</v>
      </c>
      <c r="D135">
        <v>0.22698014003812644</v>
      </c>
      <c r="E135">
        <v>0.26512121769574359</v>
      </c>
      <c r="F135">
        <v>0.27661181995823481</v>
      </c>
      <c r="G135">
        <v>0.28913210903826581</v>
      </c>
      <c r="H135">
        <v>0.29965915570883067</v>
      </c>
      <c r="I135">
        <v>0.32550965699717083</v>
      </c>
      <c r="J135">
        <v>0.30949892869653955</v>
      </c>
      <c r="K135">
        <v>0.33498942896319767</v>
      </c>
      <c r="L135">
        <v>0.34900000885627935</v>
      </c>
      <c r="M135">
        <v>0.33333797118188618</v>
      </c>
      <c r="N135">
        <v>0.35834941312287477</v>
      </c>
      <c r="O135">
        <v>0.33836315220401447</v>
      </c>
      <c r="P135">
        <v>0.34006511491358776</v>
      </c>
      <c r="Q135">
        <v>0.40471446811775075</v>
      </c>
      <c r="R135">
        <v>0.42839279092304272</v>
      </c>
      <c r="S135">
        <v>0.43944103749959679</v>
      </c>
      <c r="T135">
        <v>0.48840506962356905</v>
      </c>
      <c r="U135">
        <v>0.53588094270213327</v>
      </c>
      <c r="V135">
        <v>0.48162417708718452</v>
      </c>
      <c r="W135">
        <v>0.46773627822320496</v>
      </c>
      <c r="X135">
        <v>0.46443759711634358</v>
      </c>
      <c r="Y135">
        <v>0.47570229288658261</v>
      </c>
      <c r="Z135">
        <v>0.45561827763429602</v>
      </c>
      <c r="AA135">
        <v>0.49477855040038549</v>
      </c>
      <c r="AB135">
        <v>0.4756998647032688</v>
      </c>
      <c r="AC135">
        <v>0.4476825749636319</v>
      </c>
      <c r="AD135">
        <v>0.46334346067522159</v>
      </c>
      <c r="AE135">
        <v>0.4448403033928498</v>
      </c>
    </row>
    <row r="136" spans="1:31" x14ac:dyDescent="0.3">
      <c r="A136" t="s">
        <v>265</v>
      </c>
      <c r="B136" t="s">
        <v>2</v>
      </c>
      <c r="C136" t="s">
        <v>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2.8638696438603689E-3</v>
      </c>
    </row>
    <row r="137" spans="1:31" x14ac:dyDescent="0.3">
      <c r="A137" t="s">
        <v>266</v>
      </c>
      <c r="B137" t="s">
        <v>2</v>
      </c>
      <c r="C137" t="s">
        <v>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1.9966831479749469E-3</v>
      </c>
      <c r="R137">
        <v>2.0272042435282153E-3</v>
      </c>
      <c r="S137">
        <v>2.0285690591770543E-3</v>
      </c>
      <c r="T137">
        <v>1.9687258221402835E-3</v>
      </c>
      <c r="U137">
        <v>2.6996725553317192E-3</v>
      </c>
      <c r="V137">
        <v>2.1457670848695348E-3</v>
      </c>
      <c r="W137">
        <v>2.4967846142905088E-3</v>
      </c>
      <c r="X137">
        <v>2.2181915567594766E-3</v>
      </c>
      <c r="Y137">
        <v>2.9961135325084509E-3</v>
      </c>
      <c r="Z137">
        <v>2.7649013292021535E-3</v>
      </c>
      <c r="AA137">
        <v>2.6424617820246543E-3</v>
      </c>
      <c r="AB137">
        <v>3.9216917138859882E-3</v>
      </c>
      <c r="AC137">
        <v>2.5286241693025639E-3</v>
      </c>
      <c r="AD137">
        <v>2.8576370165292295E-3</v>
      </c>
      <c r="AE137">
        <v>3.2124806473645831E-3</v>
      </c>
    </row>
    <row r="138" spans="1:31" x14ac:dyDescent="0.3">
      <c r="A138" t="s">
        <v>267</v>
      </c>
      <c r="B138" t="s">
        <v>2</v>
      </c>
      <c r="C138" t="s">
        <v>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 t="s">
        <v>268</v>
      </c>
      <c r="B139" t="s">
        <v>2</v>
      </c>
      <c r="C139" t="s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1.2978758412512838E-5</v>
      </c>
      <c r="R139">
        <v>1.1120951932804854E-3</v>
      </c>
      <c r="S139">
        <v>2.6822162901364794E-3</v>
      </c>
      <c r="T139">
        <v>4.5438228055695896E-3</v>
      </c>
      <c r="U139">
        <v>8.5983145067250744E-3</v>
      </c>
      <c r="V139">
        <v>8.4532743849359063E-3</v>
      </c>
      <c r="W139">
        <v>1.3416618180629251E-2</v>
      </c>
      <c r="X139">
        <v>1.0984563329440721E-2</v>
      </c>
      <c r="Y139">
        <v>9.6103848908687221E-3</v>
      </c>
      <c r="Z139">
        <v>9.0194925895303521E-3</v>
      </c>
      <c r="AA139">
        <v>7.3656624634855341E-3</v>
      </c>
      <c r="AB139">
        <v>8.6761677911390278E-3</v>
      </c>
      <c r="AC139">
        <v>7.2985692413771279E-3</v>
      </c>
      <c r="AD139">
        <v>7.6232219098510681E-3</v>
      </c>
      <c r="AE139">
        <v>7.4820136785260973E-3</v>
      </c>
    </row>
    <row r="140" spans="1:31" x14ac:dyDescent="0.3">
      <c r="A140" t="s">
        <v>269</v>
      </c>
      <c r="B140" t="s">
        <v>2</v>
      </c>
      <c r="C140" t="s">
        <v>141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 t="s">
        <v>270</v>
      </c>
      <c r="B141" t="s">
        <v>2</v>
      </c>
      <c r="C141" t="s">
        <v>34</v>
      </c>
      <c r="D141">
        <v>0.45317744441320573</v>
      </c>
      <c r="E141">
        <v>0.54502253476362672</v>
      </c>
      <c r="F141">
        <v>0.58522380784563566</v>
      </c>
      <c r="G141">
        <v>0.58135324229400742</v>
      </c>
      <c r="H141">
        <v>0.61046802380726806</v>
      </c>
      <c r="I141">
        <v>0.56735006223920903</v>
      </c>
      <c r="J141">
        <v>0.60404135193612385</v>
      </c>
      <c r="K141">
        <v>0.57255330982931529</v>
      </c>
      <c r="L141">
        <v>0.57824881040402376</v>
      </c>
      <c r="M141">
        <v>0.60433354121293725</v>
      </c>
      <c r="N141">
        <v>0.57267874179893519</v>
      </c>
      <c r="O141">
        <v>0.61235583810333594</v>
      </c>
      <c r="P141">
        <v>0.54481066594048189</v>
      </c>
      <c r="Q141">
        <v>0.43930104472576748</v>
      </c>
      <c r="R141">
        <v>0.42736927827122873</v>
      </c>
      <c r="S141">
        <v>0.43940448016050032</v>
      </c>
      <c r="T141">
        <v>0.40305384187820142</v>
      </c>
      <c r="U141">
        <v>0.37373246400800303</v>
      </c>
      <c r="V141">
        <v>0.42842409775985635</v>
      </c>
      <c r="W141">
        <v>0.40618461671827821</v>
      </c>
      <c r="X141">
        <v>0.36742941386201106</v>
      </c>
      <c r="Y141">
        <v>0.38197263654688202</v>
      </c>
      <c r="Z141">
        <v>0.37623464312344357</v>
      </c>
      <c r="AA141">
        <v>0.35683132628361636</v>
      </c>
      <c r="AB141">
        <v>0.35346610149102026</v>
      </c>
      <c r="AC141">
        <v>0.31116552023038624</v>
      </c>
      <c r="AD141">
        <v>0.31852154884725858</v>
      </c>
      <c r="AE141">
        <v>0.31478187283720299</v>
      </c>
    </row>
    <row r="142" spans="1:31" x14ac:dyDescent="0.3">
      <c r="A142" t="s">
        <v>271</v>
      </c>
      <c r="B142" t="s">
        <v>2</v>
      </c>
      <c r="C142" t="s">
        <v>75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7.219090581906765E-3</v>
      </c>
      <c r="R142">
        <v>1.0448961970371033E-2</v>
      </c>
      <c r="S142">
        <v>7.748405751036155E-3</v>
      </c>
      <c r="T142">
        <v>9.7223885576305461E-3</v>
      </c>
      <c r="U142">
        <v>1.1950286498693685E-2</v>
      </c>
      <c r="V142">
        <v>6.1032512710040981E-3</v>
      </c>
      <c r="W142">
        <v>6.6322251991051233E-3</v>
      </c>
      <c r="X142">
        <v>7.1773344535001901E-3</v>
      </c>
      <c r="Y142">
        <v>7.6863198131946423E-3</v>
      </c>
      <c r="Z142">
        <v>8.1011608945623093E-3</v>
      </c>
      <c r="AA142">
        <v>5.3897022945894714E-3</v>
      </c>
      <c r="AB142">
        <v>4.1390525250056535E-2</v>
      </c>
      <c r="AC142">
        <v>6.6595470323329992E-2</v>
      </c>
      <c r="AD142">
        <v>4.4756392531779633E-2</v>
      </c>
      <c r="AE142">
        <v>8.3774895127047361E-2</v>
      </c>
    </row>
    <row r="143" spans="1:31" x14ac:dyDescent="0.3">
      <c r="A143" t="s">
        <v>272</v>
      </c>
      <c r="B143" t="s">
        <v>2</v>
      </c>
      <c r="C143" t="s">
        <v>39</v>
      </c>
      <c r="D143">
        <v>0.29860914897552349</v>
      </c>
      <c r="E143">
        <v>0.16349125633260161</v>
      </c>
      <c r="F143">
        <v>0.11060895644808658</v>
      </c>
      <c r="G143">
        <v>0.10069311905742528</v>
      </c>
      <c r="H143">
        <v>5.8561118024990942E-2</v>
      </c>
      <c r="I143">
        <v>7.455704985747548E-2</v>
      </c>
      <c r="J143">
        <v>5.7531681492950945E-2</v>
      </c>
      <c r="K143">
        <v>5.766821507944557E-2</v>
      </c>
      <c r="L143">
        <v>3.460687975787808E-2</v>
      </c>
      <c r="M143">
        <v>2.4094249487887368E-2</v>
      </c>
      <c r="N143">
        <v>2.4006582330771454E-2</v>
      </c>
      <c r="O143">
        <v>2.4117507479587741E-2</v>
      </c>
      <c r="P143">
        <v>2.0107271233927668E-2</v>
      </c>
      <c r="Q143">
        <v>6.6874812178047676E-3</v>
      </c>
      <c r="R143">
        <v>5.0460011466870406E-3</v>
      </c>
      <c r="S143">
        <v>4.7651806544772354E-3</v>
      </c>
      <c r="T143">
        <v>4.8920101732616668E-3</v>
      </c>
      <c r="U143">
        <v>1.4989293927800705E-2</v>
      </c>
      <c r="V143">
        <v>9.3601275608988909E-3</v>
      </c>
      <c r="W143">
        <v>7.5928115200326347E-3</v>
      </c>
      <c r="X143">
        <v>5.6018732476603456E-3</v>
      </c>
      <c r="Y143">
        <v>6.6937994340481146E-3</v>
      </c>
      <c r="Z143">
        <v>6.6285412678132923E-3</v>
      </c>
      <c r="AA143">
        <v>2.6022255738593018E-3</v>
      </c>
      <c r="AB143">
        <v>3.3231562777724867E-3</v>
      </c>
      <c r="AC143">
        <v>1.0244601663575242E-2</v>
      </c>
      <c r="AD143">
        <v>1.5744806497500078E-3</v>
      </c>
      <c r="AE143">
        <v>1.0246892939756935E-3</v>
      </c>
    </row>
    <row r="144" spans="1:31" x14ac:dyDescent="0.3">
      <c r="A144" t="s">
        <v>273</v>
      </c>
      <c r="B144" t="s">
        <v>2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5.5865334195374342E-4</v>
      </c>
      <c r="R144">
        <v>1.0352544833922412E-3</v>
      </c>
      <c r="S144">
        <v>1.8677628011792751E-3</v>
      </c>
      <c r="T144">
        <v>1.5216873675423961E-3</v>
      </c>
      <c r="U144">
        <v>2.1157645837091119E-3</v>
      </c>
      <c r="V144">
        <v>1.2760269506363827E-3</v>
      </c>
      <c r="W144">
        <v>1.3584248759923386E-3</v>
      </c>
      <c r="X144">
        <v>1.2320138571634148E-3</v>
      </c>
      <c r="Y144">
        <v>1.1580506251012673E-4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t="s">
        <v>274</v>
      </c>
      <c r="B145" t="s">
        <v>16</v>
      </c>
      <c r="C145" t="s">
        <v>35</v>
      </c>
      <c r="D145">
        <v>0.30439518507624824</v>
      </c>
      <c r="E145">
        <v>0.27909795175573082</v>
      </c>
      <c r="F145">
        <v>0.31470856766732674</v>
      </c>
      <c r="G145">
        <v>0.34508040205169033</v>
      </c>
      <c r="H145">
        <v>0.35938393560413945</v>
      </c>
      <c r="I145">
        <v>0.36244527999148529</v>
      </c>
      <c r="J145">
        <v>0.3314838967560027</v>
      </c>
      <c r="K145">
        <v>0.36354968600983867</v>
      </c>
      <c r="L145">
        <v>0.38215962922693875</v>
      </c>
      <c r="M145">
        <v>0.3992044905813833</v>
      </c>
      <c r="N145">
        <v>0.40644766495128437</v>
      </c>
      <c r="O145">
        <v>0.39000371416644924</v>
      </c>
      <c r="P145">
        <v>0.40436106614009965</v>
      </c>
      <c r="Q145">
        <v>0.44239076787809284</v>
      </c>
      <c r="R145">
        <v>0.47089941471166191</v>
      </c>
      <c r="S145">
        <v>0.40699388132105563</v>
      </c>
      <c r="T145">
        <v>0.43903434771218552</v>
      </c>
      <c r="U145">
        <v>0.48533139491291694</v>
      </c>
      <c r="V145">
        <v>0.51593388698201936</v>
      </c>
      <c r="W145">
        <v>0.57155406154660748</v>
      </c>
      <c r="X145">
        <v>0.5154300403473473</v>
      </c>
      <c r="Y145">
        <v>0.4472925314178019</v>
      </c>
      <c r="Z145">
        <v>0.66998769594777097</v>
      </c>
      <c r="AA145">
        <v>0.56340481075551241</v>
      </c>
      <c r="AB145">
        <v>0.60500888243113826</v>
      </c>
      <c r="AC145">
        <v>0.60533148521388191</v>
      </c>
      <c r="AD145">
        <v>0.6008532404664011</v>
      </c>
      <c r="AE145">
        <v>0.50765674335780586</v>
      </c>
    </row>
    <row r="146" spans="1:31" x14ac:dyDescent="0.3">
      <c r="A146" t="s">
        <v>489</v>
      </c>
      <c r="B146" t="s">
        <v>16</v>
      </c>
      <c r="C146" t="s">
        <v>36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 t="s">
        <v>275</v>
      </c>
      <c r="B147" t="s">
        <v>16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1.7836900604362873E-4</v>
      </c>
      <c r="M147">
        <v>9.674803329856646E-4</v>
      </c>
      <c r="N147">
        <v>1.6355081566822483E-3</v>
      </c>
      <c r="O147">
        <v>1.4308796068740537E-3</v>
      </c>
      <c r="P147">
        <v>1.7526196200015759E-3</v>
      </c>
      <c r="Q147">
        <v>4.1846675650787368E-3</v>
      </c>
      <c r="R147">
        <v>4.5396903519983739E-3</v>
      </c>
      <c r="S147">
        <v>5.2719491410974867E-3</v>
      </c>
      <c r="T147">
        <v>5.3998919629648879E-3</v>
      </c>
      <c r="U147">
        <v>2.0462003142963786E-3</v>
      </c>
      <c r="V147">
        <v>4.3567905698317693E-4</v>
      </c>
      <c r="W147">
        <v>1.0340075897253467E-3</v>
      </c>
      <c r="X147">
        <v>1.5897130791691933E-3</v>
      </c>
      <c r="Y147">
        <v>1.8050365969290633E-2</v>
      </c>
      <c r="Z147">
        <v>1.6293631359893746E-2</v>
      </c>
      <c r="AA147">
        <v>1.9374755077480644E-2</v>
      </c>
      <c r="AB147">
        <v>2.1626358298961659E-2</v>
      </c>
      <c r="AC147">
        <v>1.8523320814471774E-2</v>
      </c>
      <c r="AD147">
        <v>1.4295797118950239E-2</v>
      </c>
      <c r="AE147">
        <v>1.0338822561067267E-2</v>
      </c>
    </row>
    <row r="148" spans="1:31" x14ac:dyDescent="0.3">
      <c r="A148" t="s">
        <v>276</v>
      </c>
      <c r="B148" t="s">
        <v>16</v>
      </c>
      <c r="C148" t="s">
        <v>33</v>
      </c>
      <c r="D148">
        <v>5.0029585907362421E-3</v>
      </c>
      <c r="E148">
        <v>2.151912499980678E-2</v>
      </c>
      <c r="F148">
        <v>2.303342415037235E-2</v>
      </c>
      <c r="G148">
        <v>2.305181260010683E-2</v>
      </c>
      <c r="H148">
        <v>2.2923236393254373E-2</v>
      </c>
      <c r="I148">
        <v>3.0384334422589542E-2</v>
      </c>
      <c r="J148">
        <v>3.0908419531660802E-2</v>
      </c>
      <c r="K148">
        <v>2.9973156318505771E-2</v>
      </c>
      <c r="L148">
        <v>3.3254671314617616E-2</v>
      </c>
      <c r="M148">
        <v>2.3539223850102976E-2</v>
      </c>
      <c r="N148">
        <v>2.1140930479178328E-2</v>
      </c>
      <c r="O148">
        <v>2.24006411854706E-2</v>
      </c>
      <c r="P148">
        <v>2.9493454145841921E-2</v>
      </c>
      <c r="Q148">
        <v>4.0326766718590611E-2</v>
      </c>
      <c r="R148">
        <v>6.7404894810618551E-2</v>
      </c>
      <c r="S148">
        <v>9.0956731879162228E-2</v>
      </c>
      <c r="T148">
        <v>9.7312587731349195E-2</v>
      </c>
      <c r="U148">
        <v>0.10770761203698076</v>
      </c>
      <c r="V148">
        <v>0.12337792588904617</v>
      </c>
      <c r="W148">
        <v>0.14726231498477513</v>
      </c>
      <c r="X148">
        <v>0.17587250115274825</v>
      </c>
      <c r="Y148">
        <v>0.22639814982816345</v>
      </c>
      <c r="Z148">
        <v>0.19986055692581481</v>
      </c>
      <c r="AA148">
        <v>0.18987775794255449</v>
      </c>
      <c r="AB148">
        <v>0.21996466185584401</v>
      </c>
      <c r="AC148">
        <v>0.23475598625304148</v>
      </c>
      <c r="AD148">
        <v>0.20578436671983835</v>
      </c>
      <c r="AE148">
        <v>0.18356255364026033</v>
      </c>
    </row>
    <row r="149" spans="1:31" x14ac:dyDescent="0.3">
      <c r="A149" t="s">
        <v>277</v>
      </c>
      <c r="B149" t="s">
        <v>16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0.21403757225365083</v>
      </c>
    </row>
    <row r="150" spans="1:31" x14ac:dyDescent="0.3">
      <c r="A150" t="s">
        <v>278</v>
      </c>
      <c r="B150" t="s">
        <v>16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1.4981797378063076E-4</v>
      </c>
      <c r="P150">
        <v>0</v>
      </c>
      <c r="Q150">
        <v>0</v>
      </c>
      <c r="R150">
        <v>7.5908958478637396E-3</v>
      </c>
      <c r="S150">
        <v>6.0198427657240008E-3</v>
      </c>
      <c r="T150">
        <v>5.4079857909362155E-3</v>
      </c>
      <c r="U150">
        <v>5.1612427871535367E-3</v>
      </c>
      <c r="V150">
        <v>4.8393707257536672E-3</v>
      </c>
      <c r="W150">
        <v>6.8581557831800628E-3</v>
      </c>
      <c r="X150">
        <v>9.0574035514020459E-3</v>
      </c>
      <c r="Y150">
        <v>1.0131304467038091E-2</v>
      </c>
      <c r="Z150">
        <v>9.4439297947805836E-3</v>
      </c>
      <c r="AA150">
        <v>1.068184063694597E-2</v>
      </c>
      <c r="AB150">
        <v>1.5829533942023088E-2</v>
      </c>
      <c r="AC150">
        <v>1.0788395065942355E-2</v>
      </c>
      <c r="AD150">
        <v>9.8705290758366766E-3</v>
      </c>
      <c r="AE150">
        <v>8.2268024857363297E-3</v>
      </c>
    </row>
    <row r="151" spans="1:31" x14ac:dyDescent="0.3">
      <c r="A151" t="s">
        <v>279</v>
      </c>
      <c r="B151" t="s">
        <v>16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280</v>
      </c>
      <c r="B152" t="s">
        <v>16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4.7829761331058315E-3</v>
      </c>
      <c r="AA152">
        <v>5.7329220389561808E-3</v>
      </c>
      <c r="AB152">
        <v>3.1992793147990885E-3</v>
      </c>
      <c r="AC152">
        <v>3.5443072670896577E-3</v>
      </c>
      <c r="AD152">
        <v>2.1617702443747586E-3</v>
      </c>
      <c r="AE152">
        <v>0</v>
      </c>
    </row>
    <row r="153" spans="1:31" x14ac:dyDescent="0.3">
      <c r="A153" t="s">
        <v>281</v>
      </c>
      <c r="B153" t="s">
        <v>16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282</v>
      </c>
      <c r="B154" t="s">
        <v>16</v>
      </c>
      <c r="C154" t="s">
        <v>34</v>
      </c>
      <c r="D154">
        <v>0.68302127094380649</v>
      </c>
      <c r="E154">
        <v>0.69379790848500944</v>
      </c>
      <c r="F154">
        <v>0.66035350776818713</v>
      </c>
      <c r="G154">
        <v>0.63090943616925088</v>
      </c>
      <c r="H154">
        <v>0.6167852594383888</v>
      </c>
      <c r="I154">
        <v>0.60717038558592518</v>
      </c>
      <c r="J154">
        <v>0.63760768371233656</v>
      </c>
      <c r="K154">
        <v>0.60647715767165544</v>
      </c>
      <c r="L154">
        <v>0.58440733045240001</v>
      </c>
      <c r="M154">
        <v>0.57628880523552806</v>
      </c>
      <c r="N154">
        <v>0.57077589641285509</v>
      </c>
      <c r="O154">
        <v>0.58601494706742541</v>
      </c>
      <c r="P154">
        <v>0.56439286009405687</v>
      </c>
      <c r="Q154">
        <v>0.51309779783823772</v>
      </c>
      <c r="R154">
        <v>0.44956510427785734</v>
      </c>
      <c r="S154">
        <v>0.49075759489296056</v>
      </c>
      <c r="T154">
        <v>0.45284518680256408</v>
      </c>
      <c r="U154">
        <v>0.39975354994865236</v>
      </c>
      <c r="V154">
        <v>0.35541313734619756</v>
      </c>
      <c r="W154">
        <v>0.27329146009571204</v>
      </c>
      <c r="X154">
        <v>0.29805034186933321</v>
      </c>
      <c r="Y154">
        <v>0.29812764831770605</v>
      </c>
      <c r="Z154">
        <v>8.2893121632706096E-2</v>
      </c>
      <c r="AA154">
        <v>0.19712312218783065</v>
      </c>
      <c r="AB154">
        <v>0.10558717168068239</v>
      </c>
      <c r="AC154">
        <v>9.2163777490365709E-2</v>
      </c>
      <c r="AD154">
        <v>0.14784366157634141</v>
      </c>
      <c r="AE154">
        <v>6.3954920975146906E-2</v>
      </c>
    </row>
    <row r="155" spans="1:31" x14ac:dyDescent="0.3">
      <c r="A155" t="s">
        <v>283</v>
      </c>
      <c r="B155" t="s">
        <v>16</v>
      </c>
      <c r="C155" t="s">
        <v>75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1.6738088205927901E-2</v>
      </c>
      <c r="AA155">
        <v>1.3804791360719635E-2</v>
      </c>
      <c r="AB155">
        <v>1.4873882628518983E-2</v>
      </c>
      <c r="AC155">
        <v>3.2838053665764304E-2</v>
      </c>
      <c r="AD155">
        <v>1.9190634798257604E-2</v>
      </c>
      <c r="AE155">
        <v>1.2222584726332522E-2</v>
      </c>
    </row>
    <row r="156" spans="1:31" x14ac:dyDescent="0.3">
      <c r="A156" t="s">
        <v>284</v>
      </c>
      <c r="B156" t="s">
        <v>16</v>
      </c>
      <c r="C156" t="s">
        <v>39</v>
      </c>
      <c r="D156">
        <v>7.5805853892089272E-3</v>
      </c>
      <c r="E156">
        <v>5.5850147594530934E-3</v>
      </c>
      <c r="F156">
        <v>1.9045004141137419E-3</v>
      </c>
      <c r="G156">
        <v>9.5834917895196614E-4</v>
      </c>
      <c r="H156">
        <v>9.0756856421743035E-4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1.3910229848032489E-2</v>
      </c>
      <c r="AC156">
        <v>2.0546742294427212E-3</v>
      </c>
      <c r="AD156">
        <v>0</v>
      </c>
      <c r="AE156">
        <v>0</v>
      </c>
    </row>
    <row r="157" spans="1:31" x14ac:dyDescent="0.3">
      <c r="A157" t="s">
        <v>285</v>
      </c>
      <c r="B157" t="s">
        <v>16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 t="s">
        <v>286</v>
      </c>
      <c r="B158" t="s">
        <v>15</v>
      </c>
      <c r="C158" t="s">
        <v>35</v>
      </c>
      <c r="D158">
        <v>9.7079656831786279E-2</v>
      </c>
      <c r="E158">
        <v>9.0023094668342171E-2</v>
      </c>
      <c r="F158">
        <v>0.11976897863116931</v>
      </c>
      <c r="G158">
        <v>9.1819618366680775E-2</v>
      </c>
      <c r="H158">
        <v>9.296573706777822E-2</v>
      </c>
      <c r="I158">
        <v>9.0277776995269399E-2</v>
      </c>
      <c r="J158">
        <v>8.5587282894364292E-2</v>
      </c>
      <c r="K158">
        <v>9.0064081768384277E-2</v>
      </c>
      <c r="L158">
        <v>9.5192468500484795E-2</v>
      </c>
      <c r="M158">
        <v>8.968252795289601E-2</v>
      </c>
      <c r="N158">
        <v>8.9261112161535372E-2</v>
      </c>
      <c r="O158">
        <v>7.5528379381260405E-2</v>
      </c>
      <c r="P158">
        <v>5.752831070266029E-2</v>
      </c>
      <c r="Q158">
        <v>3.2965705724447375E-2</v>
      </c>
      <c r="R158">
        <v>3.8782833546257466E-2</v>
      </c>
      <c r="S158">
        <v>6.5348366132335606E-2</v>
      </c>
      <c r="T158">
        <v>8.0694868507896353E-2</v>
      </c>
      <c r="U158">
        <v>0.12188359167328955</v>
      </c>
      <c r="V158">
        <v>0.12684020217181208</v>
      </c>
      <c r="W158">
        <v>0.14838442440035143</v>
      </c>
      <c r="X158">
        <v>0.14700472057292413</v>
      </c>
      <c r="Y158">
        <v>0.16446368914038476</v>
      </c>
      <c r="Z158">
        <v>2.9938179956311903E-2</v>
      </c>
      <c r="AA158">
        <v>3.3081075893210229E-2</v>
      </c>
      <c r="AB158">
        <v>4.7961606265270386E-2</v>
      </c>
      <c r="AC158">
        <v>7.3223570626163303E-2</v>
      </c>
      <c r="AD158">
        <v>7.6620902373801938E-2</v>
      </c>
      <c r="AE158">
        <v>8.2064592725727123E-2</v>
      </c>
    </row>
    <row r="159" spans="1:31" x14ac:dyDescent="0.3">
      <c r="A159" t="s">
        <v>490</v>
      </c>
      <c r="B159" t="s">
        <v>15</v>
      </c>
      <c r="C159" t="s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 t="s">
        <v>287</v>
      </c>
      <c r="B160" t="s">
        <v>15</v>
      </c>
      <c r="C160" t="s">
        <v>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4.1046371409399999E-4</v>
      </c>
      <c r="Q160">
        <v>1.65800561246987E-4</v>
      </c>
      <c r="R160">
        <v>4.3815671991093071E-4</v>
      </c>
      <c r="S160">
        <v>3.8786973802288342E-4</v>
      </c>
      <c r="T160">
        <v>9.8139374266529179E-4</v>
      </c>
      <c r="U160">
        <v>1.7182377515086724E-3</v>
      </c>
      <c r="V160">
        <v>1.2117728029353188E-3</v>
      </c>
      <c r="W160">
        <v>1.5762866931275364E-3</v>
      </c>
      <c r="X160">
        <v>1.2147074189699457E-3</v>
      </c>
      <c r="Y160">
        <v>1.0635384535013816E-3</v>
      </c>
      <c r="Z160">
        <v>1.3218651915851492E-3</v>
      </c>
      <c r="AA160">
        <v>2.9498440148285152E-3</v>
      </c>
      <c r="AB160">
        <v>8.9961379229693743E-4</v>
      </c>
      <c r="AC160">
        <v>1.5619700205506658E-3</v>
      </c>
      <c r="AD160">
        <v>2.1444725197903611E-3</v>
      </c>
      <c r="AE160">
        <v>2.2201135898640401E-3</v>
      </c>
    </row>
    <row r="161" spans="1:31" x14ac:dyDescent="0.3">
      <c r="A161" t="s">
        <v>288</v>
      </c>
      <c r="B161" t="s">
        <v>15</v>
      </c>
      <c r="C161" t="s">
        <v>33</v>
      </c>
      <c r="D161">
        <v>0.50903284673180171</v>
      </c>
      <c r="E161">
        <v>0.55386524397832881</v>
      </c>
      <c r="F161">
        <v>0.52317509837779097</v>
      </c>
      <c r="G161">
        <v>0.61524283785574918</v>
      </c>
      <c r="H161">
        <v>0.63069047679959378</v>
      </c>
      <c r="I161">
        <v>0.7030618801495031</v>
      </c>
      <c r="J161">
        <v>0.76213636351193947</v>
      </c>
      <c r="K161">
        <v>0.76206153426258061</v>
      </c>
      <c r="L161">
        <v>0.80954986676759222</v>
      </c>
      <c r="M161">
        <v>0.8212738802821733</v>
      </c>
      <c r="N161">
        <v>0.82075843840442975</v>
      </c>
      <c r="O161">
        <v>0.84412130001204444</v>
      </c>
      <c r="P161">
        <v>0.86101811818042373</v>
      </c>
      <c r="Q161">
        <v>0.88421308487849248</v>
      </c>
      <c r="R161">
        <v>0.90317435181379269</v>
      </c>
      <c r="S161">
        <v>0.88668191139332597</v>
      </c>
      <c r="T161">
        <v>0.86383733040774457</v>
      </c>
      <c r="U161">
        <v>0.81412610085616788</v>
      </c>
      <c r="V161">
        <v>0.80015710606237456</v>
      </c>
      <c r="W161">
        <v>0.78436258336993869</v>
      </c>
      <c r="X161">
        <v>0.79046270805108387</v>
      </c>
      <c r="Y161">
        <v>0.77222607414772015</v>
      </c>
      <c r="Z161">
        <v>0.8672976143149006</v>
      </c>
      <c r="AA161">
        <v>0.8642053738818134</v>
      </c>
      <c r="AB161">
        <v>0.88773947016903587</v>
      </c>
      <c r="AC161">
        <v>0.85497877164409564</v>
      </c>
      <c r="AD161">
        <v>0.85569668733581539</v>
      </c>
      <c r="AE161">
        <v>0.84466882147410427</v>
      </c>
    </row>
    <row r="162" spans="1:31" x14ac:dyDescent="0.3">
      <c r="A162" t="s">
        <v>289</v>
      </c>
      <c r="B162" t="s">
        <v>15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8.4972649445552348E-4</v>
      </c>
    </row>
    <row r="163" spans="1:31" x14ac:dyDescent="0.3">
      <c r="A163" t="s">
        <v>290</v>
      </c>
      <c r="B163" t="s">
        <v>15</v>
      </c>
      <c r="C163" t="s">
        <v>40</v>
      </c>
      <c r="D163">
        <v>7.5826252357443766E-2</v>
      </c>
      <c r="E163">
        <v>6.2765073267127922E-2</v>
      </c>
      <c r="F163">
        <v>8.3477309487342971E-2</v>
      </c>
      <c r="G163">
        <v>6.1347343204906292E-2</v>
      </c>
      <c r="H163">
        <v>5.4582960231385279E-2</v>
      </c>
      <c r="I163">
        <v>4.8873835928260903E-2</v>
      </c>
      <c r="J163">
        <v>4.103990105726571E-2</v>
      </c>
      <c r="K163">
        <v>4.2752968574877488E-2</v>
      </c>
      <c r="L163">
        <v>4.2658431569798892E-2</v>
      </c>
      <c r="M163">
        <v>4.1159930780689753E-2</v>
      </c>
      <c r="N163">
        <v>4.05090874706115E-2</v>
      </c>
      <c r="O163">
        <v>3.7607702466312926E-2</v>
      </c>
      <c r="P163">
        <v>4.1818355100331273E-2</v>
      </c>
      <c r="Q163">
        <v>3.9866842865148404E-2</v>
      </c>
      <c r="R163">
        <v>2.8117371646471656E-2</v>
      </c>
      <c r="S163">
        <v>2.7992217207442358E-2</v>
      </c>
      <c r="T163">
        <v>3.2596719841277134E-2</v>
      </c>
      <c r="U163">
        <v>4.1528078772317852E-2</v>
      </c>
      <c r="V163">
        <v>5.0164863779258752E-2</v>
      </c>
      <c r="W163">
        <v>4.5716419988069738E-2</v>
      </c>
      <c r="X163">
        <v>4.2188997278342848E-2</v>
      </c>
      <c r="Y163">
        <v>4.3403080450057079E-2</v>
      </c>
      <c r="Z163">
        <v>6.6638890560226358E-2</v>
      </c>
      <c r="AA163">
        <v>6.9304864502171507E-2</v>
      </c>
      <c r="AB163">
        <v>2.2647883579378948E-2</v>
      </c>
      <c r="AC163">
        <v>1.8087525620373881E-2</v>
      </c>
      <c r="AD163">
        <v>1.5754295634073229E-2</v>
      </c>
      <c r="AE163">
        <v>2.2541374499617236E-2</v>
      </c>
    </row>
    <row r="164" spans="1:31" x14ac:dyDescent="0.3">
      <c r="A164" t="s">
        <v>291</v>
      </c>
      <c r="B164" t="s">
        <v>15</v>
      </c>
      <c r="C164" t="s">
        <v>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1.581711150158386E-5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292</v>
      </c>
      <c r="B165" t="s">
        <v>15</v>
      </c>
      <c r="C165" t="s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293</v>
      </c>
      <c r="B166" t="s">
        <v>15</v>
      </c>
      <c r="C166" t="s">
        <v>141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 t="s">
        <v>294</v>
      </c>
      <c r="B167" t="s">
        <v>15</v>
      </c>
      <c r="C167" t="s">
        <v>34</v>
      </c>
      <c r="D167">
        <v>0.22710282115053798</v>
      </c>
      <c r="E167">
        <v>8.4572017193518798E-2</v>
      </c>
      <c r="F167">
        <v>7.8835528479809874E-2</v>
      </c>
      <c r="G167">
        <v>0.10649900671598211</v>
      </c>
      <c r="H167">
        <v>9.3446026144875904E-2</v>
      </c>
      <c r="I167">
        <v>9.3235599880618553E-2</v>
      </c>
      <c r="J167">
        <v>6.1236639320529786E-2</v>
      </c>
      <c r="K167">
        <v>6.1055131778246563E-2</v>
      </c>
      <c r="L167">
        <v>1.3181012685850355E-2</v>
      </c>
      <c r="M167">
        <v>9.9642110037862167E-3</v>
      </c>
      <c r="N167">
        <v>9.5247972307323722E-3</v>
      </c>
      <c r="O167">
        <v>1.3615009253164081E-2</v>
      </c>
      <c r="P167">
        <v>6.2457120270524615E-3</v>
      </c>
      <c r="Q167">
        <v>6.3696733093973534E-3</v>
      </c>
      <c r="R167">
        <v>3.8215680322702525E-3</v>
      </c>
      <c r="S167">
        <v>3.8967368833697428E-3</v>
      </c>
      <c r="T167">
        <v>3.5061927616163828E-3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9.5597151903151958E-3</v>
      </c>
      <c r="AA167">
        <v>4.7831482953518316E-3</v>
      </c>
      <c r="AB167">
        <v>1.3963830553319767E-2</v>
      </c>
      <c r="AC167">
        <v>2.214231158362253E-2</v>
      </c>
      <c r="AD167">
        <v>2.2188273671726745E-2</v>
      </c>
      <c r="AE167">
        <v>1.9933139024886005E-2</v>
      </c>
    </row>
    <row r="168" spans="1:31" x14ac:dyDescent="0.3">
      <c r="A168" t="s">
        <v>295</v>
      </c>
      <c r="B168" t="s">
        <v>15</v>
      </c>
      <c r="C168" t="s">
        <v>75</v>
      </c>
      <c r="D168">
        <v>9.3127378654759684E-3</v>
      </c>
      <c r="E168">
        <v>5.2598912426845029E-2</v>
      </c>
      <c r="F168">
        <v>7.3765741622257852E-2</v>
      </c>
      <c r="G168">
        <v>4.0454703014772227E-2</v>
      </c>
      <c r="H168">
        <v>3.7008782604865724E-2</v>
      </c>
      <c r="I168">
        <v>3.7571041320998741E-2</v>
      </c>
      <c r="J168">
        <v>3.2062398173238534E-2</v>
      </c>
      <c r="K168">
        <v>3.2461338039674076E-2</v>
      </c>
      <c r="L168">
        <v>2.8562375578337212E-2</v>
      </c>
      <c r="M168">
        <v>2.5615425121954881E-2</v>
      </c>
      <c r="N168">
        <v>2.8067371785549518E-2</v>
      </c>
      <c r="O168">
        <v>2.2657034489043406E-2</v>
      </c>
      <c r="P168">
        <v>2.7299151254244737E-2</v>
      </c>
      <c r="Q168">
        <v>3.1274957680973207E-2</v>
      </c>
      <c r="R168">
        <v>2.3058276456961214E-2</v>
      </c>
      <c r="S168">
        <v>1.4664055636945802E-2</v>
      </c>
      <c r="T168">
        <v>1.6191658426097984E-2</v>
      </c>
      <c r="U168">
        <v>1.8473559073471063E-2</v>
      </c>
      <c r="V168">
        <v>1.9346617127889727E-2</v>
      </c>
      <c r="W168">
        <v>1.8289391955202051E-2</v>
      </c>
      <c r="X168">
        <v>1.7653946860122272E-2</v>
      </c>
      <c r="Y168">
        <v>1.7232477282729624E-2</v>
      </c>
      <c r="Z168">
        <v>2.2206327537197194E-2</v>
      </c>
      <c r="AA168">
        <v>2.1528162026095771E-2</v>
      </c>
      <c r="AB168">
        <v>2.2639863744040374E-2</v>
      </c>
      <c r="AC168">
        <v>2.3947714818696737E-2</v>
      </c>
      <c r="AD168">
        <v>2.2733902242997598E-2</v>
      </c>
      <c r="AE168">
        <v>2.3575335133624632E-2</v>
      </c>
    </row>
    <row r="169" spans="1:31" x14ac:dyDescent="0.3">
      <c r="A169" t="s">
        <v>296</v>
      </c>
      <c r="B169" t="s">
        <v>15</v>
      </c>
      <c r="C169" t="s">
        <v>39</v>
      </c>
      <c r="D169">
        <v>8.1645685062954304E-2</v>
      </c>
      <c r="E169">
        <v>0.15617565846583725</v>
      </c>
      <c r="F169">
        <v>0.12097734340162912</v>
      </c>
      <c r="G169">
        <v>8.4636490841909329E-2</v>
      </c>
      <c r="H169">
        <v>9.1306017151501107E-2</v>
      </c>
      <c r="I169">
        <v>2.6979865725349533E-2</v>
      </c>
      <c r="J169">
        <v>1.7937415042662518E-2</v>
      </c>
      <c r="K169">
        <v>1.1604945576236956E-2</v>
      </c>
      <c r="L169">
        <v>1.0855844897936517E-2</v>
      </c>
      <c r="M169">
        <v>1.2304024858500139E-2</v>
      </c>
      <c r="N169">
        <v>1.187919294714151E-2</v>
      </c>
      <c r="O169">
        <v>6.4705743981747143E-3</v>
      </c>
      <c r="P169">
        <v>5.6798890211932672E-3</v>
      </c>
      <c r="Q169">
        <v>5.1439349802942201E-3</v>
      </c>
      <c r="R169">
        <v>2.607441784335834E-3</v>
      </c>
      <c r="S169">
        <v>1.0288430085575019E-3</v>
      </c>
      <c r="T169">
        <v>2.1760192012008107E-3</v>
      </c>
      <c r="U169">
        <v>2.2704318732450417E-3</v>
      </c>
      <c r="V169">
        <v>2.2794380557294826E-3</v>
      </c>
      <c r="W169">
        <v>1.6708935933106737E-3</v>
      </c>
      <c r="X169">
        <v>1.4749198185568682E-3</v>
      </c>
      <c r="Y169">
        <v>1.6111405256068311E-3</v>
      </c>
      <c r="Z169">
        <v>6.919977776814291E-4</v>
      </c>
      <c r="AA169">
        <v>2.0047018590812825E-3</v>
      </c>
      <c r="AB169">
        <v>2.3056670144537745E-3</v>
      </c>
      <c r="AC169">
        <v>2.7058143272008102E-3</v>
      </c>
      <c r="AD169">
        <v>2.7582164838860865E-3</v>
      </c>
      <c r="AE169">
        <v>1.4548167311573016E-3</v>
      </c>
    </row>
    <row r="170" spans="1:31" x14ac:dyDescent="0.3">
      <c r="A170" t="s">
        <v>297</v>
      </c>
      <c r="B170" t="s">
        <v>15</v>
      </c>
      <c r="C170" t="s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2.3454094717821833E-3</v>
      </c>
      <c r="AA170">
        <v>2.1428295274474717E-3</v>
      </c>
      <c r="AB170">
        <v>1.8420648822040787E-3</v>
      </c>
      <c r="AC170">
        <v>3.352321359296469E-3</v>
      </c>
      <c r="AD170">
        <v>2.1032497379087759E-3</v>
      </c>
      <c r="AE170">
        <v>2.6920803265637686E-3</v>
      </c>
    </row>
    <row r="171" spans="1:31" x14ac:dyDescent="0.3">
      <c r="A171" t="s">
        <v>298</v>
      </c>
      <c r="B171" t="s">
        <v>18</v>
      </c>
      <c r="C171" t="s">
        <v>35</v>
      </c>
      <c r="D171">
        <v>1.3044948789364184E-2</v>
      </c>
      <c r="E171">
        <v>1.3714547882683201E-2</v>
      </c>
      <c r="F171">
        <v>1.4576956798200568E-2</v>
      </c>
      <c r="G171">
        <v>1.4855846158273608E-2</v>
      </c>
      <c r="H171">
        <v>1.4191036781285494E-2</v>
      </c>
      <c r="I171">
        <v>1.6339709853558832E-2</v>
      </c>
      <c r="J171">
        <v>1.725673564171197E-2</v>
      </c>
      <c r="K171">
        <v>1.8273681924007988E-2</v>
      </c>
      <c r="L171">
        <v>1.9651422937133824E-2</v>
      </c>
      <c r="M171">
        <v>2.0616573551814048E-2</v>
      </c>
      <c r="N171">
        <v>2.3366166563580919E-2</v>
      </c>
      <c r="O171">
        <v>3.6256463298875337E-2</v>
      </c>
      <c r="P171">
        <v>0.11473752810615302</v>
      </c>
      <c r="Q171">
        <v>0.22966521095177683</v>
      </c>
      <c r="R171">
        <v>0.23081308296582184</v>
      </c>
      <c r="S171">
        <v>0.22457063707453512</v>
      </c>
      <c r="T171">
        <v>0.18100990652590793</v>
      </c>
      <c r="U171">
        <v>0.18580051883103613</v>
      </c>
      <c r="V171">
        <v>0.23857892676201065</v>
      </c>
      <c r="W171">
        <v>0.12977193303476536</v>
      </c>
      <c r="X171">
        <v>4.9781123929013182E-2</v>
      </c>
      <c r="Y171">
        <v>2.8012618112582127E-2</v>
      </c>
      <c r="Z171">
        <v>3.5577256709604668E-2</v>
      </c>
      <c r="AA171">
        <v>7.6170961613257385E-2</v>
      </c>
      <c r="AB171">
        <v>9.7186490800631492E-2</v>
      </c>
      <c r="AC171">
        <v>0.15038093077906925</v>
      </c>
      <c r="AD171">
        <v>0.14532181866847632</v>
      </c>
      <c r="AE171">
        <v>0.13925589207245243</v>
      </c>
    </row>
    <row r="172" spans="1:31" x14ac:dyDescent="0.3">
      <c r="A172" t="s">
        <v>491</v>
      </c>
      <c r="B172" t="s">
        <v>18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299</v>
      </c>
      <c r="B173" t="s">
        <v>18</v>
      </c>
      <c r="C173" t="s"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2.0104001506031431E-3</v>
      </c>
      <c r="R173">
        <v>2.0984543196124585E-3</v>
      </c>
      <c r="S173">
        <v>2.4950123390018331E-3</v>
      </c>
      <c r="T173">
        <v>4.1101718598406554E-3</v>
      </c>
      <c r="U173">
        <v>3.1473560387600707E-3</v>
      </c>
      <c r="V173">
        <v>2.8670317938206701E-3</v>
      </c>
      <c r="W173">
        <v>3.5806230268470934E-3</v>
      </c>
      <c r="X173">
        <v>4.0790771889331733E-3</v>
      </c>
      <c r="Y173">
        <v>5.0184627580524476E-3</v>
      </c>
      <c r="Z173">
        <v>4.5222529456748622E-3</v>
      </c>
      <c r="AA173">
        <v>5.2503561740625737E-3</v>
      </c>
      <c r="AB173">
        <v>6.6613370524339537E-3</v>
      </c>
      <c r="AC173">
        <v>6.5040846669304035E-3</v>
      </c>
      <c r="AD173">
        <v>7.7419034047070557E-3</v>
      </c>
      <c r="AE173">
        <v>8.0242123204930845E-3</v>
      </c>
    </row>
    <row r="174" spans="1:31" x14ac:dyDescent="0.3">
      <c r="A174" t="s">
        <v>300</v>
      </c>
      <c r="B174" t="s">
        <v>18</v>
      </c>
      <c r="C174" t="s">
        <v>33</v>
      </c>
      <c r="D174">
        <v>0.12257531533856238</v>
      </c>
      <c r="E174">
        <v>0.14404574654832134</v>
      </c>
      <c r="F174">
        <v>0.16390284996979412</v>
      </c>
      <c r="G174">
        <v>0.19153666692085497</v>
      </c>
      <c r="H174">
        <v>0.19485892940883029</v>
      </c>
      <c r="I174">
        <v>0.2175928240352073</v>
      </c>
      <c r="J174">
        <v>0.23168202820522862</v>
      </c>
      <c r="K174">
        <v>0.2390175675460495</v>
      </c>
      <c r="L174">
        <v>0.26366126561899111</v>
      </c>
      <c r="M174">
        <v>0.26955273224703519</v>
      </c>
      <c r="N174">
        <v>0.32459491010134145</v>
      </c>
      <c r="O174">
        <v>0.33269489577314515</v>
      </c>
      <c r="P174">
        <v>0.28520220485528497</v>
      </c>
      <c r="Q174">
        <v>0.25370720411839065</v>
      </c>
      <c r="R174">
        <v>0.24304179933866166</v>
      </c>
      <c r="S174">
        <v>0.25442825385195095</v>
      </c>
      <c r="T174">
        <v>0.28291103956672325</v>
      </c>
      <c r="U174">
        <v>0.29756725256956651</v>
      </c>
      <c r="V174">
        <v>0.29940495197117084</v>
      </c>
      <c r="W174">
        <v>0.39814304212316065</v>
      </c>
      <c r="X174">
        <v>0.47279623031633244</v>
      </c>
      <c r="Y174">
        <v>0.43914443543485021</v>
      </c>
      <c r="Z174">
        <v>0.46580724668076418</v>
      </c>
      <c r="AA174">
        <v>0.48473316293508117</v>
      </c>
      <c r="AB174">
        <v>0.52157803666247726</v>
      </c>
      <c r="AC174">
        <v>0.51863584894809667</v>
      </c>
      <c r="AD174">
        <v>0.50751163591480175</v>
      </c>
      <c r="AE174">
        <v>0.51266174974408507</v>
      </c>
    </row>
    <row r="175" spans="1:31" x14ac:dyDescent="0.3">
      <c r="A175" t="s">
        <v>301</v>
      </c>
      <c r="B175" t="s">
        <v>18</v>
      </c>
      <c r="C175" t="s">
        <v>37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302</v>
      </c>
      <c r="B176" t="s">
        <v>18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303</v>
      </c>
      <c r="B177" t="s">
        <v>18</v>
      </c>
      <c r="C177" t="s">
        <v>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2.4423030187701114E-5</v>
      </c>
      <c r="U177">
        <v>2.5850234643527364E-5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304</v>
      </c>
      <c r="B178" t="s">
        <v>18</v>
      </c>
      <c r="C178" t="s">
        <v>140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 t="s">
        <v>305</v>
      </c>
      <c r="B179" t="s">
        <v>18</v>
      </c>
      <c r="C179" t="s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306</v>
      </c>
      <c r="B180" t="s">
        <v>18</v>
      </c>
      <c r="C180" t="s">
        <v>34</v>
      </c>
      <c r="D180">
        <v>0.83988592660781181</v>
      </c>
      <c r="E180">
        <v>0.81847797938073019</v>
      </c>
      <c r="F180">
        <v>0.8036873968294449</v>
      </c>
      <c r="G180">
        <v>0.77974412026551931</v>
      </c>
      <c r="H180">
        <v>0.78130456064883602</v>
      </c>
      <c r="I180">
        <v>0.75775097353228849</v>
      </c>
      <c r="J180">
        <v>0.74296089192152948</v>
      </c>
      <c r="K180">
        <v>0.73463378403982571</v>
      </c>
      <c r="L180">
        <v>0.71089502112638103</v>
      </c>
      <c r="M180">
        <v>0.70385597942132305</v>
      </c>
      <c r="N180">
        <v>0.64657248911978915</v>
      </c>
      <c r="O180">
        <v>0.62530367328645131</v>
      </c>
      <c r="P180">
        <v>0.59630651101076704</v>
      </c>
      <c r="Q180">
        <v>0.48642298089807795</v>
      </c>
      <c r="R180">
        <v>0.49454233755132454</v>
      </c>
      <c r="S180">
        <v>0.49005764875789098</v>
      </c>
      <c r="T180">
        <v>0.50037600265561155</v>
      </c>
      <c r="U180">
        <v>0.48006423735099141</v>
      </c>
      <c r="V180">
        <v>0.42405873360919766</v>
      </c>
      <c r="W180">
        <v>0.45143996127440983</v>
      </c>
      <c r="X180">
        <v>0.45773878653361755</v>
      </c>
      <c r="Y180">
        <v>0.50076141341934621</v>
      </c>
      <c r="Z180">
        <v>0.46203164220853371</v>
      </c>
      <c r="AA180">
        <v>0.39050093351348009</v>
      </c>
      <c r="AB180">
        <v>0.32025308272940006</v>
      </c>
      <c r="AC180">
        <v>0.29443334877559962</v>
      </c>
      <c r="AD180">
        <v>0.29767775487150916</v>
      </c>
      <c r="AE180">
        <v>0.30636837604958456</v>
      </c>
    </row>
    <row r="181" spans="1:31" x14ac:dyDescent="0.3">
      <c r="A181" t="s">
        <v>307</v>
      </c>
      <c r="B181" t="s">
        <v>18</v>
      </c>
      <c r="C181" t="s">
        <v>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1.7991539170066602E-4</v>
      </c>
      <c r="T181">
        <v>1.5381726440538708E-3</v>
      </c>
      <c r="U181">
        <v>5.987516335206609E-3</v>
      </c>
      <c r="V181">
        <v>1.0434119363193758E-2</v>
      </c>
      <c r="W181">
        <v>1.70644405408172E-2</v>
      </c>
      <c r="X181">
        <v>1.5604782032103682E-2</v>
      </c>
      <c r="Y181">
        <v>2.7063070275169049E-2</v>
      </c>
      <c r="Z181">
        <v>3.2061601455422563E-2</v>
      </c>
      <c r="AA181">
        <v>4.3344585764118829E-2</v>
      </c>
      <c r="AB181">
        <v>5.4321052755057241E-2</v>
      </c>
      <c r="AC181">
        <v>3.0045786830303969E-2</v>
      </c>
      <c r="AD181">
        <v>4.1746887140505812E-2</v>
      </c>
      <c r="AE181">
        <v>3.3689769813384909E-2</v>
      </c>
    </row>
    <row r="182" spans="1:31" x14ac:dyDescent="0.3">
      <c r="A182" t="s">
        <v>308</v>
      </c>
      <c r="B182" t="s">
        <v>18</v>
      </c>
      <c r="C182" t="s">
        <v>39</v>
      </c>
      <c r="D182">
        <v>2.4493809264261597E-2</v>
      </c>
      <c r="E182">
        <v>2.3761726188265161E-2</v>
      </c>
      <c r="F182">
        <v>1.7832796402560493E-2</v>
      </c>
      <c r="G182">
        <v>1.3863366655352158E-2</v>
      </c>
      <c r="H182">
        <v>9.6454731610480845E-3</v>
      </c>
      <c r="I182">
        <v>8.3164925789454384E-3</v>
      </c>
      <c r="J182">
        <v>8.1003442315298203E-3</v>
      </c>
      <c r="K182">
        <v>8.0749664901168337E-3</v>
      </c>
      <c r="L182">
        <v>5.7922903174939663E-3</v>
      </c>
      <c r="M182">
        <v>5.9747147798275895E-3</v>
      </c>
      <c r="N182">
        <v>5.4664342152884425E-3</v>
      </c>
      <c r="O182">
        <v>5.7449676415281059E-3</v>
      </c>
      <c r="P182">
        <v>3.7537560277949838E-3</v>
      </c>
      <c r="Q182">
        <v>2.8194203881151344E-2</v>
      </c>
      <c r="R182">
        <v>2.9504325824579455E-2</v>
      </c>
      <c r="S182">
        <v>2.8268532584920361E-2</v>
      </c>
      <c r="T182">
        <v>3.003028371767508E-2</v>
      </c>
      <c r="U182">
        <v>2.7407268639795715E-2</v>
      </c>
      <c r="V182">
        <v>2.4656236500606509E-2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3">
      <c r="A183" t="s">
        <v>309</v>
      </c>
      <c r="B183" t="s">
        <v>18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 t="s">
        <v>310</v>
      </c>
      <c r="B184" t="s">
        <v>5</v>
      </c>
      <c r="C184" t="s">
        <v>35</v>
      </c>
      <c r="D184">
        <v>4.4891682214179822E-2</v>
      </c>
      <c r="E184">
        <v>4.2055231111836816E-2</v>
      </c>
      <c r="F184">
        <v>4.6257122520602149E-2</v>
      </c>
      <c r="G184">
        <v>4.553679420077715E-2</v>
      </c>
      <c r="H184">
        <v>5.0491925005076828E-2</v>
      </c>
      <c r="I184">
        <v>4.7638202893552674E-2</v>
      </c>
      <c r="J184">
        <v>4.7328465369659241E-2</v>
      </c>
      <c r="K184">
        <v>5.0522605233924246E-2</v>
      </c>
      <c r="L184">
        <v>4.998511674558212E-2</v>
      </c>
      <c r="M184">
        <v>4.298514975121448E-2</v>
      </c>
      <c r="N184">
        <v>4.470937249717373E-2</v>
      </c>
      <c r="O184">
        <v>4.8823780694492745E-2</v>
      </c>
      <c r="P184">
        <v>9.0516077745447718E-2</v>
      </c>
      <c r="Q184">
        <v>3.4517444045014015E-2</v>
      </c>
      <c r="R184">
        <v>5.6179256075005408E-2</v>
      </c>
      <c r="S184">
        <v>8.511786407719385E-2</v>
      </c>
      <c r="T184">
        <v>9.2292485216288273E-2</v>
      </c>
      <c r="U184">
        <v>8.9415150012074771E-2</v>
      </c>
      <c r="V184">
        <v>8.9680993735263337E-2</v>
      </c>
      <c r="W184">
        <v>0.10522111164983476</v>
      </c>
      <c r="X184">
        <v>0.1094644629833622</v>
      </c>
      <c r="Y184">
        <v>0.14182499087882602</v>
      </c>
      <c r="Z184">
        <v>0.17845042335211178</v>
      </c>
      <c r="AA184">
        <v>0.16930400611513868</v>
      </c>
      <c r="AB184">
        <v>0.19217565657777202</v>
      </c>
      <c r="AC184">
        <v>0.25787988050483196</v>
      </c>
      <c r="AD184">
        <v>0.25576325840610387</v>
      </c>
      <c r="AE184">
        <v>0.20887698022713866</v>
      </c>
    </row>
    <row r="185" spans="1:31" x14ac:dyDescent="0.3">
      <c r="A185" t="s">
        <v>492</v>
      </c>
      <c r="B185" t="s">
        <v>5</v>
      </c>
      <c r="C185" t="s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 t="s">
        <v>311</v>
      </c>
      <c r="B186" t="s">
        <v>5</v>
      </c>
      <c r="C186" t="s">
        <v>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1.1180566345831338E-4</v>
      </c>
      <c r="Y186">
        <v>3.1630762843355925E-4</v>
      </c>
      <c r="Z186">
        <v>2.5248072884884189E-3</v>
      </c>
      <c r="AA186">
        <v>2.5765817597964325E-3</v>
      </c>
      <c r="AB186">
        <v>2.9600752476323395E-3</v>
      </c>
      <c r="AC186">
        <v>2.5536577255226077E-3</v>
      </c>
      <c r="AD186">
        <v>2.4834914331341561E-3</v>
      </c>
      <c r="AE186">
        <v>1.8683240057771854E-3</v>
      </c>
    </row>
    <row r="187" spans="1:31" x14ac:dyDescent="0.3">
      <c r="A187" t="s">
        <v>312</v>
      </c>
      <c r="B187" t="s">
        <v>5</v>
      </c>
      <c r="C187" t="s">
        <v>33</v>
      </c>
      <c r="D187">
        <v>0.87931822834385887</v>
      </c>
      <c r="E187">
        <v>0.89584802445869016</v>
      </c>
      <c r="F187">
        <v>0.90237228116273438</v>
      </c>
      <c r="G187">
        <v>0.90222747647204216</v>
      </c>
      <c r="H187">
        <v>0.88961399470057989</v>
      </c>
      <c r="I187">
        <v>0.90097691556284598</v>
      </c>
      <c r="J187">
        <v>0.90512791333397058</v>
      </c>
      <c r="K187">
        <v>0.90554474184925093</v>
      </c>
      <c r="L187">
        <v>0.92102750128598065</v>
      </c>
      <c r="M187">
        <v>0.93108002304571236</v>
      </c>
      <c r="N187">
        <v>0.87555388309745519</v>
      </c>
      <c r="O187">
        <v>0.88517554499519335</v>
      </c>
      <c r="P187">
        <v>0.82646567451162967</v>
      </c>
      <c r="Q187">
        <v>0.88547275486996568</v>
      </c>
      <c r="R187">
        <v>0.86235836126464949</v>
      </c>
      <c r="S187">
        <v>0.84956121342570357</v>
      </c>
      <c r="T187">
        <v>0.83810789084371973</v>
      </c>
      <c r="U187">
        <v>0.83810314118983287</v>
      </c>
      <c r="V187">
        <v>0.84367889128619844</v>
      </c>
      <c r="W187">
        <v>0.85310564427272273</v>
      </c>
      <c r="X187">
        <v>0.85441043691743113</v>
      </c>
      <c r="Y187">
        <v>0.81758518231938637</v>
      </c>
      <c r="Z187">
        <v>0.78424805252898555</v>
      </c>
      <c r="AA187">
        <v>0.79458761834642577</v>
      </c>
      <c r="AB187">
        <v>0.76080007796865412</v>
      </c>
      <c r="AC187">
        <v>0.70346213149612091</v>
      </c>
      <c r="AD187">
        <v>0.70680250142332468</v>
      </c>
      <c r="AE187">
        <v>0.57122099339633281</v>
      </c>
    </row>
    <row r="188" spans="1:31" x14ac:dyDescent="0.3">
      <c r="A188" t="s">
        <v>313</v>
      </c>
      <c r="B188" t="s">
        <v>5</v>
      </c>
      <c r="C188" t="s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0.19181793891354287</v>
      </c>
    </row>
    <row r="189" spans="1:31" x14ac:dyDescent="0.3">
      <c r="A189" t="s">
        <v>314</v>
      </c>
      <c r="B189" t="s">
        <v>5</v>
      </c>
      <c r="C189" t="s">
        <v>40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2.8974314975847605E-2</v>
      </c>
      <c r="O189">
        <v>2.7764548212966526E-2</v>
      </c>
      <c r="P189">
        <v>2.882692445005661E-2</v>
      </c>
      <c r="Q189">
        <v>2.3605848575278147E-2</v>
      </c>
      <c r="R189">
        <v>2.2715951826700796E-2</v>
      </c>
      <c r="S189">
        <v>1.7936727230485269E-2</v>
      </c>
      <c r="T189">
        <v>1.7426887744644414E-2</v>
      </c>
      <c r="U189">
        <v>1.9033258643411228E-2</v>
      </c>
      <c r="V189">
        <v>1.5130885625282215E-2</v>
      </c>
      <c r="W189">
        <v>1.5314663342112567E-2</v>
      </c>
      <c r="X189">
        <v>8.81720931043126E-3</v>
      </c>
      <c r="Y189">
        <v>1.0501961281739056E-2</v>
      </c>
      <c r="Z189">
        <v>1.0281400457775716E-2</v>
      </c>
      <c r="AA189">
        <v>1.0500935774734196E-2</v>
      </c>
      <c r="AB189">
        <v>1.2468140053754835E-2</v>
      </c>
      <c r="AC189">
        <v>1.0805380588165631E-2</v>
      </c>
      <c r="AD189">
        <v>1.0720444058206911E-2</v>
      </c>
      <c r="AE189">
        <v>9.0191276624822219E-3</v>
      </c>
    </row>
    <row r="190" spans="1:31" x14ac:dyDescent="0.3">
      <c r="A190" t="s">
        <v>315</v>
      </c>
      <c r="B190" t="s">
        <v>5</v>
      </c>
      <c r="C190" t="s">
        <v>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 t="s">
        <v>316</v>
      </c>
      <c r="B191" t="s">
        <v>5</v>
      </c>
      <c r="C191" t="s">
        <v>140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 t="s">
        <v>317</v>
      </c>
      <c r="B192" t="s">
        <v>5</v>
      </c>
      <c r="C192" t="s">
        <v>141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 t="s">
        <v>318</v>
      </c>
      <c r="B193" t="s">
        <v>5</v>
      </c>
      <c r="C193" t="s">
        <v>34</v>
      </c>
      <c r="D193">
        <v>7.5790089441961209E-2</v>
      </c>
      <c r="E193">
        <v>6.209674442947298E-2</v>
      </c>
      <c r="F193">
        <v>5.1370596316663304E-2</v>
      </c>
      <c r="G193">
        <v>5.2235729327180756E-2</v>
      </c>
      <c r="H193">
        <v>5.9894080294343198E-2</v>
      </c>
      <c r="I193">
        <v>5.1384881543601366E-2</v>
      </c>
      <c r="J193">
        <v>4.7543621296370117E-2</v>
      </c>
      <c r="K193">
        <v>4.3932652916824778E-2</v>
      </c>
      <c r="L193">
        <v>2.8987381968437302E-2</v>
      </c>
      <c r="M193">
        <v>2.5934827203073205E-2</v>
      </c>
      <c r="N193">
        <v>4.9137899134312331E-2</v>
      </c>
      <c r="O193">
        <v>3.6635647023022348E-2</v>
      </c>
      <c r="P193">
        <v>5.260902873871242E-2</v>
      </c>
      <c r="Q193">
        <v>5.5087303763422357E-2</v>
      </c>
      <c r="R193">
        <v>5.7460473496081833E-2</v>
      </c>
      <c r="S193">
        <v>4.6342829338836808E-2</v>
      </c>
      <c r="T193">
        <v>5.0852086074070539E-2</v>
      </c>
      <c r="U193">
        <v>5.2281458127114294E-2</v>
      </c>
      <c r="V193">
        <v>5.055414597110601E-2</v>
      </c>
      <c r="W193">
        <v>2.486838971293447E-2</v>
      </c>
      <c r="X193">
        <v>2.4806996744656206E-2</v>
      </c>
      <c r="Y193">
        <v>2.6833645850058194E-2</v>
      </c>
      <c r="Z193">
        <v>2.1663464197321632E-2</v>
      </c>
      <c r="AA193">
        <v>1.8206017111080799E-2</v>
      </c>
      <c r="AB193">
        <v>2.1579673189518152E-2</v>
      </c>
      <c r="AC193">
        <v>1.8137052380030418E-2</v>
      </c>
      <c r="AD193">
        <v>1.5175466336281666E-2</v>
      </c>
      <c r="AE193">
        <v>9.7910248690502057E-3</v>
      </c>
    </row>
    <row r="194" spans="1:31" x14ac:dyDescent="0.3">
      <c r="A194" t="s">
        <v>319</v>
      </c>
      <c r="B194" t="s">
        <v>5</v>
      </c>
      <c r="C194" t="s">
        <v>75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1.6245302952112718E-3</v>
      </c>
      <c r="O194">
        <v>1.6004790743249949E-3</v>
      </c>
      <c r="P194">
        <v>1.5287862974743818E-3</v>
      </c>
      <c r="Q194">
        <v>1.2728167269694087E-3</v>
      </c>
      <c r="R194">
        <v>1.2859573375625306E-3</v>
      </c>
      <c r="S194">
        <v>1.0413659277803511E-3</v>
      </c>
      <c r="T194">
        <v>1.3206501212771301E-3</v>
      </c>
      <c r="U194">
        <v>1.1669920275668676E-3</v>
      </c>
      <c r="V194">
        <v>9.5508338214985551E-4</v>
      </c>
      <c r="W194">
        <v>1.4901910223954493E-3</v>
      </c>
      <c r="X194">
        <v>2.3890883806610471E-3</v>
      </c>
      <c r="Y194">
        <v>2.9379120415570273E-3</v>
      </c>
      <c r="Z194">
        <v>2.8318521753169677E-3</v>
      </c>
      <c r="AA194">
        <v>4.8248408928241232E-3</v>
      </c>
      <c r="AB194">
        <v>1.001637696266853E-2</v>
      </c>
      <c r="AC194">
        <v>7.1618973053284461E-3</v>
      </c>
      <c r="AD194">
        <v>9.0548383429487726E-3</v>
      </c>
      <c r="AE194">
        <v>7.4056109256760462E-3</v>
      </c>
    </row>
    <row r="195" spans="1:31" x14ac:dyDescent="0.3">
      <c r="A195" t="s">
        <v>320</v>
      </c>
      <c r="B195" t="s">
        <v>5</v>
      </c>
      <c r="C195" t="s">
        <v>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5.350825667932513E-5</v>
      </c>
      <c r="Q195">
        <v>4.3832019350422059E-5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t="s">
        <v>321</v>
      </c>
      <c r="B196" t="s">
        <v>5</v>
      </c>
      <c r="C196" t="s">
        <v>76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t="s">
        <v>322</v>
      </c>
      <c r="B197" t="s">
        <v>23</v>
      </c>
      <c r="C197" t="s">
        <v>35</v>
      </c>
      <c r="D197">
        <v>3.4255306291204005E-2</v>
      </c>
      <c r="E197">
        <v>3.1299036143733409E-2</v>
      </c>
      <c r="F197">
        <v>3.332174345253297E-2</v>
      </c>
      <c r="G197">
        <v>3.6146421662774965E-2</v>
      </c>
      <c r="H197">
        <v>4.0611609840522332E-2</v>
      </c>
      <c r="I197">
        <v>5.0279149010410529E-2</v>
      </c>
      <c r="J197">
        <v>4.6895006500316902E-2</v>
      </c>
      <c r="K197">
        <v>4.993988228670064E-2</v>
      </c>
      <c r="L197">
        <v>6.7133451214927642E-2</v>
      </c>
      <c r="M197">
        <v>5.9664265680575465E-2</v>
      </c>
      <c r="N197">
        <v>7.1269453171031852E-2</v>
      </c>
      <c r="O197">
        <v>2.0671816729930279E-2</v>
      </c>
      <c r="P197">
        <v>0.1116481178232239</v>
      </c>
      <c r="Q197">
        <v>0.13618382172938814</v>
      </c>
      <c r="R197">
        <v>0.12802700878453918</v>
      </c>
      <c r="S197">
        <v>0.15560782637594847</v>
      </c>
      <c r="T197">
        <v>0.15865762478309656</v>
      </c>
      <c r="U197">
        <v>0.20730005650301223</v>
      </c>
      <c r="V197">
        <v>0.20919645463143541</v>
      </c>
      <c r="W197">
        <v>0.10454526067062042</v>
      </c>
      <c r="X197">
        <v>0.13423721112045744</v>
      </c>
      <c r="Y197">
        <v>0.15818091769367781</v>
      </c>
      <c r="Z197">
        <v>0.23990872187616455</v>
      </c>
      <c r="AA197">
        <v>0.20712568061864198</v>
      </c>
      <c r="AB197">
        <v>0.25773769261167012</v>
      </c>
      <c r="AC197">
        <v>0.21008775945225333</v>
      </c>
      <c r="AD197">
        <v>0.22049812658080514</v>
      </c>
      <c r="AE197">
        <v>0.21390819648372211</v>
      </c>
    </row>
    <row r="198" spans="1:31" x14ac:dyDescent="0.3">
      <c r="A198" t="s">
        <v>493</v>
      </c>
      <c r="B198" t="s">
        <v>23</v>
      </c>
      <c r="C198" t="s">
        <v>36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323</v>
      </c>
      <c r="B199" t="s">
        <v>23</v>
      </c>
      <c r="C199" t="s">
        <v>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6.1924301891803056E-3</v>
      </c>
      <c r="R199">
        <v>9.0908143709173533E-3</v>
      </c>
      <c r="S199">
        <v>5.5000791817933969E-3</v>
      </c>
      <c r="T199">
        <v>5.807813680969622E-3</v>
      </c>
      <c r="U199">
        <v>4.955809968937578E-3</v>
      </c>
      <c r="V199">
        <v>5.7930507904048242E-3</v>
      </c>
      <c r="W199">
        <v>8.4154947911845197E-3</v>
      </c>
      <c r="X199">
        <v>9.4239312750853035E-3</v>
      </c>
      <c r="Y199">
        <v>9.909567717935417E-3</v>
      </c>
      <c r="Z199">
        <v>9.4272652715282242E-3</v>
      </c>
      <c r="AA199">
        <v>1.0143444453451732E-2</v>
      </c>
      <c r="AB199">
        <v>1.0214416571162508E-2</v>
      </c>
      <c r="AC199">
        <v>1.0529390704643276E-2</v>
      </c>
      <c r="AD199">
        <v>9.7762614086392471E-3</v>
      </c>
      <c r="AE199">
        <v>9.5429387725372867E-3</v>
      </c>
    </row>
    <row r="200" spans="1:31" x14ac:dyDescent="0.3">
      <c r="A200" t="s">
        <v>324</v>
      </c>
      <c r="B200" t="s">
        <v>23</v>
      </c>
      <c r="C200" t="s">
        <v>33</v>
      </c>
      <c r="D200">
        <v>0.1578722805205143</v>
      </c>
      <c r="E200">
        <v>0.14690232506802825</v>
      </c>
      <c r="F200">
        <v>0.20305194714452474</v>
      </c>
      <c r="G200">
        <v>0.10511183186877175</v>
      </c>
      <c r="H200">
        <v>0.10045118673006985</v>
      </c>
      <c r="I200">
        <v>0.15237755600915071</v>
      </c>
      <c r="J200">
        <v>0.16245345205022838</v>
      </c>
      <c r="K200">
        <v>0.1583502981816379</v>
      </c>
      <c r="L200">
        <v>0.20812744369445135</v>
      </c>
      <c r="M200">
        <v>0.17150626367743632</v>
      </c>
      <c r="N200">
        <v>0.19161536720502884</v>
      </c>
      <c r="O200">
        <v>0.19102339868310289</v>
      </c>
      <c r="P200">
        <v>0.24350070573339039</v>
      </c>
      <c r="Q200">
        <v>0.2482702002425371</v>
      </c>
      <c r="R200">
        <v>0.26910980565135295</v>
      </c>
      <c r="S200">
        <v>0.28844939274824039</v>
      </c>
      <c r="T200">
        <v>0.28520903559763483</v>
      </c>
      <c r="U200">
        <v>0.28279404483403103</v>
      </c>
      <c r="V200">
        <v>0.35705207066523575</v>
      </c>
      <c r="W200">
        <v>0.40488100435248864</v>
      </c>
      <c r="X200">
        <v>0.38646582113076816</v>
      </c>
      <c r="Y200">
        <v>0.38176975829989412</v>
      </c>
      <c r="Z200">
        <v>0.29375754753965255</v>
      </c>
      <c r="AA200">
        <v>0.26825979791894594</v>
      </c>
      <c r="AB200">
        <v>0.27940734470151862</v>
      </c>
      <c r="AC200">
        <v>0.28858687592526361</v>
      </c>
      <c r="AD200">
        <v>0.33855210433122335</v>
      </c>
      <c r="AE200">
        <v>0.35519565827489946</v>
      </c>
    </row>
    <row r="201" spans="1:31" x14ac:dyDescent="0.3">
      <c r="A201" t="s">
        <v>325</v>
      </c>
      <c r="B201" t="s">
        <v>23</v>
      </c>
      <c r="C201" t="s">
        <v>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2.3085481768855489E-3</v>
      </c>
    </row>
    <row r="202" spans="1:31" x14ac:dyDescent="0.3">
      <c r="A202" t="s">
        <v>326</v>
      </c>
      <c r="B202" t="s">
        <v>23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 t="s">
        <v>327</v>
      </c>
      <c r="B203" t="s">
        <v>23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 t="s">
        <v>328</v>
      </c>
      <c r="B204" t="s">
        <v>23</v>
      </c>
      <c r="C204" t="s">
        <v>140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3.2727433996681334E-4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 t="s">
        <v>329</v>
      </c>
      <c r="B205" t="s">
        <v>23</v>
      </c>
      <c r="C205" t="s">
        <v>141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330</v>
      </c>
      <c r="B206" t="s">
        <v>23</v>
      </c>
      <c r="C206" t="s">
        <v>34</v>
      </c>
      <c r="D206">
        <v>0.4051103198268694</v>
      </c>
      <c r="E206">
        <v>0.49170304942623927</v>
      </c>
      <c r="F206">
        <v>0.42830432487829972</v>
      </c>
      <c r="G206">
        <v>0.52500643039281125</v>
      </c>
      <c r="H206">
        <v>0.28110039824169125</v>
      </c>
      <c r="I206">
        <v>0.19951407918519234</v>
      </c>
      <c r="J206">
        <v>0.20534413990147118</v>
      </c>
      <c r="K206">
        <v>0.16425059461511918</v>
      </c>
      <c r="L206">
        <v>0.1307021708926808</v>
      </c>
      <c r="M206">
        <v>0.18102329649428917</v>
      </c>
      <c r="N206">
        <v>0.18477093119376961</v>
      </c>
      <c r="O206">
        <v>0.20291786986125532</v>
      </c>
      <c r="P206">
        <v>0.17000393294223498</v>
      </c>
      <c r="Q206">
        <v>0.17454622051222107</v>
      </c>
      <c r="R206">
        <v>0.16285825329616524</v>
      </c>
      <c r="S206">
        <v>0.13189559402160517</v>
      </c>
      <c r="T206">
        <v>0.15274586627616979</v>
      </c>
      <c r="U206">
        <v>0.10673630941247289</v>
      </c>
      <c r="V206">
        <v>0.11435534430694935</v>
      </c>
      <c r="W206">
        <v>0.13264812101555037</v>
      </c>
      <c r="X206">
        <v>0.11418765945125255</v>
      </c>
      <c r="Y206">
        <v>0.11372183501138068</v>
      </c>
      <c r="Z206">
        <v>0.12768431216241313</v>
      </c>
      <c r="AA206">
        <v>0.14740949286104163</v>
      </c>
      <c r="AB206">
        <v>0.14980969676440348</v>
      </c>
      <c r="AC206">
        <v>0.17775039639751816</v>
      </c>
      <c r="AD206">
        <v>0.11630832245776529</v>
      </c>
      <c r="AE206">
        <v>0.10716113739366648</v>
      </c>
    </row>
    <row r="207" spans="1:31" x14ac:dyDescent="0.3">
      <c r="A207" t="s">
        <v>331</v>
      </c>
      <c r="B207" t="s">
        <v>23</v>
      </c>
      <c r="C207" t="s">
        <v>75</v>
      </c>
      <c r="D207">
        <v>0.19365540434545231</v>
      </c>
      <c r="E207">
        <v>0.1732256305368908</v>
      </c>
      <c r="F207">
        <v>0.23497161498774355</v>
      </c>
      <c r="G207">
        <v>0.25143011816645888</v>
      </c>
      <c r="H207">
        <v>0.30297145061258707</v>
      </c>
      <c r="I207">
        <v>0.38252411758179344</v>
      </c>
      <c r="J207">
        <v>0.35867515116180315</v>
      </c>
      <c r="K207">
        <v>0.37202657597577715</v>
      </c>
      <c r="L207">
        <v>0.33311476456277284</v>
      </c>
      <c r="M207">
        <v>0.3874119319068367</v>
      </c>
      <c r="N207">
        <v>0.36961538637302666</v>
      </c>
      <c r="O207">
        <v>0.41083774698076786</v>
      </c>
      <c r="P207">
        <v>0.33875586770671118</v>
      </c>
      <c r="Q207">
        <v>0.31909238293305203</v>
      </c>
      <c r="R207">
        <v>0.33189284159972088</v>
      </c>
      <c r="S207">
        <v>0.33636530166390399</v>
      </c>
      <c r="T207">
        <v>0.32130704634871338</v>
      </c>
      <c r="U207">
        <v>0.33247639746096663</v>
      </c>
      <c r="V207">
        <v>0.24058186473148582</v>
      </c>
      <c r="W207">
        <v>0.28392759895821518</v>
      </c>
      <c r="X207">
        <v>0.27188830378892465</v>
      </c>
      <c r="Y207">
        <v>0.2540694249493366</v>
      </c>
      <c r="Z207">
        <v>0.29337011227468907</v>
      </c>
      <c r="AA207">
        <v>0.32470997824236475</v>
      </c>
      <c r="AB207">
        <v>0.27242934582864953</v>
      </c>
      <c r="AC207">
        <v>0.2876410987130667</v>
      </c>
      <c r="AD207">
        <v>0.29051347471897149</v>
      </c>
      <c r="AE207">
        <v>0.29615163633280817</v>
      </c>
    </row>
    <row r="208" spans="1:31" x14ac:dyDescent="0.3">
      <c r="A208" t="s">
        <v>332</v>
      </c>
      <c r="B208" t="s">
        <v>23</v>
      </c>
      <c r="C208" t="s">
        <v>39</v>
      </c>
      <c r="D208">
        <v>0.20910668901596008</v>
      </c>
      <c r="E208">
        <v>0.1568699588251081</v>
      </c>
      <c r="F208">
        <v>0.10035036953689924</v>
      </c>
      <c r="G208">
        <v>8.23051979091831E-2</v>
      </c>
      <c r="H208">
        <v>0.27486535457512951</v>
      </c>
      <c r="I208">
        <v>0.21530509821345295</v>
      </c>
      <c r="J208">
        <v>0.22663225038618029</v>
      </c>
      <c r="K208">
        <v>0.25543264894076506</v>
      </c>
      <c r="L208">
        <v>0.2609221696351674</v>
      </c>
      <c r="M208">
        <v>0.20039424224086233</v>
      </c>
      <c r="N208">
        <v>0.18272886205714289</v>
      </c>
      <c r="O208">
        <v>0.17454916774494364</v>
      </c>
      <c r="P208">
        <v>0.1360913757944395</v>
      </c>
      <c r="Q208">
        <v>0.11571494439362126</v>
      </c>
      <c r="R208">
        <v>9.902127629730452E-2</v>
      </c>
      <c r="S208">
        <v>8.2181806008508634E-2</v>
      </c>
      <c r="T208">
        <v>7.6272613313415838E-2</v>
      </c>
      <c r="U208">
        <v>6.5737381820579616E-2</v>
      </c>
      <c r="V208">
        <v>7.3021214874488885E-2</v>
      </c>
      <c r="W208">
        <v>6.5582520211940762E-2</v>
      </c>
      <c r="X208">
        <v>8.3469798893545111E-2</v>
      </c>
      <c r="Y208">
        <v>8.2348496327775328E-2</v>
      </c>
      <c r="Z208">
        <v>3.5852040875552417E-2</v>
      </c>
      <c r="AA208">
        <v>4.2351605905553993E-2</v>
      </c>
      <c r="AB208">
        <v>3.0401503522595699E-2</v>
      </c>
      <c r="AC208">
        <v>2.5404478807254882E-2</v>
      </c>
      <c r="AD208">
        <v>2.4351710502595367E-2</v>
      </c>
      <c r="AE208">
        <v>1.573188456548082E-2</v>
      </c>
    </row>
    <row r="209" spans="1:31" x14ac:dyDescent="0.3">
      <c r="A209" t="s">
        <v>333</v>
      </c>
      <c r="B209" t="s">
        <v>23</v>
      </c>
      <c r="C209" t="s">
        <v>76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334</v>
      </c>
      <c r="B210" t="s">
        <v>24</v>
      </c>
      <c r="C210" t="s">
        <v>35</v>
      </c>
      <c r="D210">
        <v>3.5496757072160504E-2</v>
      </c>
      <c r="E210">
        <v>3.483656084207426E-2</v>
      </c>
      <c r="F210">
        <v>6.7548801563529423E-2</v>
      </c>
      <c r="G210">
        <v>7.8506573129247026E-2</v>
      </c>
      <c r="H210">
        <v>6.7650335755388064E-2</v>
      </c>
      <c r="I210">
        <v>7.2194510580596727E-2</v>
      </c>
      <c r="J210">
        <v>9.9896185643947047E-2</v>
      </c>
      <c r="K210">
        <v>0.13513652178499994</v>
      </c>
      <c r="L210">
        <v>0.1586913932276369</v>
      </c>
      <c r="M210">
        <v>0.16802851795924673</v>
      </c>
      <c r="N210">
        <v>0.20986303293594821</v>
      </c>
      <c r="O210">
        <v>0.24527283451431642</v>
      </c>
      <c r="P210">
        <v>0.22710876907841612</v>
      </c>
      <c r="Q210">
        <v>0.30772247523501417</v>
      </c>
      <c r="R210">
        <v>0.30278846149508859</v>
      </c>
      <c r="S210">
        <v>0.30847093341563109</v>
      </c>
      <c r="T210">
        <v>0.29523967737557799</v>
      </c>
      <c r="U210">
        <v>0.29012031544640826</v>
      </c>
      <c r="V210">
        <v>0.36782723878227974</v>
      </c>
      <c r="W210">
        <v>0.25406252074132063</v>
      </c>
      <c r="X210">
        <v>0.16252691527598365</v>
      </c>
      <c r="Y210">
        <v>0.2025609256275597</v>
      </c>
      <c r="Z210">
        <v>0.27131363700633998</v>
      </c>
      <c r="AA210">
        <v>0.24704067472382535</v>
      </c>
      <c r="AB210">
        <v>0.28149102208899773</v>
      </c>
      <c r="AC210">
        <v>0.21106623558926277</v>
      </c>
      <c r="AD210">
        <v>0.20332413974312402</v>
      </c>
      <c r="AE210">
        <v>0.20410994856318843</v>
      </c>
    </row>
    <row r="211" spans="1:31" x14ac:dyDescent="0.3">
      <c r="A211" t="s">
        <v>494</v>
      </c>
      <c r="B211" t="s">
        <v>24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335</v>
      </c>
      <c r="B212" t="s">
        <v>24</v>
      </c>
      <c r="C212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4.0730089761352962E-3</v>
      </c>
      <c r="Q212">
        <v>4.3947204418505947E-3</v>
      </c>
      <c r="R212">
        <v>1.4907820266650451E-3</v>
      </c>
      <c r="S212">
        <v>2.4695034346773901E-3</v>
      </c>
      <c r="T212">
        <v>2.4713946007395814E-3</v>
      </c>
      <c r="U212">
        <v>2.9236437120175557E-3</v>
      </c>
      <c r="V212">
        <v>3.2571084561485936E-3</v>
      </c>
      <c r="W212">
        <v>5.6489014560955966E-3</v>
      </c>
      <c r="X212">
        <v>8.3681511748865262E-3</v>
      </c>
      <c r="Y212">
        <v>8.5485291827837161E-3</v>
      </c>
      <c r="Z212">
        <v>8.7720087003736232E-3</v>
      </c>
      <c r="AA212">
        <v>9.5442877311527584E-3</v>
      </c>
      <c r="AB212">
        <v>2.1158218797413478E-2</v>
      </c>
      <c r="AC212">
        <v>2.5588079978246522E-2</v>
      </c>
      <c r="AD212">
        <v>2.692026369746605E-2</v>
      </c>
      <c r="AE212">
        <v>2.4364997498394787E-2</v>
      </c>
    </row>
    <row r="213" spans="1:31" x14ac:dyDescent="0.3">
      <c r="A213" t="s">
        <v>336</v>
      </c>
      <c r="B213" t="s">
        <v>24</v>
      </c>
      <c r="C213" t="s">
        <v>33</v>
      </c>
      <c r="D213">
        <v>0.26157617698590729</v>
      </c>
      <c r="E213">
        <v>0.24727326077962883</v>
      </c>
      <c r="F213">
        <v>0.24258041492192486</v>
      </c>
      <c r="G213">
        <v>0.11487983751481778</v>
      </c>
      <c r="H213">
        <v>0.14440198432451612</v>
      </c>
      <c r="I213">
        <v>0.17257524856572201</v>
      </c>
      <c r="J213">
        <v>0.11813866342780838</v>
      </c>
      <c r="K213">
        <v>0.16320266986612691</v>
      </c>
      <c r="L213">
        <v>0.10279242505382574</v>
      </c>
      <c r="M213">
        <v>0.16435968775997389</v>
      </c>
      <c r="N213">
        <v>0.15777091181236025</v>
      </c>
      <c r="O213">
        <v>0.1838152362167397</v>
      </c>
      <c r="P213">
        <v>0.19531484890429646</v>
      </c>
      <c r="Q213">
        <v>0.19094871939989824</v>
      </c>
      <c r="R213">
        <v>0.24925495668762698</v>
      </c>
      <c r="S213">
        <v>0.22957757197994166</v>
      </c>
      <c r="T213">
        <v>0.2161739766932759</v>
      </c>
      <c r="U213">
        <v>0.29576622065633551</v>
      </c>
      <c r="V213">
        <v>0.26734957292805783</v>
      </c>
      <c r="W213">
        <v>0.2826601722094359</v>
      </c>
      <c r="X213">
        <v>0.33235469784026539</v>
      </c>
      <c r="Y213">
        <v>0.26790816990260541</v>
      </c>
      <c r="Z213">
        <v>0.29411253195861708</v>
      </c>
      <c r="AA213">
        <v>0.28928519959782389</v>
      </c>
      <c r="AB213">
        <v>0.25790977362966278</v>
      </c>
      <c r="AC213">
        <v>0.34495390162169831</v>
      </c>
      <c r="AD213">
        <v>0.34104962309056952</v>
      </c>
      <c r="AE213">
        <v>0.35787592165846399</v>
      </c>
    </row>
    <row r="214" spans="1:31" x14ac:dyDescent="0.3">
      <c r="A214" t="s">
        <v>337</v>
      </c>
      <c r="B214" t="s">
        <v>24</v>
      </c>
      <c r="C214" t="s">
        <v>37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t="s">
        <v>338</v>
      </c>
      <c r="B215" t="s">
        <v>24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 t="s">
        <v>339</v>
      </c>
      <c r="B216" t="s">
        <v>24</v>
      </c>
      <c r="C216" t="s">
        <v>38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340</v>
      </c>
      <c r="B217" t="s">
        <v>24</v>
      </c>
      <c r="C217" t="s">
        <v>140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341</v>
      </c>
      <c r="B218" t="s">
        <v>24</v>
      </c>
      <c r="C218" t="s">
        <v>141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 t="s">
        <v>342</v>
      </c>
      <c r="B219" t="s">
        <v>24</v>
      </c>
      <c r="C219" t="s">
        <v>34</v>
      </c>
      <c r="D219">
        <v>0.34008256228253675</v>
      </c>
      <c r="E219">
        <v>0.33515369544560708</v>
      </c>
      <c r="F219">
        <v>0.21498725837676144</v>
      </c>
      <c r="G219">
        <v>0.22150668949153973</v>
      </c>
      <c r="H219">
        <v>0.25285674039665001</v>
      </c>
      <c r="I219">
        <v>0.23923758256127034</v>
      </c>
      <c r="J219">
        <v>0.22152110434361319</v>
      </c>
      <c r="K219">
        <v>0.1775665740268377</v>
      </c>
      <c r="L219">
        <v>0.15923154752659863</v>
      </c>
      <c r="M219">
        <v>0.14118385816170609</v>
      </c>
      <c r="N219">
        <v>9.6103414770960821E-2</v>
      </c>
      <c r="O219">
        <v>6.1433612786070284E-2</v>
      </c>
      <c r="P219">
        <v>6.4227716812503541E-2</v>
      </c>
      <c r="Q219">
        <v>4.7827320125835168E-2</v>
      </c>
      <c r="R219">
        <v>3.5596649759132654E-2</v>
      </c>
      <c r="S219">
        <v>2.8760270871769814E-2</v>
      </c>
      <c r="T219">
        <v>2.07363214379667E-2</v>
      </c>
      <c r="U219">
        <v>2.1432702777613524E-2</v>
      </c>
      <c r="V219">
        <v>3.1514081237048935E-2</v>
      </c>
      <c r="W219">
        <v>1.4181439106046223E-2</v>
      </c>
      <c r="X219">
        <v>2.1808674385503948E-2</v>
      </c>
      <c r="Y219">
        <v>2.5919855347028842E-2</v>
      </c>
      <c r="Z219">
        <v>1.5609661818933277E-2</v>
      </c>
      <c r="AA219">
        <v>1.488263300779492E-2</v>
      </c>
      <c r="AB219">
        <v>2.1454686159653777E-2</v>
      </c>
      <c r="AC219">
        <v>1.1078633647669311E-2</v>
      </c>
      <c r="AD219">
        <v>1.0119124180148034E-2</v>
      </c>
      <c r="AE219">
        <v>9.0555623384630229E-3</v>
      </c>
    </row>
    <row r="220" spans="1:31" x14ac:dyDescent="0.3">
      <c r="A220" t="s">
        <v>343</v>
      </c>
      <c r="B220" t="s">
        <v>24</v>
      </c>
      <c r="C220" t="s">
        <v>75</v>
      </c>
      <c r="D220">
        <v>4.1828951722655806E-2</v>
      </c>
      <c r="E220">
        <v>3.168617139284545E-2</v>
      </c>
      <c r="F220">
        <v>5.9935523994701381E-2</v>
      </c>
      <c r="G220">
        <v>6.0639625815110454E-2</v>
      </c>
      <c r="H220">
        <v>8.689105292833145E-2</v>
      </c>
      <c r="I220">
        <v>6.9870520079942308E-2</v>
      </c>
      <c r="J220">
        <v>0.11236589363938633</v>
      </c>
      <c r="K220">
        <v>0.12513436662289917</v>
      </c>
      <c r="L220">
        <v>0.15248717475241758</v>
      </c>
      <c r="M220">
        <v>0.20334985983833584</v>
      </c>
      <c r="N220">
        <v>0.24920692604665429</v>
      </c>
      <c r="O220">
        <v>0.25774236001904283</v>
      </c>
      <c r="P220">
        <v>0.23488316095907377</v>
      </c>
      <c r="Q220">
        <v>0.18796818570667359</v>
      </c>
      <c r="R220">
        <v>0.16498458212831735</v>
      </c>
      <c r="S220">
        <v>0.15608443306322026</v>
      </c>
      <c r="T220">
        <v>0.13602278903059836</v>
      </c>
      <c r="U220">
        <v>0.13199707949512438</v>
      </c>
      <c r="V220">
        <v>0.13622819873099337</v>
      </c>
      <c r="W220">
        <v>0.15797669196123221</v>
      </c>
      <c r="X220">
        <v>0.16889864622669679</v>
      </c>
      <c r="Y220">
        <v>0.16597871320023766</v>
      </c>
      <c r="Z220">
        <v>0.17643606455961025</v>
      </c>
      <c r="AA220">
        <v>0.17816454970315956</v>
      </c>
      <c r="AB220">
        <v>0.17837042267456041</v>
      </c>
      <c r="AC220">
        <v>0.2016187288002052</v>
      </c>
      <c r="AD220">
        <v>0.1892372948557513</v>
      </c>
      <c r="AE220">
        <v>0.16703169696435799</v>
      </c>
    </row>
    <row r="221" spans="1:31" x14ac:dyDescent="0.3">
      <c r="A221" t="s">
        <v>344</v>
      </c>
      <c r="B221" t="s">
        <v>24</v>
      </c>
      <c r="C221" t="s">
        <v>39</v>
      </c>
      <c r="D221">
        <v>0.32101555193673964</v>
      </c>
      <c r="E221">
        <v>0.3510503115398444</v>
      </c>
      <c r="F221">
        <v>0.41494800114308278</v>
      </c>
      <c r="G221">
        <v>0.52446727404928506</v>
      </c>
      <c r="H221">
        <v>0.44819988659511445</v>
      </c>
      <c r="I221">
        <v>0.4461221382124686</v>
      </c>
      <c r="J221">
        <v>0.44807815294524506</v>
      </c>
      <c r="K221">
        <v>0.39895986769913633</v>
      </c>
      <c r="L221">
        <v>0.42679745943952108</v>
      </c>
      <c r="M221">
        <v>0.32307807628073765</v>
      </c>
      <c r="N221">
        <v>0.28705571443407651</v>
      </c>
      <c r="O221">
        <v>0.25173595646383079</v>
      </c>
      <c r="P221">
        <v>0.27439249526957477</v>
      </c>
      <c r="Q221">
        <v>0.26113857909072818</v>
      </c>
      <c r="R221">
        <v>0.2458845679031694</v>
      </c>
      <c r="S221">
        <v>0.27463728723475972</v>
      </c>
      <c r="T221">
        <v>0.3293558408618415</v>
      </c>
      <c r="U221">
        <v>0.25776003791250057</v>
      </c>
      <c r="V221">
        <v>0.19382379986547171</v>
      </c>
      <c r="W221">
        <v>0.28547027452586959</v>
      </c>
      <c r="X221">
        <v>0.3060429150966637</v>
      </c>
      <c r="Y221">
        <v>0.32908380673978471</v>
      </c>
      <c r="Z221">
        <v>0.23375609595612576</v>
      </c>
      <c r="AA221">
        <v>0.26108265523624352</v>
      </c>
      <c r="AB221">
        <v>0.2396158766497119</v>
      </c>
      <c r="AC221">
        <v>0.20569442036291791</v>
      </c>
      <c r="AD221">
        <v>0.22934955443294111</v>
      </c>
      <c r="AE221">
        <v>0.23756187297713172</v>
      </c>
    </row>
    <row r="222" spans="1:31" x14ac:dyDescent="0.3">
      <c r="A222" t="s">
        <v>345</v>
      </c>
      <c r="B222" t="s">
        <v>24</v>
      </c>
      <c r="C222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346</v>
      </c>
      <c r="B223" t="s">
        <v>27</v>
      </c>
      <c r="C223" t="s">
        <v>35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0.99731192495074128</v>
      </c>
      <c r="M223">
        <v>0.99614386169878666</v>
      </c>
      <c r="N223">
        <v>0.12830066852396063</v>
      </c>
      <c r="O223">
        <v>0.27429121320597261</v>
      </c>
      <c r="P223">
        <v>0.10028787312509896</v>
      </c>
      <c r="Q223">
        <v>0.18073564797745287</v>
      </c>
      <c r="R223">
        <v>0.13478352202008181</v>
      </c>
      <c r="S223">
        <v>0.2301510799668868</v>
      </c>
      <c r="T223">
        <v>0.21606867219366188</v>
      </c>
      <c r="U223">
        <v>0.37452529560608755</v>
      </c>
      <c r="V223">
        <v>0.32171128834379936</v>
      </c>
      <c r="W223">
        <v>0.27289703044461111</v>
      </c>
      <c r="X223">
        <v>0.2544145644519839</v>
      </c>
      <c r="Y223">
        <v>0.30177754236260446</v>
      </c>
      <c r="Z223">
        <v>0.25323269909543189</v>
      </c>
      <c r="AA223">
        <v>0.25309523882600493</v>
      </c>
      <c r="AB223">
        <v>0.253342529303413</v>
      </c>
      <c r="AC223">
        <v>0.21008214093443073</v>
      </c>
      <c r="AD223">
        <v>0.18898632659154094</v>
      </c>
      <c r="AE223">
        <v>0.19719442533726253</v>
      </c>
    </row>
    <row r="224" spans="1:31" x14ac:dyDescent="0.3">
      <c r="A224" t="s">
        <v>495</v>
      </c>
      <c r="B224" t="s">
        <v>27</v>
      </c>
      <c r="C224" t="s">
        <v>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t="s">
        <v>347</v>
      </c>
      <c r="B225" t="s">
        <v>27</v>
      </c>
      <c r="C225" t="s">
        <v>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2.6880750492586755E-3</v>
      </c>
      <c r="M225">
        <v>3.8561383012133241E-3</v>
      </c>
      <c r="N225">
        <v>1.5277454509203139E-3</v>
      </c>
      <c r="O225">
        <v>2.0001051730034166E-3</v>
      </c>
      <c r="P225">
        <v>2.3401484993700091E-3</v>
      </c>
      <c r="Q225">
        <v>2.5930864736201549E-3</v>
      </c>
      <c r="R225">
        <v>2.7007588558509272E-3</v>
      </c>
      <c r="S225">
        <v>2.6039162491560239E-3</v>
      </c>
      <c r="T225">
        <v>2.9438461732614355E-3</v>
      </c>
      <c r="U225">
        <v>2.5578858371921448E-3</v>
      </c>
      <c r="V225">
        <v>2.8622360160226756E-3</v>
      </c>
      <c r="W225">
        <v>3.4135587802670364E-3</v>
      </c>
      <c r="X225">
        <v>2.5811381609640981E-3</v>
      </c>
      <c r="Y225">
        <v>4.2296843266826116E-3</v>
      </c>
      <c r="Z225">
        <v>3.2911986965049873E-3</v>
      </c>
      <c r="AA225">
        <v>3.6937342677047388E-3</v>
      </c>
      <c r="AB225">
        <v>4.362967449672934E-3</v>
      </c>
      <c r="AC225">
        <v>3.8584693736935989E-3</v>
      </c>
      <c r="AD225">
        <v>5.4349809066029505E-3</v>
      </c>
      <c r="AE225">
        <v>3.7660805590595306E-3</v>
      </c>
    </row>
    <row r="226" spans="1:31" x14ac:dyDescent="0.3">
      <c r="A226" t="s">
        <v>348</v>
      </c>
      <c r="B226" t="s">
        <v>27</v>
      </c>
      <c r="C226" t="s">
        <v>33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0.61960498557323829</v>
      </c>
      <c r="O226">
        <v>0.41277298423480158</v>
      </c>
      <c r="P226">
        <v>0.55149068370744203</v>
      </c>
      <c r="Q226">
        <v>0.53658538704116798</v>
      </c>
      <c r="R226">
        <v>0.5368916466443131</v>
      </c>
      <c r="S226">
        <v>0.46901529812742582</v>
      </c>
      <c r="T226">
        <v>0.60429741137172777</v>
      </c>
      <c r="U226">
        <v>0.46877213762193148</v>
      </c>
      <c r="V226">
        <v>0.55804250109243392</v>
      </c>
      <c r="W226">
        <v>0.60970795965806679</v>
      </c>
      <c r="X226">
        <v>0.54537690214524559</v>
      </c>
      <c r="Y226">
        <v>0.46163551050280016</v>
      </c>
      <c r="Z226">
        <v>0.5551977945135772</v>
      </c>
      <c r="AA226">
        <v>0.51475639331480061</v>
      </c>
      <c r="AB226">
        <v>0.49347747939526704</v>
      </c>
      <c r="AC226">
        <v>0.4597355837733898</v>
      </c>
      <c r="AD226">
        <v>0.49733572577629487</v>
      </c>
      <c r="AE226">
        <v>0.41798298787328936</v>
      </c>
    </row>
    <row r="227" spans="1:31" x14ac:dyDescent="0.3">
      <c r="A227" t="s">
        <v>349</v>
      </c>
      <c r="B227" t="s">
        <v>27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 t="s">
        <v>350</v>
      </c>
      <c r="B228" t="s">
        <v>27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351</v>
      </c>
      <c r="B229" t="s">
        <v>27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352</v>
      </c>
      <c r="B230" t="s">
        <v>27</v>
      </c>
      <c r="C230" t="s">
        <v>140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 t="s">
        <v>353</v>
      </c>
      <c r="B231" t="s">
        <v>27</v>
      </c>
      <c r="C231" t="s">
        <v>141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 t="s">
        <v>354</v>
      </c>
      <c r="B232" t="s">
        <v>27</v>
      </c>
      <c r="C232" t="s">
        <v>34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0.25045566203029485</v>
      </c>
      <c r="O232">
        <v>0.31061370460817822</v>
      </c>
      <c r="P232">
        <v>0.34522913173787745</v>
      </c>
      <c r="Q232">
        <v>0.27973177932279653</v>
      </c>
      <c r="R232">
        <v>0.32510766466495011</v>
      </c>
      <c r="S232">
        <v>0.29779161787026887</v>
      </c>
      <c r="T232">
        <v>0.17650591508621016</v>
      </c>
      <c r="U232">
        <v>0.15396040787421547</v>
      </c>
      <c r="V232">
        <v>0.11690699427079487</v>
      </c>
      <c r="W232">
        <v>0.11296326024918611</v>
      </c>
      <c r="X232">
        <v>0.19701076179745913</v>
      </c>
      <c r="Y232">
        <v>0.23190297364587223</v>
      </c>
      <c r="Z232">
        <v>0.18722784732690198</v>
      </c>
      <c r="AA232">
        <v>0.22638141790485208</v>
      </c>
      <c r="AB232">
        <v>0.24530732653562543</v>
      </c>
      <c r="AC232">
        <v>0.32508372784024114</v>
      </c>
      <c r="AD232">
        <v>0.3055077509399961</v>
      </c>
      <c r="AE232">
        <v>0.38097291023571922</v>
      </c>
    </row>
    <row r="233" spans="1:31" x14ac:dyDescent="0.3">
      <c r="A233" t="s">
        <v>355</v>
      </c>
      <c r="B233" t="s">
        <v>27</v>
      </c>
      <c r="C233" t="s">
        <v>75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1.1093842158602035E-4</v>
      </c>
      <c r="O233">
        <v>3.2199277804410099E-4</v>
      </c>
      <c r="P233">
        <v>6.5216293021161506E-4</v>
      </c>
      <c r="Q233">
        <v>3.5409918496232814E-4</v>
      </c>
      <c r="R233">
        <v>5.1640781480402642E-4</v>
      </c>
      <c r="S233">
        <v>4.3808778626246202E-4</v>
      </c>
      <c r="T233">
        <v>1.8415517513879569E-4</v>
      </c>
      <c r="U233">
        <v>1.842730605733528E-4</v>
      </c>
      <c r="V233">
        <v>4.7698027694937088E-4</v>
      </c>
      <c r="W233">
        <v>1.018190867869001E-3</v>
      </c>
      <c r="X233">
        <v>6.1663344434727252E-4</v>
      </c>
      <c r="Y233">
        <v>4.5428916204048615E-4</v>
      </c>
      <c r="Z233">
        <v>1.0504603675841342E-3</v>
      </c>
      <c r="AA233">
        <v>2.0732156866374823E-3</v>
      </c>
      <c r="AB233">
        <v>3.509697316021652E-3</v>
      </c>
      <c r="AC233">
        <v>1.2400780782446776E-3</v>
      </c>
      <c r="AD233">
        <v>2.7352157855651559E-3</v>
      </c>
      <c r="AE233">
        <v>8.3595994669340791E-5</v>
      </c>
    </row>
    <row r="234" spans="1:31" x14ac:dyDescent="0.3">
      <c r="A234" t="s">
        <v>356</v>
      </c>
      <c r="B234" t="s">
        <v>27</v>
      </c>
      <c r="C234" t="s">
        <v>39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 t="s">
        <v>357</v>
      </c>
      <c r="B235" t="s">
        <v>27</v>
      </c>
      <c r="C235" t="s">
        <v>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358</v>
      </c>
      <c r="B236" t="s">
        <v>29</v>
      </c>
      <c r="C236" t="s">
        <v>35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0.52882652254332907</v>
      </c>
      <c r="T236">
        <v>0.48012354088557463</v>
      </c>
      <c r="U236">
        <v>0.37505832777948639</v>
      </c>
      <c r="V236">
        <v>0.27265524231950383</v>
      </c>
      <c r="W236">
        <v>0.13901036071833764</v>
      </c>
      <c r="X236">
        <v>0.46554106825642361</v>
      </c>
      <c r="Y236">
        <v>0.61992051068972143</v>
      </c>
      <c r="Z236">
        <v>0.55701175836600025</v>
      </c>
      <c r="AA236">
        <v>0.48741740100147607</v>
      </c>
      <c r="AB236">
        <v>0.45369246482539072</v>
      </c>
      <c r="AC236">
        <v>0.48229178229598141</v>
      </c>
      <c r="AD236">
        <v>0.48292923673388299</v>
      </c>
      <c r="AE236">
        <v>0.54985292631771221</v>
      </c>
    </row>
    <row r="237" spans="1:31" x14ac:dyDescent="0.3">
      <c r="A237" t="s">
        <v>496</v>
      </c>
      <c r="B237" t="s">
        <v>29</v>
      </c>
      <c r="C237" t="s">
        <v>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359</v>
      </c>
      <c r="B238" t="s">
        <v>29</v>
      </c>
      <c r="C238" t="s">
        <v>66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2.4170742205855651E-2</v>
      </c>
      <c r="Z238">
        <v>2.3458651720940592E-2</v>
      </c>
      <c r="AA238">
        <v>1.4642718307922175E-2</v>
      </c>
      <c r="AB238">
        <v>1.3366144364769789E-2</v>
      </c>
      <c r="AC238">
        <v>1.0877483856210816E-2</v>
      </c>
      <c r="AD238">
        <v>1.0302960130416145E-2</v>
      </c>
      <c r="AE238">
        <v>9.7690632439837027E-3</v>
      </c>
    </row>
    <row r="239" spans="1:31" x14ac:dyDescent="0.3">
      <c r="A239" t="s">
        <v>360</v>
      </c>
      <c r="B239" t="s">
        <v>29</v>
      </c>
      <c r="C239" t="s">
        <v>33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6.4971279860674261E-2</v>
      </c>
      <c r="T239">
        <v>9.6825796236821846E-2</v>
      </c>
      <c r="U239">
        <v>0.10272843964478051</v>
      </c>
      <c r="V239">
        <v>7.594986389953759E-2</v>
      </c>
      <c r="W239">
        <v>7.6572563395732665E-2</v>
      </c>
      <c r="X239">
        <v>0.10141360408826856</v>
      </c>
      <c r="Y239">
        <v>9.8212578936019188E-2</v>
      </c>
      <c r="Z239">
        <v>8.1907602066035951E-2</v>
      </c>
      <c r="AA239">
        <v>7.0291459666520312E-2</v>
      </c>
      <c r="AB239">
        <v>6.1056826901185433E-2</v>
      </c>
      <c r="AC239">
        <v>5.8281583240644627E-2</v>
      </c>
      <c r="AD239">
        <v>5.1630446838269575E-2</v>
      </c>
      <c r="AE239">
        <v>5.6941150877654639E-2</v>
      </c>
    </row>
    <row r="240" spans="1:31" x14ac:dyDescent="0.3">
      <c r="A240" t="s">
        <v>361</v>
      </c>
      <c r="B240" t="s">
        <v>29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3.989507596361478E-2</v>
      </c>
    </row>
    <row r="241" spans="1:31" x14ac:dyDescent="0.3">
      <c r="A241" t="s">
        <v>362</v>
      </c>
      <c r="B241" t="s">
        <v>29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 t="s">
        <v>363</v>
      </c>
      <c r="B242" t="s">
        <v>29</v>
      </c>
      <c r="C242" t="s">
        <v>38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t="s">
        <v>364</v>
      </c>
      <c r="B243" t="s">
        <v>29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1.3052037640691542E-4</v>
      </c>
      <c r="Z243">
        <v>1.3179736689340974E-4</v>
      </c>
      <c r="AA243">
        <v>2.7015477584646605E-4</v>
      </c>
      <c r="AB243">
        <v>2.4059609790523688E-4</v>
      </c>
      <c r="AC243">
        <v>1.1032016298251204E-4</v>
      </c>
      <c r="AD243">
        <v>5.6272374098598608E-5</v>
      </c>
      <c r="AE243">
        <v>0</v>
      </c>
    </row>
    <row r="244" spans="1:31" x14ac:dyDescent="0.3">
      <c r="A244" t="s">
        <v>365</v>
      </c>
      <c r="B244" t="s">
        <v>29</v>
      </c>
      <c r="C244" t="s">
        <v>141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 t="s">
        <v>366</v>
      </c>
      <c r="B245" t="s">
        <v>29</v>
      </c>
      <c r="C245" t="s">
        <v>34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0.40620219759599657</v>
      </c>
      <c r="T245">
        <v>0.42305066287760362</v>
      </c>
      <c r="U245">
        <v>0.52221323257573304</v>
      </c>
      <c r="V245">
        <v>0.65139489378095861</v>
      </c>
      <c r="W245">
        <v>0.78441707588592979</v>
      </c>
      <c r="X245">
        <v>0.4330453276553079</v>
      </c>
      <c r="Y245">
        <v>0.25756564779199675</v>
      </c>
      <c r="Z245">
        <v>0.33749019048012996</v>
      </c>
      <c r="AA245">
        <v>0.42737826624823505</v>
      </c>
      <c r="AB245">
        <v>0.47164396781074885</v>
      </c>
      <c r="AC245">
        <v>0.44843883044418065</v>
      </c>
      <c r="AD245">
        <v>0.45508108392333269</v>
      </c>
      <c r="AE245">
        <v>0.34354178359703469</v>
      </c>
    </row>
    <row r="246" spans="1:31" x14ac:dyDescent="0.3">
      <c r="A246" t="s">
        <v>367</v>
      </c>
      <c r="B246" t="s">
        <v>29</v>
      </c>
      <c r="C246" t="s">
        <v>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 t="s">
        <v>368</v>
      </c>
      <c r="B247" t="s">
        <v>29</v>
      </c>
      <c r="C247" t="s">
        <v>39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369</v>
      </c>
      <c r="B248" t="s">
        <v>29</v>
      </c>
      <c r="C248" t="s">
        <v>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 t="s">
        <v>370</v>
      </c>
      <c r="B249" t="s">
        <v>8</v>
      </c>
      <c r="C249" t="s">
        <v>35</v>
      </c>
      <c r="D249">
        <v>4.0133252115325459E-2</v>
      </c>
      <c r="E249">
        <v>3.6512689174938107E-2</v>
      </c>
      <c r="F249">
        <v>4.0993111754774526E-2</v>
      </c>
      <c r="G249">
        <v>3.947035391697247E-2</v>
      </c>
      <c r="H249">
        <v>4.2451928175594934E-2</v>
      </c>
      <c r="I249">
        <v>4.1667188804879601E-2</v>
      </c>
      <c r="J249">
        <v>3.8539584872381502E-2</v>
      </c>
      <c r="K249">
        <v>4.7040729751857496E-2</v>
      </c>
      <c r="L249">
        <v>5.2087065801279572E-2</v>
      </c>
      <c r="M249">
        <v>5.720554542355287E-2</v>
      </c>
      <c r="N249">
        <v>6.0870303604581795E-2</v>
      </c>
      <c r="O249">
        <v>8.5750663095110022E-2</v>
      </c>
      <c r="P249">
        <v>9.4882261231549095E-2</v>
      </c>
      <c r="Q249">
        <v>0.13634558650505485</v>
      </c>
      <c r="R249">
        <v>0.14595501185588333</v>
      </c>
      <c r="S249">
        <v>0.16355771358996701</v>
      </c>
      <c r="T249">
        <v>0.1651989723539361</v>
      </c>
      <c r="U249">
        <v>0.16391302903200533</v>
      </c>
      <c r="V249">
        <v>0.14808599770884986</v>
      </c>
      <c r="W249">
        <v>0.16077274801053792</v>
      </c>
      <c r="X249">
        <v>0.13832732381184967</v>
      </c>
      <c r="Y249">
        <v>0.15483451123563352</v>
      </c>
      <c r="Z249">
        <v>0.11618399393041577</v>
      </c>
      <c r="AA249">
        <v>0.12418118463893428</v>
      </c>
      <c r="AB249">
        <v>0.11913651873449226</v>
      </c>
      <c r="AC249">
        <v>0.12404781548322381</v>
      </c>
      <c r="AD249">
        <v>0.12827212549357558</v>
      </c>
      <c r="AE249">
        <v>0.12310075149492515</v>
      </c>
    </row>
    <row r="250" spans="1:31" x14ac:dyDescent="0.3">
      <c r="A250" t="s">
        <v>497</v>
      </c>
      <c r="B250" t="s">
        <v>8</v>
      </c>
      <c r="C250" t="s">
        <v>36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 t="s">
        <v>371</v>
      </c>
      <c r="B251" t="s">
        <v>8</v>
      </c>
      <c r="C251" t="s">
        <v>66</v>
      </c>
      <c r="D251">
        <v>8.1639152255882658E-3</v>
      </c>
      <c r="E251">
        <v>7.9077755006995397E-3</v>
      </c>
      <c r="F251">
        <v>7.8766195719349782E-3</v>
      </c>
      <c r="G251">
        <v>8.4624118486373665E-3</v>
      </c>
      <c r="H251">
        <v>9.1652228049049992E-3</v>
      </c>
      <c r="I251">
        <v>8.7995243219490989E-3</v>
      </c>
      <c r="J251">
        <v>7.715347667806554E-3</v>
      </c>
      <c r="K251">
        <v>9.0990249464894066E-3</v>
      </c>
      <c r="L251">
        <v>8.8021498247183375E-3</v>
      </c>
      <c r="M251">
        <v>9.6471393137424859E-3</v>
      </c>
      <c r="N251">
        <v>9.771453822317186E-3</v>
      </c>
      <c r="O251">
        <v>9.2383493250988644E-3</v>
      </c>
      <c r="P251">
        <v>9.2313543783690277E-3</v>
      </c>
      <c r="Q251">
        <v>7.8282910680298207E-3</v>
      </c>
      <c r="R251">
        <v>7.2272820474421524E-3</v>
      </c>
      <c r="S251">
        <v>7.311800692462336E-3</v>
      </c>
      <c r="T251">
        <v>7.0460822807844178E-3</v>
      </c>
      <c r="U251">
        <v>7.3612418328971524E-3</v>
      </c>
      <c r="V251">
        <v>7.1393506946042674E-3</v>
      </c>
      <c r="W251">
        <v>7.3004156649127934E-3</v>
      </c>
      <c r="X251">
        <v>7.0518454144571415E-3</v>
      </c>
      <c r="Y251">
        <v>8.8486047126162259E-3</v>
      </c>
      <c r="Z251">
        <v>8.5846261406354943E-3</v>
      </c>
      <c r="AA251">
        <v>9.0367572182155076E-3</v>
      </c>
      <c r="AB251">
        <v>1.2413429187135405E-2</v>
      </c>
      <c r="AC251">
        <v>1.1012657183050514E-2</v>
      </c>
      <c r="AD251">
        <v>9.4174362384716326E-3</v>
      </c>
      <c r="AE251">
        <v>9.0970973191692259E-3</v>
      </c>
    </row>
    <row r="252" spans="1:31" x14ac:dyDescent="0.3">
      <c r="A252" t="s">
        <v>372</v>
      </c>
      <c r="B252" t="s">
        <v>8</v>
      </c>
      <c r="C252" t="s">
        <v>33</v>
      </c>
      <c r="D252">
        <v>0.89878997763496782</v>
      </c>
      <c r="E252">
        <v>0.91165304572116868</v>
      </c>
      <c r="F252">
        <v>0.90518769058260773</v>
      </c>
      <c r="G252">
        <v>0.90879630163907132</v>
      </c>
      <c r="H252">
        <v>0.90893428995496239</v>
      </c>
      <c r="I252">
        <v>0.91161850911981801</v>
      </c>
      <c r="J252">
        <v>0.91806845505026335</v>
      </c>
      <c r="K252">
        <v>0.898942347995076</v>
      </c>
      <c r="L252">
        <v>0.89128685780001848</v>
      </c>
      <c r="M252">
        <v>0.88089098528542731</v>
      </c>
      <c r="N252">
        <v>0.87558008348092253</v>
      </c>
      <c r="O252">
        <v>0.85242601858816869</v>
      </c>
      <c r="P252">
        <v>0.8415304718363591</v>
      </c>
      <c r="Q252">
        <v>0.80763849310687752</v>
      </c>
      <c r="R252">
        <v>0.80211214710618406</v>
      </c>
      <c r="S252">
        <v>0.78047056600954268</v>
      </c>
      <c r="T252">
        <v>0.7758285898114583</v>
      </c>
      <c r="U252">
        <v>0.75837476389323499</v>
      </c>
      <c r="V252">
        <v>0.77524700749338638</v>
      </c>
      <c r="W252">
        <v>0.77651617319303812</v>
      </c>
      <c r="X252">
        <v>0.80152179193780304</v>
      </c>
      <c r="Y252">
        <v>0.77149097253356325</v>
      </c>
      <c r="Z252">
        <v>0.81600011397497407</v>
      </c>
      <c r="AA252">
        <v>0.80478490649734069</v>
      </c>
      <c r="AB252">
        <v>0.78941760578283771</v>
      </c>
      <c r="AC252">
        <v>0.77830135957839897</v>
      </c>
      <c r="AD252">
        <v>0.77241544398672357</v>
      </c>
      <c r="AE252">
        <v>0.76623441810517745</v>
      </c>
    </row>
    <row r="253" spans="1:31" x14ac:dyDescent="0.3">
      <c r="A253" t="s">
        <v>373</v>
      </c>
      <c r="B253" t="s">
        <v>8</v>
      </c>
      <c r="C253" t="s">
        <v>37</v>
      </c>
      <c r="D253">
        <v>0</v>
      </c>
      <c r="E253">
        <v>0</v>
      </c>
      <c r="F253">
        <v>0</v>
      </c>
      <c r="G253">
        <v>0</v>
      </c>
      <c r="H253">
        <v>1.1484482393379278E-4</v>
      </c>
      <c r="I253">
        <v>1.2595037727212565E-4</v>
      </c>
      <c r="J253">
        <v>1.2557374328224757E-4</v>
      </c>
      <c r="K253">
        <v>1.9260170528264948E-4</v>
      </c>
      <c r="L253">
        <v>2.8983070709493456E-4</v>
      </c>
      <c r="M253">
        <v>4.1505583774458296E-4</v>
      </c>
      <c r="N253">
        <v>5.6192692455880617E-4</v>
      </c>
      <c r="O253">
        <v>6.2849461141073601E-4</v>
      </c>
      <c r="P253">
        <v>8.9011668186235742E-4</v>
      </c>
      <c r="Q253">
        <v>9.9699774689766449E-4</v>
      </c>
      <c r="R253">
        <v>1.3184704371786221E-3</v>
      </c>
      <c r="S253">
        <v>1.9835204531041865E-3</v>
      </c>
      <c r="T253">
        <v>2.5954198746305133E-3</v>
      </c>
      <c r="U253">
        <v>4.1194135769122833E-3</v>
      </c>
      <c r="V253">
        <v>5.0543797059406769E-3</v>
      </c>
      <c r="W253">
        <v>6.1944655450964217E-3</v>
      </c>
      <c r="X253">
        <v>6.7592955441825248E-3</v>
      </c>
      <c r="Y253">
        <v>1.028912049658157E-2</v>
      </c>
      <c r="Z253">
        <v>1.1033576376186762E-2</v>
      </c>
      <c r="AA253">
        <v>1.234021171424016E-2</v>
      </c>
      <c r="AB253">
        <v>1.8390236432587852E-2</v>
      </c>
      <c r="AC253">
        <v>1.8583305554852395E-2</v>
      </c>
      <c r="AD253">
        <v>2.1659534045469112E-2</v>
      </c>
      <c r="AE253">
        <v>2.3551318407212144E-2</v>
      </c>
    </row>
    <row r="254" spans="1:31" x14ac:dyDescent="0.3">
      <c r="A254" t="s">
        <v>374</v>
      </c>
      <c r="B254" t="s">
        <v>8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t="s">
        <v>375</v>
      </c>
      <c r="B255" t="s">
        <v>8</v>
      </c>
      <c r="C255" t="s">
        <v>38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376</v>
      </c>
      <c r="B256" t="s">
        <v>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377</v>
      </c>
      <c r="B257" t="s">
        <v>8</v>
      </c>
      <c r="C257" t="s">
        <v>141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378</v>
      </c>
      <c r="B258" t="s">
        <v>8</v>
      </c>
      <c r="C258" t="s">
        <v>34</v>
      </c>
      <c r="D258">
        <v>4.213870107460483E-2</v>
      </c>
      <c r="E258">
        <v>3.553475064139746E-2</v>
      </c>
      <c r="F258">
        <v>3.6931382647502412E-2</v>
      </c>
      <c r="G258">
        <v>3.3131573278880576E-2</v>
      </c>
      <c r="H258">
        <v>3.0486470140093855E-2</v>
      </c>
      <c r="I258">
        <v>2.9037123477130552E-2</v>
      </c>
      <c r="J258">
        <v>2.5945815026597825E-2</v>
      </c>
      <c r="K258">
        <v>2.8331821053694316E-2</v>
      </c>
      <c r="L258">
        <v>2.7880710741974696E-2</v>
      </c>
      <c r="M258">
        <v>2.8761962939909194E-2</v>
      </c>
      <c r="N258">
        <v>2.7737803632272233E-2</v>
      </c>
      <c r="O258">
        <v>2.2867497214007312E-2</v>
      </c>
      <c r="P258">
        <v>2.3432976962780468E-2</v>
      </c>
      <c r="Q258">
        <v>2.139159880916626E-2</v>
      </c>
      <c r="R258">
        <v>1.8716051432196814E-2</v>
      </c>
      <c r="S258">
        <v>2.0244663040037365E-2</v>
      </c>
      <c r="T258">
        <v>1.9248469139655937E-2</v>
      </c>
      <c r="U258">
        <v>3.044542005202212E-2</v>
      </c>
      <c r="V258">
        <v>2.5639665831475165E-2</v>
      </c>
      <c r="W258">
        <v>1.4100758221133481E-2</v>
      </c>
      <c r="X258">
        <v>1.4132337169720165E-2</v>
      </c>
      <c r="Y258">
        <v>1.7540950852871037E-2</v>
      </c>
      <c r="Z258">
        <v>1.8507776414898994E-2</v>
      </c>
      <c r="AA258">
        <v>2.1496233522322796E-2</v>
      </c>
      <c r="AB258">
        <v>2.4636162015271915E-2</v>
      </c>
      <c r="AC258">
        <v>3.4285140625197157E-2</v>
      </c>
      <c r="AD258">
        <v>3.3092527783019951E-2</v>
      </c>
      <c r="AE258">
        <v>3.3090977168109381E-2</v>
      </c>
    </row>
    <row r="259" spans="1:31" x14ac:dyDescent="0.3">
      <c r="A259" t="s">
        <v>379</v>
      </c>
      <c r="B259" t="s">
        <v>8</v>
      </c>
      <c r="C259" t="s">
        <v>75</v>
      </c>
      <c r="D259">
        <v>6.021988279592016E-3</v>
      </c>
      <c r="E259">
        <v>5.017111921652339E-3</v>
      </c>
      <c r="F259">
        <v>5.5393086172923602E-3</v>
      </c>
      <c r="G259">
        <v>5.4029295539110029E-3</v>
      </c>
      <c r="H259">
        <v>5.8703438838698576E-3</v>
      </c>
      <c r="I259">
        <v>5.8883371597961351E-3</v>
      </c>
      <c r="J259">
        <v>6.1761977640726797E-3</v>
      </c>
      <c r="K259">
        <v>9.7721778454813845E-3</v>
      </c>
      <c r="L259">
        <v>1.1431909847277473E-2</v>
      </c>
      <c r="M259">
        <v>1.3168396977224132E-2</v>
      </c>
      <c r="N259">
        <v>1.4369536360842292E-2</v>
      </c>
      <c r="O259">
        <v>1.5783536006765769E-2</v>
      </c>
      <c r="P259">
        <v>1.6119654737684484E-2</v>
      </c>
      <c r="Q259">
        <v>1.3244635718038838E-2</v>
      </c>
      <c r="R259">
        <v>1.2626007555264371E-2</v>
      </c>
      <c r="S259">
        <v>1.3438866586762367E-2</v>
      </c>
      <c r="T259">
        <v>1.536898637822288E-2</v>
      </c>
      <c r="U259">
        <v>1.8164165470310807E-2</v>
      </c>
      <c r="V259">
        <v>1.9847827891504251E-2</v>
      </c>
      <c r="W259">
        <v>1.8701877713958637E-2</v>
      </c>
      <c r="X259">
        <v>1.7658837047415298E-2</v>
      </c>
      <c r="Y259">
        <v>2.0780075722793188E-2</v>
      </c>
      <c r="Z259">
        <v>1.7457330517885495E-2</v>
      </c>
      <c r="AA259">
        <v>1.6508671964821378E-2</v>
      </c>
      <c r="AB259">
        <v>2.1144119507721517E-2</v>
      </c>
      <c r="AC259">
        <v>2.2056550987203431E-2</v>
      </c>
      <c r="AD259">
        <v>2.321632619852914E-2</v>
      </c>
      <c r="AE259">
        <v>3.4213709019463176E-2</v>
      </c>
    </row>
    <row r="260" spans="1:31" x14ac:dyDescent="0.3">
      <c r="A260" t="s">
        <v>380</v>
      </c>
      <c r="B260" t="s">
        <v>8</v>
      </c>
      <c r="C260" t="s">
        <v>39</v>
      </c>
      <c r="D260">
        <v>2.3499903853104972E-3</v>
      </c>
      <c r="E260">
        <v>1.4154919145688252E-3</v>
      </c>
      <c r="F260">
        <v>1.3063674324733019E-3</v>
      </c>
      <c r="G260">
        <v>2.4754045384346606E-3</v>
      </c>
      <c r="H260">
        <v>3.8796247256371288E-4</v>
      </c>
      <c r="I260">
        <v>1.5395577063448155E-4</v>
      </c>
      <c r="J260">
        <v>0</v>
      </c>
      <c r="K260">
        <v>1.4863807869484221E-4</v>
      </c>
      <c r="L260">
        <v>1.5325481333222415E-4</v>
      </c>
      <c r="M260">
        <v>1.6288733055958536E-4</v>
      </c>
      <c r="N260">
        <v>1.6183215803694417E-4</v>
      </c>
      <c r="O260">
        <v>1.4408764556274965E-4</v>
      </c>
      <c r="P260">
        <v>1.5324076982876919E-4</v>
      </c>
      <c r="Q260">
        <v>2.733645298785873E-4</v>
      </c>
      <c r="R260">
        <v>1.1980083540609068E-4</v>
      </c>
      <c r="S260">
        <v>2.6234698541116521E-4</v>
      </c>
      <c r="T260">
        <v>2.5960896724639874E-4</v>
      </c>
      <c r="U260">
        <v>7.3272745923938704E-4</v>
      </c>
      <c r="V260">
        <v>9.4289250800772158E-4</v>
      </c>
      <c r="W260">
        <v>1.0371820091356104E-3</v>
      </c>
      <c r="X260">
        <v>9.0644426088555823E-4</v>
      </c>
      <c r="Y260">
        <v>1.1500439389330512E-3</v>
      </c>
      <c r="Z260">
        <v>1.0488718701578471E-3</v>
      </c>
      <c r="AA260">
        <v>6.4411982644559378E-4</v>
      </c>
      <c r="AB260">
        <v>3.3911678916923309E-4</v>
      </c>
      <c r="AC260">
        <v>2.5720315237906825E-4</v>
      </c>
      <c r="AD260">
        <v>6.3026480660384639E-4</v>
      </c>
      <c r="AE260">
        <v>6.4715864774249181E-4</v>
      </c>
    </row>
    <row r="261" spans="1:31" x14ac:dyDescent="0.3">
      <c r="A261" t="s">
        <v>381</v>
      </c>
      <c r="B261" t="s">
        <v>8</v>
      </c>
      <c r="C261" t="s">
        <v>76</v>
      </c>
      <c r="D261">
        <v>2.4021752846112281E-3</v>
      </c>
      <c r="E261">
        <v>1.9591351255752458E-3</v>
      </c>
      <c r="F261">
        <v>2.1655193934147165E-3</v>
      </c>
      <c r="G261">
        <v>2.2610252240927086E-3</v>
      </c>
      <c r="H261">
        <v>2.5889377440763165E-3</v>
      </c>
      <c r="I261">
        <v>2.7094109685202191E-3</v>
      </c>
      <c r="J261">
        <v>3.4290258755957721E-3</v>
      </c>
      <c r="K261">
        <v>6.4726586234242081E-3</v>
      </c>
      <c r="L261">
        <v>8.0682204643044587E-3</v>
      </c>
      <c r="M261">
        <v>9.7480268918398363E-3</v>
      </c>
      <c r="N261">
        <v>1.0947060016468476E-2</v>
      </c>
      <c r="O261">
        <v>1.3161353513876069E-2</v>
      </c>
      <c r="P261">
        <v>1.3759923401566744E-2</v>
      </c>
      <c r="Q261">
        <v>1.2281032516056591E-2</v>
      </c>
      <c r="R261">
        <v>1.1925228730444725E-2</v>
      </c>
      <c r="S261">
        <v>1.273052264271278E-2</v>
      </c>
      <c r="T261">
        <v>1.4453871194065517E-2</v>
      </c>
      <c r="U261">
        <v>1.6889238683378081E-2</v>
      </c>
      <c r="V261">
        <v>1.8042878166231638E-2</v>
      </c>
      <c r="W261">
        <v>1.5376379642186869E-2</v>
      </c>
      <c r="X261">
        <v>1.364212481368644E-2</v>
      </c>
      <c r="Y261">
        <v>1.5065720507008346E-2</v>
      </c>
      <c r="Z261">
        <v>1.1183710774845467E-2</v>
      </c>
      <c r="AA261">
        <v>1.1007914617679644E-2</v>
      </c>
      <c r="AB261">
        <v>1.4522811550784241E-2</v>
      </c>
      <c r="AC261">
        <v>1.1455967435694714E-2</v>
      </c>
      <c r="AD261">
        <v>1.129634144760704E-2</v>
      </c>
      <c r="AE261">
        <v>1.0064569838201129E-2</v>
      </c>
    </row>
    <row r="262" spans="1:31" x14ac:dyDescent="0.3">
      <c r="A262" t="s">
        <v>382</v>
      </c>
      <c r="B262" t="s">
        <v>6</v>
      </c>
      <c r="C262" t="s">
        <v>35</v>
      </c>
      <c r="D262">
        <v>0.17306047847448341</v>
      </c>
      <c r="E262">
        <v>0.16664488431703495</v>
      </c>
      <c r="F262">
        <v>0.1597922092874263</v>
      </c>
      <c r="G262">
        <v>0.16888023864532828</v>
      </c>
      <c r="H262">
        <v>0.183482722150972</v>
      </c>
      <c r="I262">
        <v>0.18482937091762167</v>
      </c>
      <c r="J262">
        <v>0.21024705713806438</v>
      </c>
      <c r="K262">
        <v>0.19176254143475843</v>
      </c>
      <c r="L262">
        <v>0.2589809830580721</v>
      </c>
      <c r="M262">
        <v>0.26837113396801249</v>
      </c>
      <c r="N262">
        <v>0.27789896741753345</v>
      </c>
      <c r="O262">
        <v>0.28019894864188449</v>
      </c>
      <c r="P262">
        <v>0.19502736096175186</v>
      </c>
      <c r="Q262">
        <v>0.20591098763950091</v>
      </c>
      <c r="R262">
        <v>0.20484672637252574</v>
      </c>
      <c r="S262">
        <v>0.24268147667438705</v>
      </c>
      <c r="T262">
        <v>0.27002450674306039</v>
      </c>
      <c r="U262">
        <v>0.24653893376111555</v>
      </c>
      <c r="V262">
        <v>0.2798685313816564</v>
      </c>
      <c r="W262">
        <v>0.22807011790014206</v>
      </c>
      <c r="X262">
        <v>0.26029055320497624</v>
      </c>
      <c r="Y262">
        <v>0.2811820939271667</v>
      </c>
      <c r="Z262">
        <v>0.28816218572529118</v>
      </c>
      <c r="AA262">
        <v>0.27106658772853159</v>
      </c>
      <c r="AB262">
        <v>0.32990279511852982</v>
      </c>
      <c r="AC262">
        <v>0.31441022479158182</v>
      </c>
      <c r="AD262">
        <v>0.30634286337122341</v>
      </c>
      <c r="AE262">
        <v>0.33443234592284538</v>
      </c>
    </row>
    <row r="263" spans="1:31" x14ac:dyDescent="0.3">
      <c r="A263" t="s">
        <v>498</v>
      </c>
      <c r="B263" t="s">
        <v>6</v>
      </c>
      <c r="C263" t="s">
        <v>36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t="s">
        <v>383</v>
      </c>
      <c r="B264" t="s">
        <v>6</v>
      </c>
      <c r="C264" t="s">
        <v>66</v>
      </c>
      <c r="D264">
        <v>2.8336081232438692E-3</v>
      </c>
      <c r="E264">
        <v>1.4295533851609869E-3</v>
      </c>
      <c r="F264">
        <v>1.5318882169537348E-3</v>
      </c>
      <c r="G264">
        <v>4.4416884876721015E-4</v>
      </c>
      <c r="H264">
        <v>2.2301672237240279E-3</v>
      </c>
      <c r="I264">
        <v>3.7455323516305599E-3</v>
      </c>
      <c r="J264">
        <v>5.3069371269315688E-3</v>
      </c>
      <c r="K264">
        <v>5.3524782175335519E-3</v>
      </c>
      <c r="L264">
        <v>6.0411327384656925E-3</v>
      </c>
      <c r="M264">
        <v>5.6639009492090815E-3</v>
      </c>
      <c r="N264">
        <v>5.6579682471007151E-3</v>
      </c>
      <c r="O264">
        <v>6.601960905197643E-3</v>
      </c>
      <c r="P264">
        <v>4.6031240843046797E-3</v>
      </c>
      <c r="Q264">
        <v>4.4358262711713331E-3</v>
      </c>
      <c r="R264">
        <v>8.4531995525989126E-3</v>
      </c>
      <c r="S264">
        <v>1.0027737656051224E-2</v>
      </c>
      <c r="T264">
        <v>8.7792199191537319E-3</v>
      </c>
      <c r="U264">
        <v>8.4057041204298136E-3</v>
      </c>
      <c r="V264">
        <v>9.4036318305578282E-3</v>
      </c>
      <c r="W264">
        <v>8.8728087595345544E-3</v>
      </c>
      <c r="X264">
        <v>8.1801086976269217E-3</v>
      </c>
      <c r="Y264">
        <v>9.1331818342859326E-3</v>
      </c>
      <c r="Z264">
        <v>1.0924205621600803E-2</v>
      </c>
      <c r="AA264">
        <v>1.1090140071259974E-2</v>
      </c>
      <c r="AB264">
        <v>1.132691796416054E-2</v>
      </c>
      <c r="AC264">
        <v>1.2518049644286775E-2</v>
      </c>
      <c r="AD264">
        <v>1.3260374286637604E-2</v>
      </c>
      <c r="AE264">
        <v>1.3636629350172808E-2</v>
      </c>
    </row>
    <row r="265" spans="1:31" x14ac:dyDescent="0.3">
      <c r="A265" t="s">
        <v>384</v>
      </c>
      <c r="B265" t="s">
        <v>6</v>
      </c>
      <c r="C265" t="s">
        <v>33</v>
      </c>
      <c r="D265">
        <v>0.10796321852649536</v>
      </c>
      <c r="E265">
        <v>9.0908608170633343E-2</v>
      </c>
      <c r="F265">
        <v>8.8594886485779761E-2</v>
      </c>
      <c r="G265">
        <v>8.1468466945391727E-2</v>
      </c>
      <c r="H265">
        <v>9.3533535416863253E-2</v>
      </c>
      <c r="I265">
        <v>0.1179169701493287</v>
      </c>
      <c r="J265">
        <v>0.16949422646231166</v>
      </c>
      <c r="K265">
        <v>0.22106222450353441</v>
      </c>
      <c r="L265">
        <v>0.30237524234341612</v>
      </c>
      <c r="M265">
        <v>0.3206542684445372</v>
      </c>
      <c r="N265">
        <v>0.32193687245661362</v>
      </c>
      <c r="O265">
        <v>0.38533961057829069</v>
      </c>
      <c r="P265">
        <v>0.41317393216187753</v>
      </c>
      <c r="Q265">
        <v>0.42882480174811299</v>
      </c>
      <c r="R265">
        <v>0.44798536759678576</v>
      </c>
      <c r="S265">
        <v>0.43256840368008093</v>
      </c>
      <c r="T265">
        <v>0.35682673750541244</v>
      </c>
      <c r="U265">
        <v>0.38770875305584546</v>
      </c>
      <c r="V265">
        <v>0.37717042311893811</v>
      </c>
      <c r="W265">
        <v>0.4035565005866858</v>
      </c>
      <c r="X265">
        <v>0.37443912279397301</v>
      </c>
      <c r="Y265">
        <v>0.36556857837836088</v>
      </c>
      <c r="Z265">
        <v>0.38870372741827736</v>
      </c>
      <c r="AA265">
        <v>0.40131630243317573</v>
      </c>
      <c r="AB265">
        <v>0.35834854381755304</v>
      </c>
      <c r="AC265">
        <v>0.38258004271970675</v>
      </c>
      <c r="AD265">
        <v>0.39881310656725028</v>
      </c>
      <c r="AE265">
        <v>0.33694898382004679</v>
      </c>
    </row>
    <row r="266" spans="1:31" x14ac:dyDescent="0.3">
      <c r="A266" t="s">
        <v>385</v>
      </c>
      <c r="B266" t="s">
        <v>6</v>
      </c>
      <c r="C266" t="s">
        <v>37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9.6688987618356588E-4</v>
      </c>
      <c r="X266">
        <v>8.4213774104667342E-4</v>
      </c>
      <c r="Y266">
        <v>9.5833386321164378E-4</v>
      </c>
      <c r="Z266">
        <v>1.1472015200089522E-3</v>
      </c>
      <c r="AA266">
        <v>1.3983865753554848E-3</v>
      </c>
      <c r="AB266">
        <v>2.1889716165452719E-3</v>
      </c>
      <c r="AC266">
        <v>2.4650821554278494E-3</v>
      </c>
      <c r="AD266">
        <v>2.4672134167773446E-3</v>
      </c>
      <c r="AE266">
        <v>2.9220321085935241E-3</v>
      </c>
    </row>
    <row r="267" spans="1:31" x14ac:dyDescent="0.3">
      <c r="A267" t="s">
        <v>386</v>
      </c>
      <c r="B267" t="s">
        <v>6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2.1936076186858557E-4</v>
      </c>
      <c r="O267">
        <v>1.6763363732133149E-4</v>
      </c>
      <c r="P267">
        <v>3.7543883928721668E-4</v>
      </c>
      <c r="Q267">
        <v>4.9098413038318458E-4</v>
      </c>
      <c r="R267">
        <v>4.9506824419258389E-4</v>
      </c>
      <c r="S267">
        <v>6.323321785269971E-4</v>
      </c>
      <c r="T267">
        <v>6.3546251083722251E-4</v>
      </c>
      <c r="U267">
        <v>5.5229294730231322E-4</v>
      </c>
      <c r="V267">
        <v>7.7628302344476697E-4</v>
      </c>
      <c r="W267">
        <v>8.4844488458194639E-4</v>
      </c>
      <c r="X267">
        <v>6.2621485588799724E-4</v>
      </c>
      <c r="Y267">
        <v>5.4666181819831405E-4</v>
      </c>
      <c r="Z267">
        <v>8.4362675712846853E-4</v>
      </c>
      <c r="AA267">
        <v>1.3408619557978795E-3</v>
      </c>
      <c r="AB267">
        <v>1.5548954297021681E-3</v>
      </c>
      <c r="AC267">
        <v>1.5013307546231567E-3</v>
      </c>
      <c r="AD267">
        <v>1.3314984763715054E-3</v>
      </c>
      <c r="AE267">
        <v>1.5355091158201898E-3</v>
      </c>
    </row>
    <row r="268" spans="1:31" x14ac:dyDescent="0.3">
      <c r="A268" t="s">
        <v>387</v>
      </c>
      <c r="B268" t="s">
        <v>6</v>
      </c>
      <c r="C268" t="s">
        <v>38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4.911507838490683E-6</v>
      </c>
      <c r="Q268">
        <v>4.67988713730115E-6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t="s">
        <v>388</v>
      </c>
      <c r="B269" t="s">
        <v>6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6.1682110750735443E-5</v>
      </c>
      <c r="AE269">
        <v>8.3982021116551389E-5</v>
      </c>
    </row>
    <row r="270" spans="1:31" x14ac:dyDescent="0.3">
      <c r="A270" t="s">
        <v>389</v>
      </c>
      <c r="B270" t="s">
        <v>6</v>
      </c>
      <c r="C270" t="s">
        <v>141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t="s">
        <v>390</v>
      </c>
      <c r="B271" t="s">
        <v>6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9.2864737184556196E-3</v>
      </c>
      <c r="K271">
        <v>4.0102322041713885E-2</v>
      </c>
      <c r="L271">
        <v>5.9548158234962616E-2</v>
      </c>
      <c r="M271">
        <v>7.2614198947489619E-2</v>
      </c>
      <c r="N271">
        <v>0.12188788518178291</v>
      </c>
      <c r="O271">
        <v>0.1436073036796579</v>
      </c>
      <c r="P271">
        <v>0.13531176333280578</v>
      </c>
      <c r="Q271">
        <v>0.12172007063837419</v>
      </c>
      <c r="R271">
        <v>0.10656339813168789</v>
      </c>
      <c r="S271">
        <v>8.4344536667955702E-2</v>
      </c>
      <c r="T271">
        <v>0.13944853901211657</v>
      </c>
      <c r="U271">
        <v>0.14422515844426387</v>
      </c>
      <c r="V271">
        <v>0.12819244161362403</v>
      </c>
      <c r="W271">
        <v>0.12271847870056861</v>
      </c>
      <c r="X271">
        <v>0.1312129369438701</v>
      </c>
      <c r="Y271">
        <v>0.12942090129147515</v>
      </c>
      <c r="Z271">
        <v>9.2993820021475826E-2</v>
      </c>
      <c r="AA271">
        <v>8.2725976781348687E-2</v>
      </c>
      <c r="AB271">
        <v>8.4376395142785957E-2</v>
      </c>
      <c r="AC271">
        <v>8.1686281132451508E-2</v>
      </c>
      <c r="AD271">
        <v>7.544269296898104E-2</v>
      </c>
      <c r="AE271">
        <v>8.6920398282199093E-2</v>
      </c>
    </row>
    <row r="272" spans="1:31" x14ac:dyDescent="0.3">
      <c r="A272" t="s">
        <v>391</v>
      </c>
      <c r="B272" t="s">
        <v>6</v>
      </c>
      <c r="C272" t="s">
        <v>75</v>
      </c>
      <c r="D272">
        <v>0</v>
      </c>
      <c r="E272">
        <v>0</v>
      </c>
      <c r="F272">
        <v>0</v>
      </c>
      <c r="G272">
        <v>9.3310309976936956E-2</v>
      </c>
      <c r="H272">
        <v>0.1110364547945738</v>
      </c>
      <c r="I272">
        <v>0.10828542831664421</v>
      </c>
      <c r="J272">
        <v>9.7408876931274452E-2</v>
      </c>
      <c r="K272">
        <v>8.5341132049201143E-2</v>
      </c>
      <c r="L272">
        <v>8.3209021591831467E-2</v>
      </c>
      <c r="M272">
        <v>7.7296309809251382E-2</v>
      </c>
      <c r="N272">
        <v>7.5330765623985191E-2</v>
      </c>
      <c r="O272">
        <v>4.5940214998507131E-2</v>
      </c>
      <c r="P272">
        <v>4.0133942201716163E-2</v>
      </c>
      <c r="Q272">
        <v>3.82868817252347E-2</v>
      </c>
      <c r="R272">
        <v>4.0503382895997773E-2</v>
      </c>
      <c r="S272">
        <v>4.1363528506562448E-2</v>
      </c>
      <c r="T272">
        <v>2.6972649460449097E-2</v>
      </c>
      <c r="U272">
        <v>3.4146990275208212E-2</v>
      </c>
      <c r="V272">
        <v>2.7363778505345559E-2</v>
      </c>
      <c r="W272">
        <v>4.0093358632714987E-2</v>
      </c>
      <c r="X272">
        <v>3.8341002272423014E-2</v>
      </c>
      <c r="Y272">
        <v>3.9583945604765504E-2</v>
      </c>
      <c r="Z272">
        <v>3.529562385656794E-2</v>
      </c>
      <c r="AA272">
        <v>4.2882102150821041E-2</v>
      </c>
      <c r="AB272">
        <v>3.932670710093826E-2</v>
      </c>
      <c r="AC272">
        <v>4.1409491448012058E-2</v>
      </c>
      <c r="AD272">
        <v>4.2730867884014194E-2</v>
      </c>
      <c r="AE272">
        <v>4.8613506601193249E-2</v>
      </c>
    </row>
    <row r="273" spans="1:31" x14ac:dyDescent="0.3">
      <c r="A273" t="s">
        <v>392</v>
      </c>
      <c r="B273" t="s">
        <v>6</v>
      </c>
      <c r="C273" t="s">
        <v>39</v>
      </c>
      <c r="D273">
        <v>0.71215640191203788</v>
      </c>
      <c r="E273">
        <v>0.7403618859217006</v>
      </c>
      <c r="F273">
        <v>0.74999446813527837</v>
      </c>
      <c r="G273">
        <v>0.65322906836459183</v>
      </c>
      <c r="H273">
        <v>0.60887386117903919</v>
      </c>
      <c r="I273">
        <v>0.5852226982647748</v>
      </c>
      <c r="J273">
        <v>0.50705410501540138</v>
      </c>
      <c r="K273">
        <v>0.45637930175325853</v>
      </c>
      <c r="L273">
        <v>0.28981588668350899</v>
      </c>
      <c r="M273">
        <v>0.25536404215905339</v>
      </c>
      <c r="N273">
        <v>0.19685629368245217</v>
      </c>
      <c r="O273">
        <v>0.13741549262336031</v>
      </c>
      <c r="P273">
        <v>0.21066541165390582</v>
      </c>
      <c r="Q273">
        <v>0.19985430156397005</v>
      </c>
      <c r="R273">
        <v>0.19114341957527906</v>
      </c>
      <c r="S273">
        <v>0.18823523716316784</v>
      </c>
      <c r="T273">
        <v>0.19731288484897067</v>
      </c>
      <c r="U273">
        <v>0.1784221673958348</v>
      </c>
      <c r="V273">
        <v>0.17702354175574797</v>
      </c>
      <c r="W273">
        <v>0.19417920977320266</v>
      </c>
      <c r="X273">
        <v>0.18594376913885002</v>
      </c>
      <c r="Y273">
        <v>0.17337339296205967</v>
      </c>
      <c r="Z273">
        <v>0.18173848277884611</v>
      </c>
      <c r="AA273">
        <v>0.1857508177762294</v>
      </c>
      <c r="AB273">
        <v>0.17158911555620315</v>
      </c>
      <c r="AC273">
        <v>0.16228298307517311</v>
      </c>
      <c r="AD273">
        <v>0.15761630337278859</v>
      </c>
      <c r="AE273">
        <v>0.17227208376146469</v>
      </c>
    </row>
    <row r="274" spans="1:31" x14ac:dyDescent="0.3">
      <c r="A274" t="s">
        <v>393</v>
      </c>
      <c r="B274" t="s">
        <v>6</v>
      </c>
      <c r="C274" t="s">
        <v>76</v>
      </c>
      <c r="D274">
        <v>3.9862929637396686E-3</v>
      </c>
      <c r="E274">
        <v>6.5506820547010347E-4</v>
      </c>
      <c r="F274">
        <v>8.6547874562014655E-5</v>
      </c>
      <c r="G274">
        <v>2.6677472189839016E-3</v>
      </c>
      <c r="H274">
        <v>8.4325923482770249E-4</v>
      </c>
      <c r="I274">
        <v>0</v>
      </c>
      <c r="J274">
        <v>1.2023236075609366E-3</v>
      </c>
      <c r="K274">
        <v>0</v>
      </c>
      <c r="L274">
        <v>2.957534974276687E-5</v>
      </c>
      <c r="M274">
        <v>3.6145722446854761E-5</v>
      </c>
      <c r="N274">
        <v>2.1188662866343497E-4</v>
      </c>
      <c r="O274">
        <v>7.2883493578069559E-4</v>
      </c>
      <c r="P274">
        <v>7.0411525651251495E-4</v>
      </c>
      <c r="Q274">
        <v>4.7146639611529999E-4</v>
      </c>
      <c r="R274">
        <v>9.4376309322867944E-6</v>
      </c>
      <c r="S274">
        <v>1.4674747326769413E-4</v>
      </c>
      <c r="T274">
        <v>0</v>
      </c>
      <c r="U274">
        <v>0</v>
      </c>
      <c r="V274">
        <v>2.013687706852903E-4</v>
      </c>
      <c r="W274">
        <v>6.9419088638560892E-4</v>
      </c>
      <c r="X274">
        <v>1.2415435134608289E-4</v>
      </c>
      <c r="Y274">
        <v>2.3291032047624872E-4</v>
      </c>
      <c r="Z274">
        <v>1.9112630080345643E-4</v>
      </c>
      <c r="AA274">
        <v>2.4288245274801E-3</v>
      </c>
      <c r="AB274">
        <v>1.3856582535819091E-3</v>
      </c>
      <c r="AC274">
        <v>1.1465142787372398E-3</v>
      </c>
      <c r="AD274">
        <v>1.9333975452055566E-3</v>
      </c>
      <c r="AE274">
        <v>2.6345290165475936E-3</v>
      </c>
    </row>
    <row r="275" spans="1:31" x14ac:dyDescent="0.3">
      <c r="A275" t="s">
        <v>394</v>
      </c>
      <c r="B275" t="s">
        <v>21</v>
      </c>
      <c r="C275" t="s">
        <v>35</v>
      </c>
      <c r="D275">
        <v>0.15512352257828321</v>
      </c>
      <c r="E275">
        <v>0.15783767185927761</v>
      </c>
      <c r="F275">
        <v>0.13950733954969236</v>
      </c>
      <c r="G275">
        <v>0.14747295732207749</v>
      </c>
      <c r="H275">
        <v>0.16027110734915714</v>
      </c>
      <c r="I275">
        <v>0.13615393859265654</v>
      </c>
      <c r="J275">
        <v>0.1487193496164789</v>
      </c>
      <c r="K275">
        <v>0.14801592109396958</v>
      </c>
      <c r="L275">
        <v>0.1415187995035983</v>
      </c>
      <c r="M275">
        <v>0.17324547703837295</v>
      </c>
      <c r="N275">
        <v>0.16370086328771496</v>
      </c>
      <c r="O275">
        <v>8.3619555846088905E-2</v>
      </c>
      <c r="P275">
        <v>8.4096211183205274E-2</v>
      </c>
      <c r="Q275">
        <v>0.19516530324480222</v>
      </c>
      <c r="R275">
        <v>0.21502281353761146</v>
      </c>
      <c r="S275">
        <v>0.22467717979922888</v>
      </c>
      <c r="T275">
        <v>0.31067686637385789</v>
      </c>
      <c r="U275">
        <v>0.3349077730858569</v>
      </c>
      <c r="V275">
        <v>0.38841963059809853</v>
      </c>
      <c r="W275">
        <v>0.35174556677639335</v>
      </c>
      <c r="X275">
        <v>0.42621201790303587</v>
      </c>
      <c r="Y275">
        <v>0.42354714427207313</v>
      </c>
      <c r="Z275">
        <v>0.45358573486184312</v>
      </c>
      <c r="AA275">
        <v>0.43883237994013946</v>
      </c>
      <c r="AB275">
        <v>0.5647795567190298</v>
      </c>
      <c r="AC275">
        <v>0.58139514691864391</v>
      </c>
      <c r="AD275">
        <v>0.57659602299751167</v>
      </c>
      <c r="AE275">
        <v>0.57579761378856864</v>
      </c>
    </row>
    <row r="276" spans="1:31" x14ac:dyDescent="0.3">
      <c r="A276" t="s">
        <v>499</v>
      </c>
      <c r="B276" t="s">
        <v>21</v>
      </c>
      <c r="C276" t="s"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 t="s">
        <v>395</v>
      </c>
      <c r="B277" t="s">
        <v>21</v>
      </c>
      <c r="C277" t="s">
        <v>66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t="s">
        <v>396</v>
      </c>
      <c r="B278" t="s">
        <v>21</v>
      </c>
      <c r="C278" t="s">
        <v>33</v>
      </c>
      <c r="D278">
        <v>0.10071080018189953</v>
      </c>
      <c r="E278">
        <v>0.14451741185759551</v>
      </c>
      <c r="F278">
        <v>0.12505023111702776</v>
      </c>
      <c r="G278">
        <v>0.14445668209921633</v>
      </c>
      <c r="H278">
        <v>0.13450581300274778</v>
      </c>
      <c r="I278">
        <v>0.10638576628021477</v>
      </c>
      <c r="J278">
        <v>0.11651190031469602</v>
      </c>
      <c r="K278">
        <v>9.2493113048784534E-2</v>
      </c>
      <c r="L278">
        <v>9.8185195849391421E-2</v>
      </c>
      <c r="M278">
        <v>0.12673134983444032</v>
      </c>
      <c r="N278">
        <v>0.15370237882045207</v>
      </c>
      <c r="O278">
        <v>9.2467522176455E-2</v>
      </c>
      <c r="P278">
        <v>0.12612404926785442</v>
      </c>
      <c r="Q278">
        <v>0.14923942795152567</v>
      </c>
      <c r="R278">
        <v>0.18593971699331388</v>
      </c>
      <c r="S278">
        <v>0.12940435564911018</v>
      </c>
      <c r="T278">
        <v>0.17871020330514606</v>
      </c>
      <c r="U278">
        <v>0.20547322043560215</v>
      </c>
      <c r="V278">
        <v>0.25813566073695299</v>
      </c>
      <c r="W278">
        <v>0.25247299578219839</v>
      </c>
      <c r="X278">
        <v>0.28539609310571334</v>
      </c>
      <c r="Y278">
        <v>0.3364689884255867</v>
      </c>
      <c r="Z278">
        <v>0.33824102329793315</v>
      </c>
      <c r="AA278">
        <v>0.37436008888982858</v>
      </c>
      <c r="AB278">
        <v>0.29536027919328472</v>
      </c>
      <c r="AC278">
        <v>0.28386824612281342</v>
      </c>
      <c r="AD278">
        <v>0.30678021799251898</v>
      </c>
      <c r="AE278">
        <v>0.31062429011863768</v>
      </c>
    </row>
    <row r="279" spans="1:31" x14ac:dyDescent="0.3">
      <c r="A279" t="s">
        <v>397</v>
      </c>
      <c r="B279" t="s">
        <v>21</v>
      </c>
      <c r="C279" t="s">
        <v>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 t="s">
        <v>398</v>
      </c>
      <c r="B280" t="s">
        <v>21</v>
      </c>
      <c r="C280" t="s">
        <v>40</v>
      </c>
      <c r="D280">
        <v>0</v>
      </c>
      <c r="E280">
        <v>0</v>
      </c>
      <c r="F280">
        <v>0</v>
      </c>
      <c r="G280">
        <v>0</v>
      </c>
      <c r="H280">
        <v>5.2346794959213933E-3</v>
      </c>
      <c r="I280">
        <v>3.9532986639828297E-3</v>
      </c>
      <c r="J280">
        <v>4.0494651755792572E-3</v>
      </c>
      <c r="K280">
        <v>3.4253005269438128E-3</v>
      </c>
      <c r="L280">
        <v>2.9944745708485564E-3</v>
      </c>
      <c r="M280">
        <v>3.3320001823260183E-3</v>
      </c>
      <c r="N280">
        <v>2.9130231995862796E-3</v>
      </c>
      <c r="O280">
        <v>1.4421421896031543E-3</v>
      </c>
      <c r="P280">
        <v>1.3694520111314789E-3</v>
      </c>
      <c r="Q280">
        <v>1.4821220608487804E-3</v>
      </c>
      <c r="R280">
        <v>1.4914531489843487E-3</v>
      </c>
      <c r="S280">
        <v>1.043089860597646E-3</v>
      </c>
      <c r="T280">
        <v>1.2589313925387168E-3</v>
      </c>
      <c r="U280">
        <v>1.3164587555826331E-3</v>
      </c>
      <c r="V280">
        <v>1.5093934734263315E-3</v>
      </c>
      <c r="W280">
        <v>1.3250268178648433E-3</v>
      </c>
      <c r="X280">
        <v>1.7129457145861199E-3</v>
      </c>
      <c r="Y280">
        <v>2.800795138799498E-3</v>
      </c>
      <c r="Z280">
        <v>2.8581947400181354E-3</v>
      </c>
      <c r="AA280">
        <v>2.5399263649039734E-3</v>
      </c>
      <c r="AB280">
        <v>2.0827802300144517E-3</v>
      </c>
      <c r="AC280">
        <v>2.1484691532446857E-3</v>
      </c>
      <c r="AD280">
        <v>1.9825406176998822E-3</v>
      </c>
      <c r="AE280">
        <v>2.2697678468385496E-3</v>
      </c>
    </row>
    <row r="281" spans="1:31" x14ac:dyDescent="0.3">
      <c r="A281" t="s">
        <v>399</v>
      </c>
      <c r="B281" t="s">
        <v>21</v>
      </c>
      <c r="C281" t="s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400</v>
      </c>
      <c r="B282" t="s">
        <v>21</v>
      </c>
      <c r="C282" t="s">
        <v>140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5.1444940052832863E-3</v>
      </c>
      <c r="V282">
        <v>5.9256049050565784E-3</v>
      </c>
      <c r="W282">
        <v>5.3563258246673599E-3</v>
      </c>
      <c r="X282">
        <v>2.7081674439315803E-3</v>
      </c>
      <c r="Y282">
        <v>1.4279483258949112E-3</v>
      </c>
      <c r="Z282">
        <v>1.4770470178971846E-3</v>
      </c>
      <c r="AA282">
        <v>3.2790587979612856E-3</v>
      </c>
      <c r="AB282">
        <v>2.5307028212952225E-3</v>
      </c>
      <c r="AC282">
        <v>2.2773449574817915E-3</v>
      </c>
      <c r="AD282">
        <v>1.1798084036180624E-3</v>
      </c>
      <c r="AE282">
        <v>1.3087825900215259E-3</v>
      </c>
    </row>
    <row r="283" spans="1:31" x14ac:dyDescent="0.3">
      <c r="A283" t="s">
        <v>401</v>
      </c>
      <c r="B283" t="s">
        <v>21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402</v>
      </c>
      <c r="B284" t="s">
        <v>21</v>
      </c>
      <c r="C284" t="s">
        <v>34</v>
      </c>
      <c r="D284">
        <v>0.74144278490088789</v>
      </c>
      <c r="E284">
        <v>0.69503307239516232</v>
      </c>
      <c r="F284">
        <v>0.73328212357730205</v>
      </c>
      <c r="G284">
        <v>0.70589862385074209</v>
      </c>
      <c r="H284">
        <v>0.69998840015217356</v>
      </c>
      <c r="I284">
        <v>0.75350699646314589</v>
      </c>
      <c r="J284">
        <v>0.73071928489324578</v>
      </c>
      <c r="K284">
        <v>0.75606566533030206</v>
      </c>
      <c r="L284">
        <v>0.75730153007616163</v>
      </c>
      <c r="M284">
        <v>0.69669117294486071</v>
      </c>
      <c r="N284">
        <v>0.67968373469224674</v>
      </c>
      <c r="O284">
        <v>0.82247077978785299</v>
      </c>
      <c r="P284">
        <v>0.78841028753780873</v>
      </c>
      <c r="Q284">
        <v>0.6541131467428235</v>
      </c>
      <c r="R284">
        <v>0.5975460163200903</v>
      </c>
      <c r="S284">
        <v>0.64487537469106326</v>
      </c>
      <c r="T284">
        <v>0.50935399892845723</v>
      </c>
      <c r="U284">
        <v>0.45315805371767498</v>
      </c>
      <c r="V284">
        <v>0.3460097102864656</v>
      </c>
      <c r="W284">
        <v>0.38910008479887598</v>
      </c>
      <c r="X284">
        <v>0.28397077583273311</v>
      </c>
      <c r="Y284">
        <v>0.21235833976750065</v>
      </c>
      <c r="Z284">
        <v>0.16328497542713075</v>
      </c>
      <c r="AA284">
        <v>0.14995329219293299</v>
      </c>
      <c r="AB284">
        <v>0.10857079516683561</v>
      </c>
      <c r="AC284">
        <v>0.10716494499936803</v>
      </c>
      <c r="AD284">
        <v>9.2881730916748798E-2</v>
      </c>
      <c r="AE284">
        <v>8.5974236029763076E-2</v>
      </c>
    </row>
    <row r="285" spans="1:31" x14ac:dyDescent="0.3">
      <c r="A285" t="s">
        <v>403</v>
      </c>
      <c r="B285" t="s">
        <v>21</v>
      </c>
      <c r="C285" t="s">
        <v>75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2.3396784070145362E-2</v>
      </c>
      <c r="Z285">
        <v>4.0553024655177621E-2</v>
      </c>
      <c r="AA285">
        <v>3.1035253814233613E-2</v>
      </c>
      <c r="AB285">
        <v>2.6675885869540096E-2</v>
      </c>
      <c r="AC285">
        <v>2.3145847848448302E-2</v>
      </c>
      <c r="AD285">
        <v>2.05796790719028E-2</v>
      </c>
      <c r="AE285">
        <v>2.4025309626170673E-2</v>
      </c>
    </row>
    <row r="286" spans="1:31" x14ac:dyDescent="0.3">
      <c r="A286" t="s">
        <v>404</v>
      </c>
      <c r="B286" t="s">
        <v>21</v>
      </c>
      <c r="C286" t="s">
        <v>39</v>
      </c>
      <c r="D286">
        <v>2.7228923389293076E-3</v>
      </c>
      <c r="E286">
        <v>2.6118438879645144E-3</v>
      </c>
      <c r="F286">
        <v>2.1603057559779169E-3</v>
      </c>
      <c r="G286">
        <v>2.1717367279640741E-3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 t="s">
        <v>405</v>
      </c>
      <c r="B287" t="s">
        <v>21</v>
      </c>
      <c r="C287" t="s">
        <v>76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t="s">
        <v>406</v>
      </c>
      <c r="B288" t="s">
        <v>10</v>
      </c>
      <c r="C288" t="s">
        <v>35</v>
      </c>
      <c r="D288">
        <v>1</v>
      </c>
      <c r="E288">
        <v>1</v>
      </c>
      <c r="F288">
        <v>0.17489854441094413</v>
      </c>
      <c r="G288">
        <v>0.12551902760767761</v>
      </c>
      <c r="H288">
        <v>0.12633843223621952</v>
      </c>
      <c r="I288">
        <v>0.11177448052928364</v>
      </c>
      <c r="J288">
        <v>0.16168661213971633</v>
      </c>
      <c r="K288">
        <v>7.2670428899294426E-2</v>
      </c>
      <c r="L288">
        <v>9.4890253931243285E-2</v>
      </c>
      <c r="M288">
        <v>0.15471740821211036</v>
      </c>
      <c r="N288">
        <v>0.19613849726651575</v>
      </c>
      <c r="O288">
        <v>0.23592808625231687</v>
      </c>
      <c r="P288">
        <v>2.4104664462810139E-2</v>
      </c>
      <c r="Q288">
        <v>0.17394673960853368</v>
      </c>
      <c r="R288">
        <v>2.9254186545057854E-2</v>
      </c>
      <c r="S288">
        <v>2.6141839471797892E-2</v>
      </c>
      <c r="T288">
        <v>4.115028533031459E-2</v>
      </c>
      <c r="U288">
        <v>8.5643925841713014E-2</v>
      </c>
      <c r="V288">
        <v>7.1435992101770401E-2</v>
      </c>
      <c r="W288">
        <v>6.4685418131736991E-2</v>
      </c>
      <c r="X288">
        <v>0.14975953738095785</v>
      </c>
      <c r="Y288">
        <v>0.13001731581491807</v>
      </c>
      <c r="Z288">
        <v>0.10334683741738245</v>
      </c>
      <c r="AA288">
        <v>7.1878927482125737E-2</v>
      </c>
      <c r="AB288">
        <v>6.263645378677786E-2</v>
      </c>
      <c r="AC288">
        <v>5.7174317881432797E-2</v>
      </c>
      <c r="AD288">
        <v>5.6789002076019571E-2</v>
      </c>
      <c r="AE288">
        <v>5.3662111416187791E-2</v>
      </c>
    </row>
    <row r="289" spans="1:31" x14ac:dyDescent="0.3">
      <c r="A289" t="s">
        <v>500</v>
      </c>
      <c r="B289" t="s">
        <v>10</v>
      </c>
      <c r="C289" t="s">
        <v>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 t="s">
        <v>407</v>
      </c>
      <c r="B290" t="s">
        <v>10</v>
      </c>
      <c r="C290" t="s">
        <v>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 t="s">
        <v>408</v>
      </c>
      <c r="B291" t="s">
        <v>10</v>
      </c>
      <c r="C291" t="s">
        <v>33</v>
      </c>
      <c r="D291">
        <v>0</v>
      </c>
      <c r="E291">
        <v>0</v>
      </c>
      <c r="F291">
        <v>0.78892878645563713</v>
      </c>
      <c r="G291">
        <v>0.76140783979989601</v>
      </c>
      <c r="H291">
        <v>0.84048353610038107</v>
      </c>
      <c r="I291">
        <v>0.87193465421274408</v>
      </c>
      <c r="J291">
        <v>0.77905908916860589</v>
      </c>
      <c r="K291">
        <v>0.66919000278919083</v>
      </c>
      <c r="L291">
        <v>0.73309340881844653</v>
      </c>
      <c r="M291">
        <v>0.77486448040099787</v>
      </c>
      <c r="N291">
        <v>0.5853430278804409</v>
      </c>
      <c r="O291">
        <v>0.62279975435251378</v>
      </c>
      <c r="P291">
        <v>0.21721496137429439</v>
      </c>
      <c r="Q291">
        <v>0.61565793320916329</v>
      </c>
      <c r="R291">
        <v>0.78061568143659377</v>
      </c>
      <c r="S291">
        <v>0.79216936283876871</v>
      </c>
      <c r="T291">
        <v>0.88844083358539339</v>
      </c>
      <c r="U291">
        <v>0.81644898363469964</v>
      </c>
      <c r="V291">
        <v>0.83721205683187072</v>
      </c>
      <c r="W291">
        <v>0.87001279026982281</v>
      </c>
      <c r="X291">
        <v>0.79729800851868216</v>
      </c>
      <c r="Y291">
        <v>0.74688796676617875</v>
      </c>
      <c r="Z291">
        <v>0.81222036855543966</v>
      </c>
      <c r="AA291">
        <v>0.84240475044422414</v>
      </c>
      <c r="AB291">
        <v>0.84791465976841707</v>
      </c>
      <c r="AC291">
        <v>0.84834207327909705</v>
      </c>
      <c r="AD291">
        <v>0.83565014175190855</v>
      </c>
      <c r="AE291">
        <v>0.84205358184442947</v>
      </c>
    </row>
    <row r="292" spans="1:31" x14ac:dyDescent="0.3">
      <c r="A292" t="s">
        <v>409</v>
      </c>
      <c r="B292" t="s">
        <v>10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t="s">
        <v>410</v>
      </c>
      <c r="B293" t="s">
        <v>10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1.2670079838877931E-2</v>
      </c>
      <c r="O293">
        <v>3.4114508428312379E-3</v>
      </c>
      <c r="P293">
        <v>3.1211685136309054E-2</v>
      </c>
      <c r="Q293">
        <v>1.5470504259472341E-2</v>
      </c>
      <c r="R293">
        <v>8.1453833283217231E-3</v>
      </c>
      <c r="S293">
        <v>1.3126891617190998E-2</v>
      </c>
      <c r="T293">
        <v>4.2000252399288056E-3</v>
      </c>
      <c r="U293">
        <v>6.1767972408123661E-3</v>
      </c>
      <c r="V293">
        <v>1.8431995730175149E-2</v>
      </c>
      <c r="W293">
        <v>1.5295589954568532E-2</v>
      </c>
      <c r="X293">
        <v>4.447088445456408E-3</v>
      </c>
      <c r="Y293">
        <v>1.082656129695422E-2</v>
      </c>
      <c r="Z293">
        <v>1.2158320080632234E-2</v>
      </c>
      <c r="AA293">
        <v>1.8437291130243595E-2</v>
      </c>
      <c r="AB293">
        <v>2.1944988657646852E-2</v>
      </c>
      <c r="AC293">
        <v>2.3480063739342905E-2</v>
      </c>
      <c r="AD293">
        <v>2.7938429386692724E-2</v>
      </c>
      <c r="AE293">
        <v>3.0863110045449862E-2</v>
      </c>
    </row>
    <row r="294" spans="1:31" x14ac:dyDescent="0.3">
      <c r="A294" t="s">
        <v>411</v>
      </c>
      <c r="B294" t="s">
        <v>10</v>
      </c>
      <c r="C294" t="s">
        <v>38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1.3512032553101814E-5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412</v>
      </c>
      <c r="B295" t="s">
        <v>10</v>
      </c>
      <c r="C295" t="s">
        <v>140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413</v>
      </c>
      <c r="B296" t="s">
        <v>10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414</v>
      </c>
      <c r="B297" t="s">
        <v>10</v>
      </c>
      <c r="C297" t="s">
        <v>34</v>
      </c>
      <c r="D297">
        <v>0</v>
      </c>
      <c r="E297">
        <v>0</v>
      </c>
      <c r="F297">
        <v>3.6172669133418732E-2</v>
      </c>
      <c r="G297">
        <v>0.11307313259242636</v>
      </c>
      <c r="H297">
        <v>3.3178031663399339E-2</v>
      </c>
      <c r="I297">
        <v>1.6290865257972312E-2</v>
      </c>
      <c r="J297">
        <v>5.9254298691677934E-2</v>
      </c>
      <c r="K297">
        <v>0.25813956831151486</v>
      </c>
      <c r="L297">
        <v>0.17201633725031026</v>
      </c>
      <c r="M297">
        <v>6.3135774815132606E-2</v>
      </c>
      <c r="N297">
        <v>0.19567996569075358</v>
      </c>
      <c r="O297">
        <v>0.12839831115407604</v>
      </c>
      <c r="P297">
        <v>0.71087603665178489</v>
      </c>
      <c r="Q297">
        <v>0.19022249316238832</v>
      </c>
      <c r="R297">
        <v>0.1800988377893607</v>
      </c>
      <c r="S297">
        <v>0.16811865718618679</v>
      </c>
      <c r="T297">
        <v>6.4361316835076371E-2</v>
      </c>
      <c r="U297">
        <v>9.0551805882419761E-2</v>
      </c>
      <c r="V297">
        <v>7.2429555826256972E-2</v>
      </c>
      <c r="W297">
        <v>4.9784641262169214E-2</v>
      </c>
      <c r="X297">
        <v>4.7913780878441989E-2</v>
      </c>
      <c r="Y297">
        <v>0.11129650927242858</v>
      </c>
      <c r="Z297">
        <v>7.168480422922896E-2</v>
      </c>
      <c r="AA297">
        <v>6.6367508151265187E-2</v>
      </c>
      <c r="AB297">
        <v>5.9218848019266093E-2</v>
      </c>
      <c r="AC297">
        <v>6.1572639257350001E-2</v>
      </c>
      <c r="AD297">
        <v>6.9886195228995973E-2</v>
      </c>
      <c r="AE297">
        <v>6.7391052271955756E-2</v>
      </c>
    </row>
    <row r="298" spans="1:31" x14ac:dyDescent="0.3">
      <c r="A298" t="s">
        <v>415</v>
      </c>
      <c r="B298" t="s">
        <v>10</v>
      </c>
      <c r="C298" t="s">
        <v>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2.7176873020796414E-5</v>
      </c>
      <c r="AA298">
        <v>2.6301447294569833E-5</v>
      </c>
      <c r="AB298">
        <v>1.0623272013819986E-3</v>
      </c>
      <c r="AC298">
        <v>1.0529209059450453E-3</v>
      </c>
      <c r="AD298">
        <v>1.4728961160959883E-3</v>
      </c>
      <c r="AE298">
        <v>1.1555861216936759E-3</v>
      </c>
    </row>
    <row r="299" spans="1:31" x14ac:dyDescent="0.3">
      <c r="A299" t="s">
        <v>416</v>
      </c>
      <c r="B299" t="s">
        <v>10</v>
      </c>
      <c r="C299" t="s">
        <v>39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7.2823365717589947E-3</v>
      </c>
      <c r="N299">
        <v>1.0168429323411839E-2</v>
      </c>
      <c r="O299">
        <v>9.4623973982620284E-3</v>
      </c>
      <c r="P299">
        <v>1.6592652374801571E-2</v>
      </c>
      <c r="Q299">
        <v>4.3043701675802085E-3</v>
      </c>
      <c r="R299">
        <v>1.6129124019411867E-3</v>
      </c>
      <c r="S299">
        <v>4.4324888605558403E-4</v>
      </c>
      <c r="T299">
        <v>1.8475390092867526E-3</v>
      </c>
      <c r="U299">
        <v>1.1649753678022331E-3</v>
      </c>
      <c r="V299">
        <v>4.9039950992695405E-4</v>
      </c>
      <c r="W299">
        <v>2.2156038170256977E-4</v>
      </c>
      <c r="X299">
        <v>5.8158477646154329E-4</v>
      </c>
      <c r="Y299">
        <v>9.7164684952028523E-4</v>
      </c>
      <c r="Z299">
        <v>5.624928442956508E-4</v>
      </c>
      <c r="AA299">
        <v>8.3261845025738306E-4</v>
      </c>
      <c r="AB299">
        <v>5.7614146660514619E-4</v>
      </c>
      <c r="AC299">
        <v>6.7859705445752233E-4</v>
      </c>
      <c r="AD299">
        <v>1.3152033315038374E-3</v>
      </c>
      <c r="AE299">
        <v>1.1935640076649311E-4</v>
      </c>
    </row>
    <row r="300" spans="1:31" x14ac:dyDescent="0.3">
      <c r="A300" t="s">
        <v>417</v>
      </c>
      <c r="B300" t="s">
        <v>10</v>
      </c>
      <c r="C300" t="s">
        <v>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3.9795959286220765E-4</v>
      </c>
      <c r="R300">
        <v>2.7299849872471316E-4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5.2602894589139659E-5</v>
      </c>
      <c r="AB300">
        <v>6.6465810999048374E-3</v>
      </c>
      <c r="AC300">
        <v>7.6993878823746155E-3</v>
      </c>
      <c r="AD300">
        <v>6.9481321087833756E-3</v>
      </c>
      <c r="AE300">
        <v>4.7552018995167386E-3</v>
      </c>
    </row>
    <row r="301" spans="1:31" x14ac:dyDescent="0.3">
      <c r="A301" t="s">
        <v>418</v>
      </c>
      <c r="B301" t="s">
        <v>20</v>
      </c>
      <c r="C301" t="s">
        <v>35</v>
      </c>
      <c r="D301">
        <v>1.2595676996675412E-2</v>
      </c>
      <c r="E301">
        <v>2.9876088776130218E-2</v>
      </c>
      <c r="F301">
        <v>2.5775639726273527E-2</v>
      </c>
      <c r="G301">
        <v>3.7001367941865836E-2</v>
      </c>
      <c r="H301">
        <v>2.7779670593261582E-2</v>
      </c>
      <c r="I301">
        <v>4.4868830065202474E-2</v>
      </c>
      <c r="J301">
        <v>5.1615327697536968E-2</v>
      </c>
      <c r="K301">
        <v>4.9373065765085329E-2</v>
      </c>
      <c r="L301">
        <v>3.801323539581751E-2</v>
      </c>
      <c r="M301">
        <v>5.7437044684604019E-2</v>
      </c>
      <c r="N301">
        <v>5.4158284851584269E-2</v>
      </c>
      <c r="O301">
        <v>0.24973208702781816</v>
      </c>
      <c r="P301">
        <v>0.3206294339162688</v>
      </c>
      <c r="Q301">
        <v>0.29760040584603864</v>
      </c>
      <c r="R301">
        <v>0.38312391430806236</v>
      </c>
      <c r="S301">
        <v>0.13207384824007665</v>
      </c>
      <c r="T301">
        <v>0.10634750523926495</v>
      </c>
      <c r="U301">
        <v>0.12544411175445436</v>
      </c>
      <c r="V301">
        <v>9.5007181020667353E-2</v>
      </c>
      <c r="W301">
        <v>0.12526967663206029</v>
      </c>
      <c r="X301">
        <v>0.18100451579031648</v>
      </c>
      <c r="Y301">
        <v>0.27517969542377863</v>
      </c>
      <c r="Z301">
        <v>9.5830416364545354E-2</v>
      </c>
      <c r="AA301">
        <v>0.17883650733346348</v>
      </c>
      <c r="AB301">
        <v>6.9252464995151655E-2</v>
      </c>
      <c r="AC301">
        <v>0.15848350039779407</v>
      </c>
      <c r="AD301">
        <v>0.17480046643957337</v>
      </c>
      <c r="AE301">
        <v>0.17359416619613746</v>
      </c>
    </row>
    <row r="302" spans="1:31" x14ac:dyDescent="0.3">
      <c r="A302" t="s">
        <v>501</v>
      </c>
      <c r="B302" t="s">
        <v>20</v>
      </c>
      <c r="C302" t="s">
        <v>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 t="s">
        <v>419</v>
      </c>
      <c r="B303" t="s">
        <v>20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3.9988197846888484E-3</v>
      </c>
      <c r="P303">
        <v>2.3835862579797413E-3</v>
      </c>
      <c r="Q303">
        <v>2.2241385352866376E-3</v>
      </c>
      <c r="R303">
        <v>5.5659161069067879E-3</v>
      </c>
      <c r="S303">
        <v>5.1436216699229031E-4</v>
      </c>
      <c r="T303">
        <v>3.5363808515098175E-3</v>
      </c>
      <c r="U303">
        <v>1.4971876567200495E-3</v>
      </c>
      <c r="V303">
        <v>2.0785529897044109E-3</v>
      </c>
      <c r="W303">
        <v>6.0502247919189392E-3</v>
      </c>
      <c r="X303">
        <v>3.0974077042057709E-3</v>
      </c>
      <c r="Y303">
        <v>8.5164010213909704E-3</v>
      </c>
      <c r="Z303">
        <v>1.4058758360983203E-2</v>
      </c>
      <c r="AA303">
        <v>2.8118470180111908E-3</v>
      </c>
      <c r="AB303">
        <v>5.1361317348916878E-3</v>
      </c>
      <c r="AC303">
        <v>1.7735908607553138E-2</v>
      </c>
      <c r="AD303">
        <v>1.3113301805288958E-2</v>
      </c>
      <c r="AE303">
        <v>1.0674325356858779E-2</v>
      </c>
    </row>
    <row r="304" spans="1:31" x14ac:dyDescent="0.3">
      <c r="A304" t="s">
        <v>420</v>
      </c>
      <c r="B304" t="s">
        <v>20</v>
      </c>
      <c r="C304" t="s">
        <v>33</v>
      </c>
      <c r="D304">
        <v>0.40880163682521148</v>
      </c>
      <c r="E304">
        <v>0.4223143714417989</v>
      </c>
      <c r="F304">
        <v>0.54954340273006042</v>
      </c>
      <c r="G304">
        <v>0.54061574728973105</v>
      </c>
      <c r="H304">
        <v>0.60223695366864283</v>
      </c>
      <c r="I304">
        <v>0.69294707016395185</v>
      </c>
      <c r="J304">
        <v>0.68599099373504735</v>
      </c>
      <c r="K304">
        <v>0.72617066615059411</v>
      </c>
      <c r="L304">
        <v>0.76112753874768202</v>
      </c>
      <c r="M304">
        <v>0.78622957825920414</v>
      </c>
      <c r="N304">
        <v>0.82875460857569294</v>
      </c>
      <c r="O304">
        <v>0.56149744758701969</v>
      </c>
      <c r="P304">
        <v>0.44208513798293664</v>
      </c>
      <c r="Q304">
        <v>0.63248067010118392</v>
      </c>
      <c r="R304">
        <v>0.40288365743601373</v>
      </c>
      <c r="S304">
        <v>0.82170654303696811</v>
      </c>
      <c r="T304">
        <v>0.81222852947814561</v>
      </c>
      <c r="U304">
        <v>0.74571426790920403</v>
      </c>
      <c r="V304">
        <v>0.7061994822573574</v>
      </c>
      <c r="W304">
        <v>0.43580240742540127</v>
      </c>
      <c r="X304">
        <v>0.59754958727972107</v>
      </c>
      <c r="Y304">
        <v>0.34764426807232141</v>
      </c>
      <c r="Z304">
        <v>0.76365193423672773</v>
      </c>
      <c r="AA304">
        <v>0.65823917384561248</v>
      </c>
      <c r="AB304">
        <v>0.70449016581841795</v>
      </c>
      <c r="AC304">
        <v>0.64581182626545519</v>
      </c>
      <c r="AD304">
        <v>0.71155294187229323</v>
      </c>
      <c r="AE304">
        <v>0.68147410205307812</v>
      </c>
    </row>
    <row r="305" spans="1:31" x14ac:dyDescent="0.3">
      <c r="A305" t="s">
        <v>421</v>
      </c>
      <c r="B305" t="s">
        <v>20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t="s">
        <v>422</v>
      </c>
      <c r="B306" t="s">
        <v>20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5.6164480850499432E-4</v>
      </c>
      <c r="P306">
        <v>6.8408344773925273E-4</v>
      </c>
      <c r="Q306">
        <v>1.0246706573113287E-3</v>
      </c>
      <c r="R306">
        <v>9.3620504988535102E-4</v>
      </c>
      <c r="S306">
        <v>7.9368985409232528E-4</v>
      </c>
      <c r="T306">
        <v>9.3427395063680918E-4</v>
      </c>
      <c r="U306">
        <v>9.4442331663432846E-4</v>
      </c>
      <c r="V306">
        <v>9.5519778344965885E-4</v>
      </c>
      <c r="W306">
        <v>9.5289534933807978E-4</v>
      </c>
      <c r="X306">
        <v>8.677683175020934E-4</v>
      </c>
      <c r="Y306">
        <v>1.1183884250502432E-3</v>
      </c>
      <c r="Z306">
        <v>1.0230765244798022E-3</v>
      </c>
      <c r="AA306">
        <v>8.4173620232313052E-4</v>
      </c>
      <c r="AB306">
        <v>1.119412714791891E-3</v>
      </c>
      <c r="AC306">
        <v>1.0294188276535169E-3</v>
      </c>
      <c r="AD306">
        <v>1.3156978965976355E-3</v>
      </c>
      <c r="AE306">
        <v>1.1479763907206006E-3</v>
      </c>
    </row>
    <row r="307" spans="1:31" x14ac:dyDescent="0.3">
      <c r="A307" t="s">
        <v>423</v>
      </c>
      <c r="B307" t="s">
        <v>20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1.3550798678824698E-5</v>
      </c>
      <c r="U307">
        <v>1.3698006053338725E-5</v>
      </c>
      <c r="V307">
        <v>1.3277581129478496E-5</v>
      </c>
      <c r="W307">
        <v>1.3526598606821193E-5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424</v>
      </c>
      <c r="B308" t="s">
        <v>20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t="s">
        <v>425</v>
      </c>
      <c r="B309" t="s">
        <v>20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t="s">
        <v>426</v>
      </c>
      <c r="B310" t="s">
        <v>20</v>
      </c>
      <c r="C310" t="s">
        <v>34</v>
      </c>
      <c r="D310">
        <v>7.5734216592646411E-2</v>
      </c>
      <c r="E310">
        <v>5.9973399082192465E-2</v>
      </c>
      <c r="F310">
        <v>4.8264577486051834E-2</v>
      </c>
      <c r="G310">
        <v>1.7934713588274941E-2</v>
      </c>
      <c r="H310">
        <v>2.85063990089514E-2</v>
      </c>
      <c r="I310">
        <v>1.1015091772212438E-2</v>
      </c>
      <c r="J310">
        <v>1.3537942506128308E-2</v>
      </c>
      <c r="K310">
        <v>3.5479432802308683E-2</v>
      </c>
      <c r="L310">
        <v>1.3665593311525528E-2</v>
      </c>
      <c r="M310">
        <v>4.0868455336167103E-3</v>
      </c>
      <c r="N310">
        <v>3.7190853837132769E-3</v>
      </c>
      <c r="O310">
        <v>4.2759891420846907E-2</v>
      </c>
      <c r="P310">
        <v>3.3205866608895143E-2</v>
      </c>
      <c r="Q310">
        <v>1.5486876987288525E-2</v>
      </c>
      <c r="R310">
        <v>3.5870854534876082E-2</v>
      </c>
      <c r="S310">
        <v>1.6758595542929886E-2</v>
      </c>
      <c r="T310">
        <v>1.3091826303429683E-2</v>
      </c>
      <c r="U310">
        <v>8.8278228939430423E-4</v>
      </c>
      <c r="V310">
        <v>3.4228935496630765E-3</v>
      </c>
      <c r="W310">
        <v>9.2311007114683659E-3</v>
      </c>
      <c r="X310">
        <v>0</v>
      </c>
      <c r="Y310">
        <v>0</v>
      </c>
      <c r="Z310">
        <v>0</v>
      </c>
      <c r="AA310">
        <v>9.561461531545581E-4</v>
      </c>
      <c r="AB310">
        <v>8.6893292573005758E-3</v>
      </c>
      <c r="AC310">
        <v>8.9712521888121229E-3</v>
      </c>
      <c r="AD310">
        <v>6.5201161857969007E-3</v>
      </c>
      <c r="AE310">
        <v>4.3962974989241203E-3</v>
      </c>
    </row>
    <row r="311" spans="1:31" x14ac:dyDescent="0.3">
      <c r="A311" t="s">
        <v>427</v>
      </c>
      <c r="B311" t="s">
        <v>20</v>
      </c>
      <c r="C311" t="s">
        <v>75</v>
      </c>
      <c r="D311">
        <v>0</v>
      </c>
      <c r="E311">
        <v>0</v>
      </c>
      <c r="F311">
        <v>0</v>
      </c>
      <c r="G311">
        <v>6.1014131922841455E-5</v>
      </c>
      <c r="H311">
        <v>5.7081242656087645E-5</v>
      </c>
      <c r="I311">
        <v>8.1622306700493177E-6</v>
      </c>
      <c r="J311">
        <v>4.4602746155950924E-4</v>
      </c>
      <c r="K311">
        <v>4.5421891374753304E-4</v>
      </c>
      <c r="L311">
        <v>5.2676982314638781E-4</v>
      </c>
      <c r="M311">
        <v>9.299879741710729E-6</v>
      </c>
      <c r="N311">
        <v>0</v>
      </c>
      <c r="O311">
        <v>8.1958205896027463E-3</v>
      </c>
      <c r="P311">
        <v>3.8257594842633622E-3</v>
      </c>
      <c r="Q311">
        <v>4.9869846607366189E-3</v>
      </c>
      <c r="R311">
        <v>4.1320390707203997E-3</v>
      </c>
      <c r="S311">
        <v>8.1638536730335872E-4</v>
      </c>
      <c r="T311">
        <v>7.1083200407662066E-4</v>
      </c>
      <c r="U311">
        <v>6.3643991074802033E-4</v>
      </c>
      <c r="V311">
        <v>6.0895381079442736E-3</v>
      </c>
      <c r="W311">
        <v>7.8662036581617321E-3</v>
      </c>
      <c r="X311">
        <v>7.1954544445932229E-3</v>
      </c>
      <c r="Y311">
        <v>5.7317532603780967E-3</v>
      </c>
      <c r="Z311">
        <v>7.7688902466404161E-3</v>
      </c>
      <c r="AA311">
        <v>6.0057443982255423E-3</v>
      </c>
      <c r="AB311">
        <v>4.7264589919086405E-3</v>
      </c>
      <c r="AC311">
        <v>3.5495526557298156E-3</v>
      </c>
      <c r="AD311">
        <v>7.3140766170453047E-3</v>
      </c>
      <c r="AE311">
        <v>2.1010585241183617E-2</v>
      </c>
    </row>
    <row r="312" spans="1:31" x14ac:dyDescent="0.3">
      <c r="A312" t="s">
        <v>428</v>
      </c>
      <c r="B312" t="s">
        <v>20</v>
      </c>
      <c r="C312" t="s">
        <v>39</v>
      </c>
      <c r="D312">
        <v>0.50286846958546672</v>
      </c>
      <c r="E312">
        <v>0.48783614069987846</v>
      </c>
      <c r="F312">
        <v>0.37641638005761419</v>
      </c>
      <c r="G312">
        <v>0.40437697989100069</v>
      </c>
      <c r="H312">
        <v>0.3414198954864881</v>
      </c>
      <c r="I312">
        <v>0.2511608457679631</v>
      </c>
      <c r="J312">
        <v>0.24840970859972797</v>
      </c>
      <c r="K312">
        <v>0.18852261636826417</v>
      </c>
      <c r="L312">
        <v>0.18666686272182861</v>
      </c>
      <c r="M312">
        <v>0.15223723164283329</v>
      </c>
      <c r="N312">
        <v>0.11327881665182016</v>
      </c>
      <c r="O312">
        <v>0.12857391537731039</v>
      </c>
      <c r="P312">
        <v>0.19718613230191692</v>
      </c>
      <c r="Q312">
        <v>4.619625321215453E-2</v>
      </c>
      <c r="R312">
        <v>0.16748741349353538</v>
      </c>
      <c r="S312">
        <v>2.7336575791637292E-2</v>
      </c>
      <c r="T312">
        <v>6.313710137425764E-2</v>
      </c>
      <c r="U312">
        <v>0.12486708915679158</v>
      </c>
      <c r="V312">
        <v>0.18249260777981294</v>
      </c>
      <c r="W312">
        <v>0.40848855266690759</v>
      </c>
      <c r="X312">
        <v>0.20424687983190476</v>
      </c>
      <c r="Y312">
        <v>0.35568628948954029</v>
      </c>
      <c r="Z312">
        <v>0.10766013325026935</v>
      </c>
      <c r="AA312">
        <v>0.15035241032092622</v>
      </c>
      <c r="AB312">
        <v>0.16769674324549563</v>
      </c>
      <c r="AC312">
        <v>0.14489612923336143</v>
      </c>
      <c r="AD312">
        <v>8.2635814058807003E-2</v>
      </c>
      <c r="AE312">
        <v>9.3127241913519399E-2</v>
      </c>
    </row>
    <row r="313" spans="1:31" x14ac:dyDescent="0.3">
      <c r="A313" t="s">
        <v>429</v>
      </c>
      <c r="B313" t="s">
        <v>20</v>
      </c>
      <c r="C313" t="s">
        <v>76</v>
      </c>
      <c r="D313">
        <v>0</v>
      </c>
      <c r="E313">
        <v>0</v>
      </c>
      <c r="F313">
        <v>0</v>
      </c>
      <c r="G313">
        <v>1.0177157204729956E-5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8.9204537189209099E-5</v>
      </c>
      <c r="O313">
        <v>4.6803734042082865E-3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3.7412689302713633E-3</v>
      </c>
      <c r="W313">
        <v>6.3254121661369001E-3</v>
      </c>
      <c r="X313">
        <v>6.0383866317564854E-3</v>
      </c>
      <c r="Y313">
        <v>6.1232043075404056E-3</v>
      </c>
      <c r="Z313">
        <v>1.0006791016354138E-2</v>
      </c>
      <c r="AA313">
        <v>1.9564347282834465E-3</v>
      </c>
      <c r="AB313">
        <v>3.8889293242042128E-2</v>
      </c>
      <c r="AC313">
        <v>1.9522411823640642E-2</v>
      </c>
      <c r="AD313">
        <v>2.7475851245974763E-3</v>
      </c>
      <c r="AE313">
        <v>1.4575305349577832E-2</v>
      </c>
    </row>
    <row r="314" spans="1:31" x14ac:dyDescent="0.3">
      <c r="A314" t="s">
        <v>430</v>
      </c>
      <c r="B314" t="s">
        <v>26</v>
      </c>
      <c r="C314" t="s">
        <v>35</v>
      </c>
      <c r="D314">
        <v>0.23717515624117286</v>
      </c>
      <c r="E314">
        <v>0.26728476912195553</v>
      </c>
      <c r="F314">
        <v>0.31462869176371483</v>
      </c>
      <c r="G314">
        <v>0.268578401761423</v>
      </c>
      <c r="H314">
        <v>0.38385178320718671</v>
      </c>
      <c r="I314">
        <v>0.3777435514597679</v>
      </c>
      <c r="J314">
        <v>0.14158565618017033</v>
      </c>
      <c r="K314">
        <v>0.17563262228762702</v>
      </c>
      <c r="L314">
        <v>0.1677277333105219</v>
      </c>
      <c r="M314">
        <v>0.18795017912609457</v>
      </c>
      <c r="N314">
        <v>0.23437454177628511</v>
      </c>
      <c r="O314">
        <v>0.15074047950544756</v>
      </c>
      <c r="P314">
        <v>0.25748449851204502</v>
      </c>
      <c r="Q314">
        <v>0.1608062563112482</v>
      </c>
      <c r="R314">
        <v>0.22897000816884941</v>
      </c>
      <c r="S314">
        <v>0.17567180967686766</v>
      </c>
      <c r="T314">
        <v>0.16155299098914802</v>
      </c>
      <c r="U314">
        <v>0.29359443773360377</v>
      </c>
      <c r="V314">
        <v>0.30211818577870503</v>
      </c>
      <c r="W314">
        <v>0.29049412620898418</v>
      </c>
      <c r="X314">
        <v>0.27228646652886723</v>
      </c>
      <c r="Y314">
        <v>0.30785709826026619</v>
      </c>
      <c r="Z314">
        <v>0.39730094925750914</v>
      </c>
      <c r="AA314">
        <v>0.37929598445452894</v>
      </c>
      <c r="AB314">
        <v>0.38504858185965035</v>
      </c>
      <c r="AC314">
        <v>0.37230493724689834</v>
      </c>
      <c r="AD314">
        <v>0.3394144614023632</v>
      </c>
      <c r="AE314">
        <v>0.40472011471776531</v>
      </c>
    </row>
    <row r="315" spans="1:31" x14ac:dyDescent="0.3">
      <c r="A315" t="s">
        <v>502</v>
      </c>
      <c r="B315" t="s">
        <v>26</v>
      </c>
      <c r="C315" t="s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431</v>
      </c>
      <c r="B316" t="s">
        <v>26</v>
      </c>
      <c r="C316" t="s">
        <v>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1.0047625865514673E-3</v>
      </c>
      <c r="N316">
        <v>1.932860581305623E-3</v>
      </c>
      <c r="O316">
        <v>2.3358047194262065E-3</v>
      </c>
      <c r="P316">
        <v>2.4046793841858045E-3</v>
      </c>
      <c r="Q316">
        <v>3.4324792373696825E-3</v>
      </c>
      <c r="R316">
        <v>4.3683984582491764E-3</v>
      </c>
      <c r="S316">
        <v>4.7978081461846631E-3</v>
      </c>
      <c r="T316">
        <v>5.6940519005832238E-3</v>
      </c>
      <c r="U316">
        <v>9.744868676762582E-3</v>
      </c>
      <c r="V316">
        <v>6.1394939210589975E-3</v>
      </c>
      <c r="W316">
        <v>6.3833885859757907E-3</v>
      </c>
      <c r="X316">
        <v>7.0914201106377153E-3</v>
      </c>
      <c r="Y316">
        <v>7.4196697243214572E-3</v>
      </c>
      <c r="Z316">
        <v>8.1180755175449589E-3</v>
      </c>
      <c r="AA316">
        <v>9.0587995965235122E-3</v>
      </c>
      <c r="AB316">
        <v>9.3558705601851175E-3</v>
      </c>
      <c r="AC316">
        <v>7.7039241352090393E-3</v>
      </c>
      <c r="AD316">
        <v>5.5861647402969646E-3</v>
      </c>
      <c r="AE316">
        <v>4.0625934974042261E-3</v>
      </c>
    </row>
    <row r="317" spans="1:31" x14ac:dyDescent="0.3">
      <c r="A317" t="s">
        <v>432</v>
      </c>
      <c r="B317" t="s">
        <v>26</v>
      </c>
      <c r="C317" t="s">
        <v>33</v>
      </c>
      <c r="D317">
        <v>0.32111118344957174</v>
      </c>
      <c r="E317">
        <v>0.32861773379040304</v>
      </c>
      <c r="F317">
        <v>0.30691316318059847</v>
      </c>
      <c r="G317">
        <v>0.24677192642989068</v>
      </c>
      <c r="H317">
        <v>0.20052444791513013</v>
      </c>
      <c r="I317">
        <v>0.24033519131173925</v>
      </c>
      <c r="J317">
        <v>6.0846102863097863E-2</v>
      </c>
      <c r="K317">
        <v>6.1149945691176842E-2</v>
      </c>
      <c r="L317">
        <v>8.1366120523708604E-2</v>
      </c>
      <c r="M317">
        <v>9.4042236303461077E-2</v>
      </c>
      <c r="N317">
        <v>2.0510828776242024E-2</v>
      </c>
      <c r="O317">
        <v>0.11309876743894112</v>
      </c>
      <c r="P317">
        <v>0.14260915254801781</v>
      </c>
      <c r="Q317">
        <v>0.10394655723116536</v>
      </c>
      <c r="R317">
        <v>0.12083548470539301</v>
      </c>
      <c r="S317">
        <v>4.8612979317621402E-2</v>
      </c>
      <c r="T317">
        <v>2.5697249435609585E-2</v>
      </c>
      <c r="U317">
        <v>2.1937492057795636E-2</v>
      </c>
      <c r="V317">
        <v>1.5021566095951761E-2</v>
      </c>
      <c r="W317">
        <v>2.9743883671547258E-2</v>
      </c>
      <c r="X317">
        <v>3.8901192808774694E-2</v>
      </c>
      <c r="Y317">
        <v>0.10255950701572067</v>
      </c>
      <c r="Z317">
        <v>2.2107451275731101E-2</v>
      </c>
      <c r="AA317">
        <v>9.9522846374697424E-2</v>
      </c>
      <c r="AB317">
        <v>0.14205290834188561</v>
      </c>
      <c r="AC317">
        <v>0.19392148740169066</v>
      </c>
      <c r="AD317">
        <v>0.22062658680616595</v>
      </c>
      <c r="AE317">
        <v>0.18841323663040721</v>
      </c>
    </row>
    <row r="318" spans="1:31" x14ac:dyDescent="0.3">
      <c r="A318" t="s">
        <v>433</v>
      </c>
      <c r="B318" t="s">
        <v>26</v>
      </c>
      <c r="C318" t="s">
        <v>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434</v>
      </c>
      <c r="B319" t="s">
        <v>26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5.5051215363108801E-2</v>
      </c>
      <c r="Y319">
        <v>5.8224732966899756E-2</v>
      </c>
      <c r="Z319">
        <v>5.8854333965187008E-2</v>
      </c>
      <c r="AA319">
        <v>5.8294610292248535E-2</v>
      </c>
      <c r="AB319">
        <v>7.2033101476280809E-2</v>
      </c>
      <c r="AC319">
        <v>4.8406863813086537E-2</v>
      </c>
      <c r="AD319">
        <v>4.3974134670581512E-2</v>
      </c>
      <c r="AE319">
        <v>6.5183085225662823E-2</v>
      </c>
    </row>
    <row r="320" spans="1:31" x14ac:dyDescent="0.3">
      <c r="A320" t="s">
        <v>435</v>
      </c>
      <c r="B320" t="s">
        <v>26</v>
      </c>
      <c r="C320" t="s">
        <v>38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436</v>
      </c>
      <c r="B321" t="s">
        <v>26</v>
      </c>
      <c r="C321" t="s">
        <v>140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437</v>
      </c>
      <c r="B322" t="s">
        <v>26</v>
      </c>
      <c r="C322" t="s">
        <v>141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438</v>
      </c>
      <c r="B323" t="s">
        <v>26</v>
      </c>
      <c r="C323" t="s">
        <v>34</v>
      </c>
      <c r="D323">
        <v>0</v>
      </c>
      <c r="E323">
        <v>0</v>
      </c>
      <c r="F323">
        <v>0</v>
      </c>
      <c r="G323">
        <v>0.18058218998832049</v>
      </c>
      <c r="H323">
        <v>5.1983559922086413E-2</v>
      </c>
      <c r="I323">
        <v>5.2677636207891322E-2</v>
      </c>
      <c r="J323">
        <v>0.671047700110455</v>
      </c>
      <c r="K323">
        <v>0.62667246926420628</v>
      </c>
      <c r="L323">
        <v>0.62987429568106557</v>
      </c>
      <c r="M323">
        <v>0.60991155620675752</v>
      </c>
      <c r="N323">
        <v>0.73979491422755173</v>
      </c>
      <c r="O323">
        <v>0.73002701510306089</v>
      </c>
      <c r="P323">
        <v>0.59403450660069912</v>
      </c>
      <c r="Q323">
        <v>0.72950153083882052</v>
      </c>
      <c r="R323">
        <v>0.64368105005126175</v>
      </c>
      <c r="S323">
        <v>0.76727397548491783</v>
      </c>
      <c r="T323">
        <v>0.80705570767465917</v>
      </c>
      <c r="U323">
        <v>0.67472320153183796</v>
      </c>
      <c r="V323">
        <v>0.67672075420428424</v>
      </c>
      <c r="W323">
        <v>0.67337860153349272</v>
      </c>
      <c r="X323">
        <v>0.62666970518861154</v>
      </c>
      <c r="Y323">
        <v>0.52393899203279204</v>
      </c>
      <c r="Z323">
        <v>0.51361918998402789</v>
      </c>
      <c r="AA323">
        <v>0.45382775928200175</v>
      </c>
      <c r="AB323">
        <v>0.39150953776199804</v>
      </c>
      <c r="AC323">
        <v>0.37766278740311543</v>
      </c>
      <c r="AD323">
        <v>0.39039865238059235</v>
      </c>
      <c r="AE323">
        <v>0.33762096992876039</v>
      </c>
    </row>
    <row r="324" spans="1:31" x14ac:dyDescent="0.3">
      <c r="A324" t="s">
        <v>439</v>
      </c>
      <c r="B324" t="s">
        <v>26</v>
      </c>
      <c r="C324" t="s">
        <v>75</v>
      </c>
      <c r="D324">
        <v>0.4417136603092553</v>
      </c>
      <c r="E324">
        <v>0.40409749708764142</v>
      </c>
      <c r="F324">
        <v>0.37845814505568687</v>
      </c>
      <c r="G324">
        <v>0.3040674818203658</v>
      </c>
      <c r="H324">
        <v>0.36364020895559673</v>
      </c>
      <c r="I324">
        <v>0.3292436210206014</v>
      </c>
      <c r="J324">
        <v>0.10767608272008233</v>
      </c>
      <c r="K324">
        <v>0.12120836771564197</v>
      </c>
      <c r="L324">
        <v>0.11088415933067838</v>
      </c>
      <c r="M324">
        <v>9.7737083824654111E-2</v>
      </c>
      <c r="N324">
        <v>3.3868546386155232E-3</v>
      </c>
      <c r="O324">
        <v>3.7979332331242142E-3</v>
      </c>
      <c r="P324">
        <v>3.4671629550521335E-3</v>
      </c>
      <c r="Q324">
        <v>2.3131763813962281E-3</v>
      </c>
      <c r="R324">
        <v>2.1450586162466171E-3</v>
      </c>
      <c r="S324">
        <v>3.6434273744084442E-3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">
      <c r="A325" t="s">
        <v>440</v>
      </c>
      <c r="B325" t="s">
        <v>26</v>
      </c>
      <c r="C325" t="s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1.8844458126194685E-2</v>
      </c>
      <c r="K325">
        <v>1.5336595041347951E-2</v>
      </c>
      <c r="L325">
        <v>1.0147691154025558E-2</v>
      </c>
      <c r="M325">
        <v>9.3541819524812254E-3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">
      <c r="A326" t="s">
        <v>441</v>
      </c>
      <c r="B326" t="s">
        <v>26</v>
      </c>
      <c r="C326" t="s">
        <v>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t="s">
        <v>442</v>
      </c>
      <c r="B327" t="s">
        <v>7</v>
      </c>
      <c r="C327" t="s">
        <v>35</v>
      </c>
      <c r="D327">
        <v>0.20861225277427259</v>
      </c>
      <c r="E327">
        <v>0.18517617374330927</v>
      </c>
      <c r="F327">
        <v>0.17707614454305301</v>
      </c>
      <c r="G327">
        <v>0.20195526203390815</v>
      </c>
      <c r="H327">
        <v>0.20186046310247613</v>
      </c>
      <c r="I327">
        <v>0.18044402269480339</v>
      </c>
      <c r="J327">
        <v>0.20497778357572455</v>
      </c>
      <c r="K327">
        <v>0.22506356089514704</v>
      </c>
      <c r="L327">
        <v>0.2309447895885742</v>
      </c>
      <c r="M327">
        <v>0.23584657117228069</v>
      </c>
      <c r="N327">
        <v>0.22089988572331787</v>
      </c>
      <c r="O327">
        <v>0.13493680886430148</v>
      </c>
      <c r="P327">
        <v>8.3617343684033257E-2</v>
      </c>
      <c r="Q327">
        <v>0.12656520556650833</v>
      </c>
      <c r="R327">
        <v>0.12240142800281179</v>
      </c>
      <c r="S327">
        <v>9.1737147425803689E-2</v>
      </c>
      <c r="T327">
        <v>0.32860825292740237</v>
      </c>
      <c r="U327">
        <v>0.30578193065901449</v>
      </c>
      <c r="V327">
        <v>0.40234374458492078</v>
      </c>
      <c r="W327">
        <v>0.4085189490734657</v>
      </c>
      <c r="X327">
        <v>0.4189549970735934</v>
      </c>
      <c r="Y327">
        <v>0.3234552803745302</v>
      </c>
      <c r="Z327">
        <v>0.31133477568854401</v>
      </c>
      <c r="AA327">
        <v>0.23360429562591353</v>
      </c>
      <c r="AB327">
        <v>0.16452496268132352</v>
      </c>
      <c r="AC327">
        <v>0.24041113091055594</v>
      </c>
      <c r="AD327">
        <v>0.21078483093824432</v>
      </c>
      <c r="AE327">
        <v>0.23063532816097182</v>
      </c>
    </row>
    <row r="328" spans="1:31" x14ac:dyDescent="0.3">
      <c r="A328" t="s">
        <v>503</v>
      </c>
      <c r="B328" t="s">
        <v>7</v>
      </c>
      <c r="C328" t="s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443</v>
      </c>
      <c r="B329" t="s">
        <v>7</v>
      </c>
      <c r="C329" t="s">
        <v>66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2.572553900142023E-3</v>
      </c>
      <c r="O329">
        <v>2.8328281358844204E-3</v>
      </c>
      <c r="P329">
        <v>4.3937095327056634E-3</v>
      </c>
      <c r="Q329">
        <v>3.3307604410016682E-3</v>
      </c>
      <c r="R329">
        <v>3.2595492546035033E-3</v>
      </c>
      <c r="S329">
        <v>4.0494590869104277E-3</v>
      </c>
      <c r="T329">
        <v>1.0917034732676602E-2</v>
      </c>
      <c r="U329">
        <v>1.1728227445933968E-2</v>
      </c>
      <c r="V329">
        <v>2.2579600971031309E-3</v>
      </c>
      <c r="W329">
        <v>4.0731426259964087E-5</v>
      </c>
      <c r="X329">
        <v>3.8769034853189773E-5</v>
      </c>
      <c r="Y329">
        <v>3.6658599640147127E-5</v>
      </c>
      <c r="Z329">
        <v>6.6310289542674333E-4</v>
      </c>
      <c r="AA329">
        <v>2.0919677755082151E-3</v>
      </c>
      <c r="AB329">
        <v>2.8432880407087435E-3</v>
      </c>
      <c r="AC329">
        <v>2.1088123395072394E-3</v>
      </c>
      <c r="AD329">
        <v>1.8340478389403103E-3</v>
      </c>
      <c r="AE329">
        <v>2.0947129550688711E-3</v>
      </c>
    </row>
    <row r="330" spans="1:31" x14ac:dyDescent="0.3">
      <c r="A330" t="s">
        <v>444</v>
      </c>
      <c r="B330" t="s">
        <v>7</v>
      </c>
      <c r="C330" t="s">
        <v>33</v>
      </c>
      <c r="D330">
        <v>0.15322741498841397</v>
      </c>
      <c r="E330">
        <v>0.18007482849418915</v>
      </c>
      <c r="F330">
        <v>0.16450059731695146</v>
      </c>
      <c r="G330">
        <v>0.18931038443966455</v>
      </c>
      <c r="H330">
        <v>0.1686670953050419</v>
      </c>
      <c r="I330">
        <v>0.1537900843072727</v>
      </c>
      <c r="J330">
        <v>0.17644442923194456</v>
      </c>
      <c r="K330">
        <v>0.17287966923306908</v>
      </c>
      <c r="L330">
        <v>0.19121753505125591</v>
      </c>
      <c r="M330">
        <v>0.19252955849667105</v>
      </c>
      <c r="N330">
        <v>0.18605293627949679</v>
      </c>
      <c r="O330">
        <v>0.23980285903501802</v>
      </c>
      <c r="P330">
        <v>0.28783999524951426</v>
      </c>
      <c r="Q330">
        <v>6.8546728585659827E-2</v>
      </c>
      <c r="R330">
        <v>0.10541226087354998</v>
      </c>
      <c r="S330">
        <v>0.23432233867210053</v>
      </c>
      <c r="T330">
        <v>0.27231717417569301</v>
      </c>
      <c r="U330">
        <v>0.25711050353674181</v>
      </c>
      <c r="V330">
        <v>0.23254264661917012</v>
      </c>
      <c r="W330">
        <v>0.25275995910797638</v>
      </c>
      <c r="X330">
        <v>0.2771501689427579</v>
      </c>
      <c r="Y330">
        <v>0.40557601094045409</v>
      </c>
      <c r="Z330">
        <v>0.37319035506364401</v>
      </c>
      <c r="AA330">
        <v>0.37003747478650512</v>
      </c>
      <c r="AB330">
        <v>0.37649586567515797</v>
      </c>
      <c r="AC330">
        <v>0.51139754974893425</v>
      </c>
      <c r="AD330">
        <v>0.52385507923728403</v>
      </c>
      <c r="AE330">
        <v>0.45742151406362996</v>
      </c>
    </row>
    <row r="331" spans="1:31" x14ac:dyDescent="0.3">
      <c r="A331" t="s">
        <v>445</v>
      </c>
      <c r="B331" t="s">
        <v>7</v>
      </c>
      <c r="C331" t="s">
        <v>37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3.8894552087753845E-2</v>
      </c>
      <c r="AC331">
        <v>3.3455779078515838E-2</v>
      </c>
      <c r="AD331">
        <v>3.7726337034129011E-2</v>
      </c>
      <c r="AE331">
        <v>5.0954835327922603E-2</v>
      </c>
    </row>
    <row r="332" spans="1:31" x14ac:dyDescent="0.3">
      <c r="A332" t="s">
        <v>446</v>
      </c>
      <c r="B332" t="s">
        <v>7</v>
      </c>
      <c r="C332" t="s">
        <v>40</v>
      </c>
      <c r="D332">
        <v>3.2662521675896254E-4</v>
      </c>
      <c r="E332">
        <v>2.8353826672963687E-4</v>
      </c>
      <c r="F332">
        <v>5.5338488924241871E-4</v>
      </c>
      <c r="G332">
        <v>6.1507204573662633E-4</v>
      </c>
      <c r="H332">
        <v>5.6231432617171752E-4</v>
      </c>
      <c r="I332">
        <v>5.0971018919545685E-4</v>
      </c>
      <c r="J332">
        <v>5.0439877231635982E-4</v>
      </c>
      <c r="K332">
        <v>4.7414623598769764E-4</v>
      </c>
      <c r="L332">
        <v>4.6933592553731289E-4</v>
      </c>
      <c r="M332">
        <v>5.1545280550142588E-4</v>
      </c>
      <c r="N332">
        <v>4.5566579491260759E-4</v>
      </c>
      <c r="O332">
        <v>4.4404341091447647E-4</v>
      </c>
      <c r="P332">
        <v>4.5861039033733844E-4</v>
      </c>
      <c r="Q332">
        <v>5.2548508952736806E-4</v>
      </c>
      <c r="R332">
        <v>4.5766426455747048E-4</v>
      </c>
      <c r="S332">
        <v>3.907548381937665E-4</v>
      </c>
      <c r="T332">
        <v>3.0872625359286128E-4</v>
      </c>
      <c r="U332">
        <v>3.6585648263045526E-4</v>
      </c>
      <c r="V332">
        <v>3.9657122231421334E-4</v>
      </c>
      <c r="W332">
        <v>5.305879671750047E-4</v>
      </c>
      <c r="X332">
        <v>7.2818112344357128E-4</v>
      </c>
      <c r="Y332">
        <v>7.2448324940647588E-4</v>
      </c>
      <c r="Z332">
        <v>8.4292568620197329E-4</v>
      </c>
      <c r="AA332">
        <v>1.0509743705880298E-3</v>
      </c>
      <c r="AB332">
        <v>1.6208892190136533E-3</v>
      </c>
      <c r="AC332">
        <v>1.0347801286476272E-3</v>
      </c>
      <c r="AD332">
        <v>9.1574208778964772E-4</v>
      </c>
      <c r="AE332">
        <v>9.9567145289474065E-4</v>
      </c>
    </row>
    <row r="333" spans="1:31" x14ac:dyDescent="0.3">
      <c r="A333" t="s">
        <v>447</v>
      </c>
      <c r="B333" t="s">
        <v>7</v>
      </c>
      <c r="C333" t="s">
        <v>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t="s">
        <v>448</v>
      </c>
      <c r="B334" t="s">
        <v>7</v>
      </c>
      <c r="C334" t="s">
        <v>140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3.5960380912200128E-4</v>
      </c>
      <c r="AB334">
        <v>4.5763197094400777E-4</v>
      </c>
      <c r="AC334">
        <v>4.165919872902532E-4</v>
      </c>
      <c r="AD334">
        <v>4.9155797208977087E-4</v>
      </c>
      <c r="AE334">
        <v>5.3446297465039086E-4</v>
      </c>
    </row>
    <row r="335" spans="1:31" x14ac:dyDescent="0.3">
      <c r="A335" t="s">
        <v>449</v>
      </c>
      <c r="B335" t="s">
        <v>7</v>
      </c>
      <c r="C335" t="s">
        <v>141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1.7980190456100067E-4</v>
      </c>
      <c r="AB335">
        <v>2.2881598547200391E-4</v>
      </c>
      <c r="AC335">
        <v>1.3886399576341771E-4</v>
      </c>
      <c r="AD335">
        <v>1.2288949302244272E-4</v>
      </c>
      <c r="AE335">
        <v>1.3361574366259772E-4</v>
      </c>
    </row>
    <row r="336" spans="1:31" x14ac:dyDescent="0.3">
      <c r="A336" t="s">
        <v>450</v>
      </c>
      <c r="B336" t="s">
        <v>7</v>
      </c>
      <c r="C336" t="s">
        <v>34</v>
      </c>
      <c r="D336">
        <v>0.62106106705047237</v>
      </c>
      <c r="E336">
        <v>0.59977152830205738</v>
      </c>
      <c r="F336">
        <v>0.61567373401668557</v>
      </c>
      <c r="G336">
        <v>0.59054348388209277</v>
      </c>
      <c r="H336">
        <v>0.6195456084920451</v>
      </c>
      <c r="I336">
        <v>0.65581884596117535</v>
      </c>
      <c r="J336">
        <v>0.60843110862974681</v>
      </c>
      <c r="K336">
        <v>0.59108605495928968</v>
      </c>
      <c r="L336">
        <v>0.56959932131563895</v>
      </c>
      <c r="M336">
        <v>0.56411501505188999</v>
      </c>
      <c r="N336">
        <v>0.56010332115967765</v>
      </c>
      <c r="O336">
        <v>0.60105673663402359</v>
      </c>
      <c r="P336">
        <v>0.60238989157741674</v>
      </c>
      <c r="Q336">
        <v>0.77624180199818937</v>
      </c>
      <c r="R336">
        <v>0.74675891157560881</v>
      </c>
      <c r="S336">
        <v>0.65099217090370542</v>
      </c>
      <c r="T336">
        <v>0.36590857660999504</v>
      </c>
      <c r="U336">
        <v>0.39870163318066815</v>
      </c>
      <c r="V336">
        <v>0.33567723270484939</v>
      </c>
      <c r="W336">
        <v>0.3193947996905232</v>
      </c>
      <c r="X336">
        <v>0.2854598091257986</v>
      </c>
      <c r="Y336">
        <v>0.25310547334559835</v>
      </c>
      <c r="Z336">
        <v>0.29422067797506912</v>
      </c>
      <c r="AA336">
        <v>0.36885627128918674</v>
      </c>
      <c r="AB336">
        <v>0.38289813785861215</v>
      </c>
      <c r="AC336">
        <v>0.18759239021276997</v>
      </c>
      <c r="AD336">
        <v>0.1967096702684647</v>
      </c>
      <c r="AE336">
        <v>0.22527316863791425</v>
      </c>
    </row>
    <row r="337" spans="1:31" x14ac:dyDescent="0.3">
      <c r="A337" t="s">
        <v>451</v>
      </c>
      <c r="B337" t="s">
        <v>7</v>
      </c>
      <c r="C337" t="s">
        <v>75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1.9365229972478182E-2</v>
      </c>
      <c r="O337">
        <v>1.918848327337952E-2</v>
      </c>
      <c r="P337">
        <v>1.9817967315094276E-2</v>
      </c>
      <c r="Q337">
        <v>2.2707829016177641E-2</v>
      </c>
      <c r="R337">
        <v>1.9875150418320039E-2</v>
      </c>
      <c r="S337">
        <v>1.7192710495801896E-2</v>
      </c>
      <c r="T337">
        <v>2.0948691780500534E-2</v>
      </c>
      <c r="U337">
        <v>2.5374045811317185E-2</v>
      </c>
      <c r="V337">
        <v>2.5947576416801451E-2</v>
      </c>
      <c r="W337">
        <v>1.8152285487691586E-2</v>
      </c>
      <c r="X337">
        <v>1.6943706743550856E-2</v>
      </c>
      <c r="Y337">
        <v>1.6934251639888088E-2</v>
      </c>
      <c r="Z337">
        <v>1.9564274831031538E-2</v>
      </c>
      <c r="AA337">
        <v>2.3819610438615291E-2</v>
      </c>
      <c r="AB337">
        <v>3.2035856481014063E-2</v>
      </c>
      <c r="AC337">
        <v>2.2778402776861849E-2</v>
      </c>
      <c r="AD337">
        <v>2.6183302782758072E-2</v>
      </c>
      <c r="AE337">
        <v>3.0108039909769079E-2</v>
      </c>
    </row>
    <row r="338" spans="1:31" x14ac:dyDescent="0.3">
      <c r="A338" t="s">
        <v>452</v>
      </c>
      <c r="B338" t="s">
        <v>7</v>
      </c>
      <c r="C338" t="s">
        <v>39</v>
      </c>
      <c r="D338">
        <v>1.6772639970081989E-2</v>
      </c>
      <c r="E338">
        <v>3.4693931193714528E-2</v>
      </c>
      <c r="F338">
        <v>4.2196139234067537E-2</v>
      </c>
      <c r="G338">
        <v>1.7575797598597741E-2</v>
      </c>
      <c r="H338">
        <v>9.3645187742652462E-3</v>
      </c>
      <c r="I338">
        <v>9.4373368475530114E-3</v>
      </c>
      <c r="J338">
        <v>9.6422797902678686E-3</v>
      </c>
      <c r="K338">
        <v>1.049656867650652E-2</v>
      </c>
      <c r="L338">
        <v>7.7690181189935667E-3</v>
      </c>
      <c r="M338">
        <v>6.993402473656771E-3</v>
      </c>
      <c r="N338">
        <v>1.0550407169974921E-2</v>
      </c>
      <c r="O338">
        <v>1.7382406464785582E-3</v>
      </c>
      <c r="P338">
        <v>1.4824822508984171E-3</v>
      </c>
      <c r="Q338">
        <v>2.0821893029358916E-3</v>
      </c>
      <c r="R338">
        <v>1.8350356105482919E-3</v>
      </c>
      <c r="S338">
        <v>1.3154185774843267E-3</v>
      </c>
      <c r="T338">
        <v>9.9154352013953529E-4</v>
      </c>
      <c r="U338">
        <v>9.3780288369367819E-4</v>
      </c>
      <c r="V338">
        <v>8.342683548406974E-4</v>
      </c>
      <c r="W338">
        <v>6.0268724690807902E-4</v>
      </c>
      <c r="X338">
        <v>7.2436795600246367E-4</v>
      </c>
      <c r="Y338">
        <v>1.6784185048283054E-4</v>
      </c>
      <c r="Z338">
        <v>1.8388786008249498E-4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 t="s">
        <v>453</v>
      </c>
      <c r="B339" t="s">
        <v>7</v>
      </c>
      <c r="C339" t="s">
        <v>76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6.6569882115378759E-4</v>
      </c>
      <c r="AD339">
        <v>1.3765423472779379E-3</v>
      </c>
      <c r="AE339">
        <v>1.8486507735156941E-3</v>
      </c>
    </row>
    <row r="340" spans="1:31" x14ac:dyDescent="0.3">
      <c r="A340" t="s">
        <v>454</v>
      </c>
      <c r="B340" t="s">
        <v>9</v>
      </c>
      <c r="C340" t="s">
        <v>35</v>
      </c>
      <c r="D340">
        <v>0.36856634537148258</v>
      </c>
      <c r="E340">
        <v>0.43514708738274777</v>
      </c>
      <c r="F340">
        <v>0.45354972794341714</v>
      </c>
      <c r="G340">
        <v>0.46174041401806237</v>
      </c>
      <c r="H340">
        <v>0.44487591815886751</v>
      </c>
      <c r="I340">
        <v>0.38851019731409181</v>
      </c>
      <c r="J340">
        <v>0.36715025970621668</v>
      </c>
      <c r="K340">
        <v>0.38440616935449845</v>
      </c>
      <c r="L340">
        <v>0.4001070147833089</v>
      </c>
      <c r="M340">
        <v>0.38007171103989534</v>
      </c>
      <c r="N340">
        <v>0.43932113483541813</v>
      </c>
      <c r="O340">
        <v>0.50278576918733708</v>
      </c>
      <c r="P340">
        <v>0.49471588347328971</v>
      </c>
      <c r="Q340">
        <v>0.45738818722357771</v>
      </c>
      <c r="R340">
        <v>0.52051453922005841</v>
      </c>
      <c r="S340">
        <v>0.52961553675237771</v>
      </c>
      <c r="T340">
        <v>0.65545409047277847</v>
      </c>
      <c r="U340">
        <v>0.66075358638431669</v>
      </c>
      <c r="V340">
        <v>0.66998701501589453</v>
      </c>
      <c r="W340">
        <v>0.54793784626403186</v>
      </c>
      <c r="X340">
        <v>0.51649649769471229</v>
      </c>
      <c r="Y340">
        <v>0.43875933808669448</v>
      </c>
      <c r="Z340">
        <v>0.55588094631037799</v>
      </c>
      <c r="AA340">
        <v>0.5954747579263614</v>
      </c>
      <c r="AB340">
        <v>0.58392361346137944</v>
      </c>
      <c r="AC340">
        <v>0.69618183118325727</v>
      </c>
      <c r="AD340">
        <v>0.64059876680467931</v>
      </c>
      <c r="AE340">
        <v>0.65629791297847995</v>
      </c>
    </row>
    <row r="341" spans="1:31" x14ac:dyDescent="0.3">
      <c r="A341" t="s">
        <v>504</v>
      </c>
      <c r="B341" t="s">
        <v>9</v>
      </c>
      <c r="C341" t="s">
        <v>36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t="s">
        <v>455</v>
      </c>
      <c r="B342" t="s">
        <v>9</v>
      </c>
      <c r="C342" t="s">
        <v>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">
      <c r="A343" t="s">
        <v>456</v>
      </c>
      <c r="B343" t="s">
        <v>9</v>
      </c>
      <c r="C343" t="s">
        <v>33</v>
      </c>
      <c r="D343">
        <v>2.3225632860907976E-2</v>
      </c>
      <c r="E343">
        <v>2.8652968643388378E-2</v>
      </c>
      <c r="F343">
        <v>2.3127771419669055E-2</v>
      </c>
      <c r="G343">
        <v>2.136991774871335E-2</v>
      </c>
      <c r="H343">
        <v>1.6399874505671257E-2</v>
      </c>
      <c r="I343">
        <v>1.4132718882984559E-2</v>
      </c>
      <c r="J343">
        <v>2.080523544685859E-2</v>
      </c>
      <c r="K343">
        <v>2.0726152766927151E-2</v>
      </c>
      <c r="L343">
        <v>1.7993360846326814E-2</v>
      </c>
      <c r="M343">
        <v>1.8148867852293103E-2</v>
      </c>
      <c r="N343">
        <v>2.1145677402689585E-2</v>
      </c>
      <c r="O343">
        <v>1.7994271868319617E-2</v>
      </c>
      <c r="P343">
        <v>3.5851302784877415E-2</v>
      </c>
      <c r="Q343">
        <v>4.7579184528652035E-2</v>
      </c>
      <c r="R343">
        <v>5.2503775289138722E-2</v>
      </c>
      <c r="S343">
        <v>6.8252132661426365E-2</v>
      </c>
      <c r="T343">
        <v>7.2727068006787923E-2</v>
      </c>
      <c r="U343">
        <v>6.5064748466620456E-2</v>
      </c>
      <c r="V343">
        <v>7.2203725707310706E-2</v>
      </c>
      <c r="W343">
        <v>3.5940570422947855E-2</v>
      </c>
      <c r="X343">
        <v>6.855211780880692E-2</v>
      </c>
      <c r="Y343">
        <v>8.1691732838670247E-2</v>
      </c>
      <c r="Z343">
        <v>0.1069332969685106</v>
      </c>
      <c r="AA343">
        <v>0.10538037905554444</v>
      </c>
      <c r="AB343">
        <v>8.4303179118174962E-2</v>
      </c>
      <c r="AC343">
        <v>8.4682927682281695E-2</v>
      </c>
      <c r="AD343">
        <v>7.5807877876987548E-2</v>
      </c>
      <c r="AE343">
        <v>6.5319117120073808E-2</v>
      </c>
    </row>
    <row r="344" spans="1:31" x14ac:dyDescent="0.3">
      <c r="A344" t="s">
        <v>457</v>
      </c>
      <c r="B344" t="s">
        <v>9</v>
      </c>
      <c r="C344" t="s">
        <v>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t="s">
        <v>458</v>
      </c>
      <c r="B345" t="s">
        <v>9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 t="s">
        <v>459</v>
      </c>
      <c r="B346" t="s">
        <v>9</v>
      </c>
      <c r="C346" t="s">
        <v>38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 t="s">
        <v>460</v>
      </c>
      <c r="B347" t="s">
        <v>9</v>
      </c>
      <c r="C347" t="s">
        <v>140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461</v>
      </c>
      <c r="B348" t="s">
        <v>9</v>
      </c>
      <c r="C348" t="s">
        <v>141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t="s">
        <v>462</v>
      </c>
      <c r="B349" t="s">
        <v>9</v>
      </c>
      <c r="C349" t="s">
        <v>34</v>
      </c>
      <c r="D349">
        <v>0.59966090018023421</v>
      </c>
      <c r="E349">
        <v>0.52705687968033021</v>
      </c>
      <c r="F349">
        <v>0.51423586715467084</v>
      </c>
      <c r="G349">
        <v>0.51000906452453465</v>
      </c>
      <c r="H349">
        <v>0.53240689275142949</v>
      </c>
      <c r="I349">
        <v>0.59191783638708795</v>
      </c>
      <c r="J349">
        <v>0.60594672575363417</v>
      </c>
      <c r="K349">
        <v>0.58814904131774304</v>
      </c>
      <c r="L349">
        <v>0.57501748143448073</v>
      </c>
      <c r="M349">
        <v>0.5954919559344366</v>
      </c>
      <c r="N349">
        <v>0.53206256918693262</v>
      </c>
      <c r="O349">
        <v>0.46220283201456347</v>
      </c>
      <c r="P349">
        <v>0.45648853240438464</v>
      </c>
      <c r="Q349">
        <v>0.48286352154265827</v>
      </c>
      <c r="R349">
        <v>0.39606372990324762</v>
      </c>
      <c r="S349">
        <v>0.36071664476801296</v>
      </c>
      <c r="T349">
        <v>0.23757402147344694</v>
      </c>
      <c r="U349">
        <v>0.24269293911986003</v>
      </c>
      <c r="V349">
        <v>0.22327016441389819</v>
      </c>
      <c r="W349">
        <v>0.38197705440722163</v>
      </c>
      <c r="X349">
        <v>0.38419355622946871</v>
      </c>
      <c r="Y349">
        <v>0.44234093885557246</v>
      </c>
      <c r="Z349">
        <v>0.2885665179846531</v>
      </c>
      <c r="AA349">
        <v>0.26808252593737009</v>
      </c>
      <c r="AB349">
        <v>0.29539629352082974</v>
      </c>
      <c r="AC349">
        <v>0.1833379700869838</v>
      </c>
      <c r="AD349">
        <v>0.23181141490096904</v>
      </c>
      <c r="AE349">
        <v>0.22334161072130285</v>
      </c>
    </row>
    <row r="350" spans="1:31" x14ac:dyDescent="0.3">
      <c r="A350" t="s">
        <v>463</v>
      </c>
      <c r="B350" t="s">
        <v>9</v>
      </c>
      <c r="C350" t="s">
        <v>75</v>
      </c>
      <c r="D350">
        <v>8.5471215873752955E-3</v>
      </c>
      <c r="E350">
        <v>9.1430642935336776E-3</v>
      </c>
      <c r="F350">
        <v>8.8366294027351442E-3</v>
      </c>
      <c r="G350">
        <v>6.6237966781856374E-3</v>
      </c>
      <c r="H350">
        <v>6.3173145840317154E-3</v>
      </c>
      <c r="I350">
        <v>5.4392474158356649E-3</v>
      </c>
      <c r="J350">
        <v>6.0977790932905769E-3</v>
      </c>
      <c r="K350">
        <v>6.718636560831279E-3</v>
      </c>
      <c r="L350">
        <v>6.8821429358835329E-3</v>
      </c>
      <c r="M350">
        <v>6.2874651733749193E-3</v>
      </c>
      <c r="N350">
        <v>7.4706185749596884E-3</v>
      </c>
      <c r="O350">
        <v>1.701712692977983E-2</v>
      </c>
      <c r="P350">
        <v>1.2944281337448195E-2</v>
      </c>
      <c r="Q350">
        <v>1.2169106705112107E-2</v>
      </c>
      <c r="R350">
        <v>3.0917955587555203E-2</v>
      </c>
      <c r="S350">
        <v>4.1415685818183133E-2</v>
      </c>
      <c r="T350">
        <v>3.424482004698657E-2</v>
      </c>
      <c r="U350">
        <v>3.148872602920294E-2</v>
      </c>
      <c r="V350">
        <v>3.4539094862896622E-2</v>
      </c>
      <c r="W350">
        <v>3.4144528905798686E-2</v>
      </c>
      <c r="X350">
        <v>3.0757828267012129E-2</v>
      </c>
      <c r="Y350">
        <v>3.7207990219062875E-2</v>
      </c>
      <c r="Z350">
        <v>4.8619238736458278E-2</v>
      </c>
      <c r="AA350">
        <v>3.1062337080724027E-2</v>
      </c>
      <c r="AB350">
        <v>3.6376913899615844E-2</v>
      </c>
      <c r="AC350">
        <v>3.5797271047477326E-2</v>
      </c>
      <c r="AD350">
        <v>5.1781940417364065E-2</v>
      </c>
      <c r="AE350">
        <v>5.5041359180143495E-2</v>
      </c>
    </row>
    <row r="351" spans="1:31" x14ac:dyDescent="0.3">
      <c r="A351" t="s">
        <v>464</v>
      </c>
      <c r="B351" t="s">
        <v>9</v>
      </c>
      <c r="C351" t="s">
        <v>39</v>
      </c>
      <c r="D351">
        <v>0</v>
      </c>
      <c r="E351">
        <v>0</v>
      </c>
      <c r="F351">
        <v>2.500040795076482E-4</v>
      </c>
      <c r="G351">
        <v>2.568070305039337E-4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t="s">
        <v>465</v>
      </c>
      <c r="B352" t="s">
        <v>9</v>
      </c>
      <c r="C352" t="s">
        <v>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 t="s">
        <v>466</v>
      </c>
      <c r="B353" t="s">
        <v>4</v>
      </c>
      <c r="C353" t="s">
        <v>35</v>
      </c>
      <c r="D353">
        <v>0.2716515680489629</v>
      </c>
      <c r="E353">
        <v>0.27264072170842035</v>
      </c>
      <c r="F353">
        <v>0.27906798577919939</v>
      </c>
      <c r="G353">
        <v>0.29480096164261577</v>
      </c>
      <c r="H353">
        <v>0.23060677425774323</v>
      </c>
      <c r="I353">
        <v>0.23841477924795831</v>
      </c>
      <c r="J353">
        <v>0.24024958555696993</v>
      </c>
      <c r="K353">
        <v>0.25828321515729186</v>
      </c>
      <c r="L353">
        <v>0.25581424940190711</v>
      </c>
      <c r="M353">
        <v>0.29151917771763314</v>
      </c>
      <c r="N353">
        <v>0.303999335962094</v>
      </c>
      <c r="O353">
        <v>0.32709095960977236</v>
      </c>
      <c r="P353">
        <v>0.33368037524798649</v>
      </c>
      <c r="Q353">
        <v>0.31574638379233017</v>
      </c>
      <c r="R353">
        <v>0.30998103851721948</v>
      </c>
      <c r="S353">
        <v>0.32304670985709022</v>
      </c>
      <c r="T353">
        <v>0.32766150167491942</v>
      </c>
      <c r="U353">
        <v>0.32557151015307845</v>
      </c>
      <c r="V353">
        <v>0.28583298078185504</v>
      </c>
      <c r="W353">
        <v>0.27943931121737337</v>
      </c>
      <c r="X353">
        <v>0.2701324823123003</v>
      </c>
      <c r="Y353">
        <v>0.27241296774185536</v>
      </c>
      <c r="Z353">
        <v>0.25188607949217467</v>
      </c>
      <c r="AA353">
        <v>0.2427279731182399</v>
      </c>
      <c r="AB353">
        <v>0.23650211324351234</v>
      </c>
      <c r="AC353">
        <v>0.20640703072845606</v>
      </c>
      <c r="AD353">
        <v>0.19943644887477877</v>
      </c>
      <c r="AE353">
        <v>0.19952747754418057</v>
      </c>
    </row>
    <row r="354" spans="1:31" x14ac:dyDescent="0.3">
      <c r="A354" t="s">
        <v>505</v>
      </c>
      <c r="B354" t="s">
        <v>4</v>
      </c>
      <c r="C354" t="s">
        <v>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467</v>
      </c>
      <c r="B355" t="s">
        <v>4</v>
      </c>
      <c r="C355" t="s">
        <v>66</v>
      </c>
      <c r="D355">
        <v>3.141802409224877E-3</v>
      </c>
      <c r="E355">
        <v>3.7006100747801651E-3</v>
      </c>
      <c r="F355">
        <v>3.6248085442196201E-3</v>
      </c>
      <c r="G355">
        <v>3.0292410014776078E-3</v>
      </c>
      <c r="H355">
        <v>3.6463826541650937E-3</v>
      </c>
      <c r="I355">
        <v>4.1200082235392033E-3</v>
      </c>
      <c r="J355">
        <v>3.9820978492261412E-3</v>
      </c>
      <c r="K355">
        <v>4.005493038993997E-3</v>
      </c>
      <c r="L355">
        <v>3.7386239967938492E-3</v>
      </c>
      <c r="M355">
        <v>4.1562068007393958E-3</v>
      </c>
      <c r="N355">
        <v>3.7767546166016424E-3</v>
      </c>
      <c r="O355">
        <v>3.6235009448058421E-3</v>
      </c>
      <c r="P355">
        <v>4.2908354762703094E-3</v>
      </c>
      <c r="Q355">
        <v>4.3963783365230302E-3</v>
      </c>
      <c r="R355">
        <v>4.0627657557687465E-3</v>
      </c>
      <c r="S355">
        <v>4.0253365080267596E-3</v>
      </c>
      <c r="T355">
        <v>3.663610795703758E-3</v>
      </c>
      <c r="U355">
        <v>4.3054849129510221E-3</v>
      </c>
      <c r="V355">
        <v>3.9516754353598957E-3</v>
      </c>
      <c r="W355">
        <v>4.5500810501197947E-3</v>
      </c>
      <c r="X355">
        <v>4.8320953372356264E-3</v>
      </c>
      <c r="Y355">
        <v>6.248206693502718E-3</v>
      </c>
      <c r="Z355">
        <v>5.637534026059615E-3</v>
      </c>
      <c r="AA355">
        <v>5.9066027257515348E-3</v>
      </c>
      <c r="AB355">
        <v>6.5912378307716422E-3</v>
      </c>
      <c r="AC355">
        <v>0</v>
      </c>
      <c r="AD355">
        <v>2.8620509561726792E-5</v>
      </c>
      <c r="AE355">
        <v>2.7571369986454058E-4</v>
      </c>
    </row>
    <row r="356" spans="1:31" x14ac:dyDescent="0.3">
      <c r="A356" t="s">
        <v>468</v>
      </c>
      <c r="B356" t="s">
        <v>4</v>
      </c>
      <c r="C356" t="s">
        <v>33</v>
      </c>
      <c r="D356">
        <v>0.27239061333782622</v>
      </c>
      <c r="E356">
        <v>0.29586377547867415</v>
      </c>
      <c r="F356">
        <v>0.31765606920763717</v>
      </c>
      <c r="G356">
        <v>0.29670272853838259</v>
      </c>
      <c r="H356">
        <v>0.47136474910200227</v>
      </c>
      <c r="I356">
        <v>0.49262120999291631</v>
      </c>
      <c r="J356">
        <v>0.51737285392168331</v>
      </c>
      <c r="K356">
        <v>0.52652151972873429</v>
      </c>
      <c r="L356">
        <v>0.55177604198379626</v>
      </c>
      <c r="M356">
        <v>0.52855288263147193</v>
      </c>
      <c r="N356">
        <v>0.54634231646575937</v>
      </c>
      <c r="O356">
        <v>0.5475781234290652</v>
      </c>
      <c r="P356">
        <v>0.54712723881989445</v>
      </c>
      <c r="Q356">
        <v>0.60388001901418809</v>
      </c>
      <c r="R356">
        <v>0.5955054176988761</v>
      </c>
      <c r="S356">
        <v>0.57895612041009059</v>
      </c>
      <c r="T356">
        <v>0.57156282737188358</v>
      </c>
      <c r="U356">
        <v>0.56534341867159754</v>
      </c>
      <c r="V356">
        <v>0.62585945287228983</v>
      </c>
      <c r="W356">
        <v>0.62729091748011223</v>
      </c>
      <c r="X356">
        <v>0.6491756090890457</v>
      </c>
      <c r="Y356">
        <v>0.62000181488162687</v>
      </c>
      <c r="Z356">
        <v>0.65922422446016959</v>
      </c>
      <c r="AA356">
        <v>0.66561836555807363</v>
      </c>
      <c r="AB356">
        <v>0.64830143730320444</v>
      </c>
      <c r="AC356">
        <v>0.61530821216184761</v>
      </c>
      <c r="AD356">
        <v>0.61513359419582481</v>
      </c>
      <c r="AE356">
        <v>0.60251794147695792</v>
      </c>
    </row>
    <row r="357" spans="1:31" x14ac:dyDescent="0.3">
      <c r="A357" t="s">
        <v>469</v>
      </c>
      <c r="B357" t="s">
        <v>4</v>
      </c>
      <c r="C357" t="s">
        <v>37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6.051614614281376E-5</v>
      </c>
      <c r="W357">
        <v>2.710643679764076E-4</v>
      </c>
      <c r="X357">
        <v>5.8303760452439182E-4</v>
      </c>
      <c r="Y357">
        <v>1.4875922230844411E-3</v>
      </c>
      <c r="Z357">
        <v>2.115857082031743E-3</v>
      </c>
      <c r="AA357">
        <v>4.6761542475206915E-3</v>
      </c>
      <c r="AB357">
        <v>5.9628280776724916E-3</v>
      </c>
      <c r="AC357">
        <v>7.8084191446542744E-2</v>
      </c>
      <c r="AD357">
        <v>7.9487426479588244E-2</v>
      </c>
      <c r="AE357">
        <v>7.8872174474851356E-2</v>
      </c>
    </row>
    <row r="358" spans="1:31" x14ac:dyDescent="0.3">
      <c r="A358" t="s">
        <v>470</v>
      </c>
      <c r="B358" t="s">
        <v>4</v>
      </c>
      <c r="C358" t="s">
        <v>40</v>
      </c>
      <c r="D358">
        <v>9.1673405716198703E-5</v>
      </c>
      <c r="E358">
        <v>8.7915962900952577E-5</v>
      </c>
      <c r="F358">
        <v>8.6115134277041903E-5</v>
      </c>
      <c r="G358">
        <v>9.1011134549349296E-5</v>
      </c>
      <c r="H358">
        <v>7.1636929796969984E-5</v>
      </c>
      <c r="I358">
        <v>7.1329313621432136E-5</v>
      </c>
      <c r="J358">
        <v>6.8941684323795644E-5</v>
      </c>
      <c r="K358">
        <v>7.052050399225854E-5</v>
      </c>
      <c r="L358">
        <v>7.0706058740433806E-5</v>
      </c>
      <c r="M358">
        <v>7.8603518953092067E-5</v>
      </c>
      <c r="N358">
        <v>8.0350692981638437E-5</v>
      </c>
      <c r="O358">
        <v>7.5373288670619416E-5</v>
      </c>
      <c r="P358">
        <v>8.5517443126265189E-5</v>
      </c>
      <c r="Q358">
        <v>8.9818915280593219E-5</v>
      </c>
      <c r="R358">
        <v>8.2460189145026254E-5</v>
      </c>
      <c r="S358">
        <v>8.1603085814753481E-5</v>
      </c>
      <c r="T358">
        <v>9.1706119217221157E-5</v>
      </c>
      <c r="U358">
        <v>9.7887070931259476E-5</v>
      </c>
      <c r="V358">
        <v>8.2732876072455825E-5</v>
      </c>
      <c r="W358">
        <v>9.7112388730350767E-5</v>
      </c>
      <c r="X358">
        <v>8.9533057648421964E-5</v>
      </c>
      <c r="Y358">
        <v>1.0520836756344402E-4</v>
      </c>
      <c r="Z358">
        <v>9.557880547070615E-5</v>
      </c>
      <c r="AA358">
        <v>9.2663602325016012E-5</v>
      </c>
      <c r="AB358">
        <v>1.0953293926335213E-4</v>
      </c>
      <c r="AC358">
        <v>9.5670282535676303E-5</v>
      </c>
      <c r="AD358">
        <v>9.1695540166475889E-5</v>
      </c>
      <c r="AE358">
        <v>9.3110532403741476E-5</v>
      </c>
    </row>
    <row r="359" spans="1:31" x14ac:dyDescent="0.3">
      <c r="A359" t="s">
        <v>471</v>
      </c>
      <c r="B359" t="s">
        <v>4</v>
      </c>
      <c r="C359" t="s">
        <v>38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">
      <c r="A360" t="s">
        <v>472</v>
      </c>
      <c r="B360" t="s">
        <v>4</v>
      </c>
      <c r="C360" t="s">
        <v>140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 t="s">
        <v>473</v>
      </c>
      <c r="B361" t="s">
        <v>4</v>
      </c>
      <c r="C361" t="s">
        <v>141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 t="s">
        <v>474</v>
      </c>
      <c r="B362" t="s">
        <v>4</v>
      </c>
      <c r="C362" t="s">
        <v>34</v>
      </c>
      <c r="D362">
        <v>0.34733207741907557</v>
      </c>
      <c r="E362">
        <v>0.3335033969398884</v>
      </c>
      <c r="F362">
        <v>0.33107596505693593</v>
      </c>
      <c r="G362">
        <v>0.35968944109558676</v>
      </c>
      <c r="H362">
        <v>0.26369752830496646</v>
      </c>
      <c r="I362">
        <v>0.24151622788598048</v>
      </c>
      <c r="J362">
        <v>0.21785272842365205</v>
      </c>
      <c r="K362">
        <v>0.18873185714608601</v>
      </c>
      <c r="L362">
        <v>0.16834010390037515</v>
      </c>
      <c r="M362">
        <v>0.15821573507135325</v>
      </c>
      <c r="N362">
        <v>0.13815529575966801</v>
      </c>
      <c r="O362">
        <v>0.11437728763740407</v>
      </c>
      <c r="P362">
        <v>0.10788258993402675</v>
      </c>
      <c r="Q362">
        <v>6.7457855060407607E-2</v>
      </c>
      <c r="R362">
        <v>8.2623491720233089E-2</v>
      </c>
      <c r="S362">
        <v>8.4285928827135898E-2</v>
      </c>
      <c r="T362">
        <v>8.9253545015992822E-2</v>
      </c>
      <c r="U362">
        <v>9.6848640589494481E-2</v>
      </c>
      <c r="V362">
        <v>7.9391346757970771E-2</v>
      </c>
      <c r="W362">
        <v>7.7723189166124224E-2</v>
      </c>
      <c r="X362">
        <v>6.7382454435368819E-2</v>
      </c>
      <c r="Y362">
        <v>9.2536547457689244E-2</v>
      </c>
      <c r="Z362">
        <v>7.5860890794522712E-2</v>
      </c>
      <c r="AA362">
        <v>7.1534417637610162E-2</v>
      </c>
      <c r="AB362">
        <v>9.2210096958270302E-2</v>
      </c>
      <c r="AC362">
        <v>8.4470041814587088E-2</v>
      </c>
      <c r="AD362">
        <v>8.470251188150521E-2</v>
      </c>
      <c r="AE362">
        <v>8.6149811402886411E-2</v>
      </c>
    </row>
    <row r="363" spans="1:31" x14ac:dyDescent="0.3">
      <c r="A363" t="s">
        <v>475</v>
      </c>
      <c r="B363" t="s">
        <v>4</v>
      </c>
      <c r="C363" t="s">
        <v>75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5.527155242736313E-4</v>
      </c>
      <c r="P363">
        <v>1.2049778091295185E-3</v>
      </c>
      <c r="Q363">
        <v>1.2655874146447457E-3</v>
      </c>
      <c r="R363">
        <v>1.1618997765131022E-3</v>
      </c>
      <c r="S363">
        <v>1.149822819399396E-3</v>
      </c>
      <c r="T363">
        <v>1.292178935412982E-3</v>
      </c>
      <c r="U363">
        <v>1.3792712218804399E-3</v>
      </c>
      <c r="V363">
        <v>8.2730168549512465E-4</v>
      </c>
      <c r="W363">
        <v>9.8874119966944787E-4</v>
      </c>
      <c r="X363">
        <v>1.0580762227802441E-3</v>
      </c>
      <c r="Y363">
        <v>1.0042251730993075E-3</v>
      </c>
      <c r="Z363">
        <v>1.5147264864375748E-3</v>
      </c>
      <c r="AA363">
        <v>1.3449818120385439E-3</v>
      </c>
      <c r="AB363">
        <v>1.0952935467932476E-3</v>
      </c>
      <c r="AC363">
        <v>7.7026214003347408E-3</v>
      </c>
      <c r="AD363">
        <v>1.289803251820894E-2</v>
      </c>
      <c r="AE363">
        <v>2.3271142686382518E-2</v>
      </c>
    </row>
    <row r="364" spans="1:31" x14ac:dyDescent="0.3">
      <c r="A364" t="s">
        <v>476</v>
      </c>
      <c r="B364" t="s">
        <v>4</v>
      </c>
      <c r="C364" t="s">
        <v>39</v>
      </c>
      <c r="D364">
        <v>0.10462001668974132</v>
      </c>
      <c r="E364">
        <v>9.3462983512969167E-2</v>
      </c>
      <c r="F364">
        <v>6.672506285738887E-2</v>
      </c>
      <c r="G364">
        <v>4.3163214489100037E-2</v>
      </c>
      <c r="H364">
        <v>2.8023238500590946E-2</v>
      </c>
      <c r="I364">
        <v>1.9990547858967259E-2</v>
      </c>
      <c r="J364">
        <v>1.7565810208692849E-2</v>
      </c>
      <c r="K364">
        <v>1.8987578387336803E-2</v>
      </c>
      <c r="L364">
        <v>1.6851512967105228E-2</v>
      </c>
      <c r="M364">
        <v>1.3971327470145857E-2</v>
      </c>
      <c r="N364">
        <v>4.0619479752887462E-3</v>
      </c>
      <c r="O364">
        <v>3.002030849767484E-3</v>
      </c>
      <c r="P364">
        <v>1.1858443657072463E-3</v>
      </c>
      <c r="Q364">
        <v>1.5001238360554101E-3</v>
      </c>
      <c r="R364">
        <v>1.3831219246142944E-3</v>
      </c>
      <c r="S364">
        <v>3.308721606467298E-3</v>
      </c>
      <c r="T364">
        <v>2.0840108049757057E-3</v>
      </c>
      <c r="U364">
        <v>1.7672423081840781E-3</v>
      </c>
      <c r="V364">
        <v>1.7201795766783113E-3</v>
      </c>
      <c r="W364">
        <v>6.3349439905792419E-3</v>
      </c>
      <c r="X364">
        <v>2.5686523431116379E-3</v>
      </c>
      <c r="Y364">
        <v>2.9452834025386183E-3</v>
      </c>
      <c r="Z364">
        <v>1.4668797385042193E-3</v>
      </c>
      <c r="AA364">
        <v>2.449373856548157E-3</v>
      </c>
      <c r="AB364">
        <v>2.8814200759568706E-3</v>
      </c>
      <c r="AC364">
        <v>2.6908532374063012E-3</v>
      </c>
      <c r="AD364">
        <v>3.0757967086233601E-3</v>
      </c>
      <c r="AE364">
        <v>2.5381279044661659E-3</v>
      </c>
    </row>
    <row r="365" spans="1:31" x14ac:dyDescent="0.3">
      <c r="A365" t="s">
        <v>477</v>
      </c>
      <c r="B365" t="s">
        <v>4</v>
      </c>
      <c r="C365" t="s">
        <v>76</v>
      </c>
      <c r="D365">
        <v>7.7224868945307038E-4</v>
      </c>
      <c r="E365">
        <v>7.4059632236689852E-4</v>
      </c>
      <c r="F365">
        <v>1.7639934203419194E-3</v>
      </c>
      <c r="G365">
        <v>2.523402098287822E-3</v>
      </c>
      <c r="H365">
        <v>2.5896902507350373E-3</v>
      </c>
      <c r="I365">
        <v>3.2658974770169887E-3</v>
      </c>
      <c r="J365">
        <v>2.9079823554520661E-3</v>
      </c>
      <c r="K365">
        <v>3.399816037564602E-3</v>
      </c>
      <c r="L365">
        <v>3.4087616912820201E-3</v>
      </c>
      <c r="M365">
        <v>3.5060667897033777E-3</v>
      </c>
      <c r="N365">
        <v>3.5839985276065411E-3</v>
      </c>
      <c r="O365">
        <v>3.7000087162407259E-3</v>
      </c>
      <c r="P365">
        <v>4.5426209038590681E-3</v>
      </c>
      <c r="Q365">
        <v>5.663833630570372E-3</v>
      </c>
      <c r="R365">
        <v>5.1998044176303371E-3</v>
      </c>
      <c r="S365">
        <v>5.1457568859750351E-3</v>
      </c>
      <c r="T365">
        <v>4.3906192818945105E-3</v>
      </c>
      <c r="U365">
        <v>4.6865450718827908E-3</v>
      </c>
      <c r="V365">
        <v>2.2738138681355742E-3</v>
      </c>
      <c r="W365">
        <v>3.304639139314993E-3</v>
      </c>
      <c r="X365">
        <v>4.1780595979847993E-3</v>
      </c>
      <c r="Y365">
        <v>3.2581540590398781E-3</v>
      </c>
      <c r="Z365">
        <v>2.1982291146291468E-3</v>
      </c>
      <c r="AA365">
        <v>5.6494674418922086E-3</v>
      </c>
      <c r="AB365">
        <v>6.3460400245552743E-3</v>
      </c>
      <c r="AC365">
        <v>5.2413789282897806E-3</v>
      </c>
      <c r="AD365">
        <v>5.1458732917423937E-3</v>
      </c>
      <c r="AE365">
        <v>6.7545002780067731E-3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_projections</vt:lpstr>
      <vt:lpstr>_EUROSTAT w JRCuseSPLIT  total</vt:lpstr>
      <vt:lpstr>_el1pager</vt:lpstr>
      <vt:lpstr>_gas1pager</vt:lpstr>
      <vt:lpstr>electricity</vt:lpstr>
      <vt:lpstr>electricity-heatpumps</vt:lpstr>
      <vt:lpstr>gas-ff-natural</vt:lpstr>
      <vt:lpstr>liquid-ff-heatingoil</vt:lpstr>
      <vt:lpstr>gas-bio</vt:lpstr>
      <vt:lpstr>solid-ff-coal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_datainput</vt:lpstr>
      <vt:lpstr>_eurostat_input!Print_Area</vt:lpstr>
      <vt:lpstr>_projections!Print_Area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2019-11-14T15:15:59Z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