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20\Practice with Functions\"/>
    </mc:Choice>
  </mc:AlternateContent>
  <bookViews>
    <workbookView xWindow="-3975" yWindow="720" windowWidth="18975" windowHeight="11955" activeTab="2"/>
  </bookViews>
  <sheets>
    <sheet name="VLOOKUP_IF" sheetId="1" r:id="rId1"/>
    <sheet name="Financial" sheetId="2" r:id="rId2"/>
    <sheet name="Statistics" sheetId="3" r:id="rId3"/>
  </sheets>
  <calcPr calcId="152511"/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B14" i="3"/>
  <c r="H13" i="3"/>
  <c r="C13" i="3"/>
  <c r="D13" i="3"/>
  <c r="E13" i="3"/>
  <c r="F13" i="3"/>
  <c r="G13" i="3"/>
  <c r="B13" i="3"/>
  <c r="C12" i="3"/>
  <c r="D12" i="3"/>
  <c r="E12" i="3"/>
  <c r="F12" i="3"/>
  <c r="G12" i="3"/>
  <c r="H12" i="3"/>
  <c r="B12" i="3"/>
  <c r="E10" i="3"/>
  <c r="C11" i="3"/>
  <c r="D11" i="3"/>
  <c r="E11" i="3"/>
  <c r="F11" i="3"/>
  <c r="G11" i="3"/>
  <c r="H11" i="3"/>
  <c r="B11" i="3"/>
  <c r="C10" i="3"/>
  <c r="D10" i="3"/>
  <c r="F10" i="3"/>
  <c r="G10" i="3"/>
  <c r="H10" i="3"/>
  <c r="B10" i="3"/>
  <c r="H10" i="2"/>
  <c r="I10" i="2"/>
  <c r="J10" i="2"/>
  <c r="K10" i="2"/>
  <c r="G10" i="2"/>
  <c r="H12" i="2"/>
  <c r="I12" i="2"/>
  <c r="J12" i="2"/>
  <c r="K12" i="2"/>
  <c r="G12" i="2"/>
  <c r="H11" i="2"/>
  <c r="I11" i="2"/>
  <c r="J11" i="2"/>
  <c r="K11" i="2"/>
  <c r="G11" i="2"/>
  <c r="G8" i="2"/>
  <c r="G9" i="2"/>
  <c r="G7" i="2"/>
  <c r="H9" i="2"/>
  <c r="I9" i="2"/>
  <c r="J9" i="2"/>
  <c r="K9" i="2"/>
  <c r="H8" i="2"/>
  <c r="I8" i="2"/>
  <c r="J8" i="2"/>
  <c r="K8" i="2"/>
  <c r="H7" i="2"/>
  <c r="I7" i="2"/>
  <c r="J7" i="2"/>
  <c r="K7" i="2"/>
  <c r="B13" i="2"/>
  <c r="B6" i="2"/>
  <c r="C57" i="1"/>
  <c r="C58" i="1"/>
  <c r="C59" i="1"/>
  <c r="C56" i="1"/>
  <c r="E26" i="1"/>
  <c r="D44" i="1"/>
  <c r="D45" i="1" l="1"/>
  <c r="D46" i="1"/>
  <c r="D47" i="1"/>
  <c r="E27" i="1"/>
  <c r="E28" i="1"/>
  <c r="E29" i="1"/>
  <c r="E30" i="1"/>
  <c r="C4" i="1"/>
  <c r="D27" i="1"/>
  <c r="D28" i="1"/>
  <c r="D29" i="1"/>
  <c r="D30" i="1"/>
  <c r="D26" i="1"/>
  <c r="F5" i="1"/>
  <c r="F6" i="1"/>
  <c r="F7" i="1"/>
  <c r="F8" i="1"/>
  <c r="F4" i="1"/>
  <c r="E5" i="1"/>
  <c r="E6" i="1"/>
  <c r="E7" i="1"/>
  <c r="E8" i="1"/>
  <c r="E4" i="1"/>
  <c r="C5" i="1"/>
  <c r="C6" i="1"/>
  <c r="C7" i="1"/>
  <c r="C8" i="1"/>
  <c r="I6" i="2" l="1"/>
  <c r="J6" i="2" s="1"/>
  <c r="K6" i="2" s="1"/>
  <c r="H6" i="2"/>
</calcChain>
</file>

<file path=xl/sharedStrings.xml><?xml version="1.0" encoding="utf-8"?>
<sst xmlns="http://schemas.openxmlformats.org/spreadsheetml/2006/main" count="103" uniqueCount="84">
  <si>
    <t>Name</t>
  </si>
  <si>
    <t>Size</t>
  </si>
  <si>
    <t>Linda</t>
  </si>
  <si>
    <t>John</t>
  </si>
  <si>
    <t>Terry</t>
  </si>
  <si>
    <t>Spools Yarn</t>
  </si>
  <si>
    <t>Bill</t>
  </si>
  <si>
    <t>Samantha</t>
  </si>
  <si>
    <t>Wool Allergies</t>
  </si>
  <si>
    <t>Yarn type</t>
  </si>
  <si>
    <t>Yes</t>
  </si>
  <si>
    <t>No</t>
  </si>
  <si>
    <t xml:space="preserve"> If the Wool Allergies is "Yes", then the Yarn Type is "Cotton", otherwise it is "Wool".</t>
  </si>
  <si>
    <t>Color</t>
  </si>
  <si>
    <t>Red</t>
  </si>
  <si>
    <t>Tan</t>
  </si>
  <si>
    <t>Black</t>
  </si>
  <si>
    <t>Item</t>
  </si>
  <si>
    <t>Quantity</t>
  </si>
  <si>
    <t>Order Date</t>
  </si>
  <si>
    <t>Pencils</t>
  </si>
  <si>
    <t>Unit Price</t>
  </si>
  <si>
    <t>Order Amount</t>
  </si>
  <si>
    <t>Kleenex</t>
  </si>
  <si>
    <t>Erasers</t>
  </si>
  <si>
    <t>You have a friend that teaches grade school children and have agreed to create a spreasheet to help her keep track of the supplies she needs.</t>
  </si>
  <si>
    <t xml:space="preserve">Paper </t>
  </si>
  <si>
    <t xml:space="preserve">Crayons </t>
  </si>
  <si>
    <t>Budget Item</t>
  </si>
  <si>
    <t>Salaries</t>
  </si>
  <si>
    <t>Supplies</t>
  </si>
  <si>
    <t>Equipment</t>
  </si>
  <si>
    <t>Travel</t>
  </si>
  <si>
    <t>Budget Amt</t>
  </si>
  <si>
    <t>Expenditures</t>
  </si>
  <si>
    <t>Remaining Balance</t>
  </si>
  <si>
    <t xml:space="preserve">Calculate Remaining Balance. </t>
  </si>
  <si>
    <t>If Expenditures is greater than Budget Amt, then return "over budget", otherwise subtract Expenditures from Budget Amt.</t>
  </si>
  <si>
    <t>Season</t>
  </si>
  <si>
    <t>Winter</t>
  </si>
  <si>
    <t>Spring</t>
  </si>
  <si>
    <t>Summer</t>
  </si>
  <si>
    <t>Fall</t>
  </si>
  <si>
    <t>Hours Daylight</t>
  </si>
  <si>
    <t>Hours Operation</t>
  </si>
  <si>
    <t>Calculate Park Hours of Operation using VLOOKUP</t>
  </si>
  <si>
    <t>Interest Rate</t>
  </si>
  <si>
    <t>Years</t>
  </si>
  <si>
    <t>Loan Amount</t>
  </si>
  <si>
    <t>Monthly Payment</t>
  </si>
  <si>
    <t>Rate</t>
  </si>
  <si>
    <t>Investment</t>
  </si>
  <si>
    <t>Total</t>
  </si>
  <si>
    <t>Average</t>
  </si>
  <si>
    <t>Max</t>
  </si>
  <si>
    <t>Min</t>
  </si>
  <si>
    <t>Count</t>
  </si>
  <si>
    <t>Jan</t>
  </si>
  <si>
    <t>Feb</t>
  </si>
  <si>
    <t>Mar</t>
  </si>
  <si>
    <t>Apr</t>
  </si>
  <si>
    <t>May</t>
  </si>
  <si>
    <t>Jun</t>
  </si>
  <si>
    <t>Jul</t>
  </si>
  <si>
    <t>North</t>
  </si>
  <si>
    <t>South</t>
  </si>
  <si>
    <t>East</t>
  </si>
  <si>
    <t>West</t>
  </si>
  <si>
    <t>Practice with IF and VLOOKUP Functions</t>
  </si>
  <si>
    <t>Practice with PMT and FV Functions</t>
  </si>
  <si>
    <t>Practice with Statistical Functions</t>
  </si>
  <si>
    <t>Calculate the Monthly Payment and Future value of the amounts given.</t>
  </si>
  <si>
    <t>You want to determine the best investment strategy to use on a $3,000 investment to get a return over $100,000. The best way to determine this is to use an investment table. If you increment the years by 5 and the interest rate by .025, you can calculate investment for each combination and determine which strategy to use. You will need to use mixed and absolute cell references.</t>
  </si>
  <si>
    <t>You decide to help her get the information she will need by creating an Excel spreadsheet.</t>
  </si>
  <si>
    <t>Your grandmother wants to knit gloves for your  friends. She will need to know a few things before she can begin.</t>
  </si>
  <si>
    <t>Hours of Operation</t>
  </si>
  <si>
    <t>1.  The number of yarn spools she will need depends on the glove size of the individual, use VLOOKUP to determine this for her.</t>
  </si>
  <si>
    <t>2.  She can use any yarn type, as long as the individual is not allergic to wool. You realize the best way to determine this is with IF Function.</t>
  </si>
  <si>
    <t>3.  The color she will use will also depend upon size, since she has more of certain colors then she has others. Again, use VLOOKUP.</t>
  </si>
  <si>
    <t>1.  The date she orders depends on the quantity left of an item. If she has less than 5 of any item, she will order Friday of that week, otherwise she waits.</t>
  </si>
  <si>
    <t xml:space="preserve">2.  Since she buys in bulk at the Costco, how much of an item she orders depends on the unit price, use VLOOKUP. </t>
  </si>
  <si>
    <t>Add a custom footer to all 3 worksheets with your name, the class section and the Instructor's name</t>
  </si>
  <si>
    <t>Use =PMT</t>
  </si>
  <si>
    <t>Use=FV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</si>
</sst>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8" fontId="0" fillId="0" borderId="7" xfId="0" applyNumberFormat="1" applyBorder="1"/>
    <xf numFmtId="0" fontId="2" fillId="0" borderId="0" xfId="0" applyFont="1" applyAlignment="1">
      <alignment horizontal="center"/>
    </xf>
    <xf numFmtId="44" fontId="0" fillId="0" borderId="0" xfId="1" applyFont="1" applyBorder="1"/>
    <xf numFmtId="8" fontId="0" fillId="0" borderId="9" xfId="0" applyNumberFormat="1" applyBorder="1"/>
    <xf numFmtId="10" fontId="0" fillId="0" borderId="0" xfId="2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44" fontId="4" fillId="0" borderId="0" xfId="1" applyFont="1" applyBorder="1"/>
    <xf numFmtId="0" fontId="4" fillId="0" borderId="0" xfId="0" applyFont="1" applyBorder="1"/>
    <xf numFmtId="10" fontId="4" fillId="0" borderId="0" xfId="2" applyNumberFormat="1" applyFont="1" applyBorder="1"/>
    <xf numFmtId="10" fontId="0" fillId="0" borderId="2" xfId="2" applyNumberFormat="1" applyFont="1" applyBorder="1"/>
    <xf numFmtId="0" fontId="0" fillId="0" borderId="5" xfId="0" applyBorder="1" applyAlignment="1">
      <alignment horizontal="left" indent="1"/>
    </xf>
    <xf numFmtId="0" fontId="0" fillId="0" borderId="4" xfId="0" applyBorder="1" applyAlignment="1"/>
    <xf numFmtId="0" fontId="0" fillId="0" borderId="0" xfId="0" applyBorder="1" applyAlignment="1"/>
    <xf numFmtId="0" fontId="0" fillId="0" borderId="4" xfId="0" applyBorder="1" applyAlignment="1">
      <alignment horizontal="left" indent="3"/>
    </xf>
    <xf numFmtId="0" fontId="0" fillId="0" borderId="3" xfId="0" applyBorder="1" applyAlignment="1">
      <alignment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8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opLeftCell="A33" zoomScaleNormal="100" workbookViewId="0">
      <selection activeCell="E58" sqref="E58"/>
    </sheetView>
  </sheetViews>
  <sheetFormatPr defaultRowHeight="15" x14ac:dyDescent="0.25"/>
  <cols>
    <col min="1" max="1" width="16.28515625" customWidth="1"/>
    <col min="2" max="2" width="15.140625" customWidth="1"/>
    <col min="3" max="3" width="14.7109375" customWidth="1"/>
    <col min="4" max="4" width="14.42578125" customWidth="1"/>
    <col min="5" max="5" width="13.85546875" customWidth="1"/>
    <col min="8" max="8" width="18.42578125" customWidth="1"/>
    <col min="9" max="9" width="27.140625" customWidth="1"/>
    <col min="10" max="10" width="12.28515625" customWidth="1"/>
  </cols>
  <sheetData>
    <row r="1" spans="1:9" ht="26.25" x14ac:dyDescent="0.4">
      <c r="A1" s="45" t="s">
        <v>68</v>
      </c>
      <c r="B1" s="45"/>
      <c r="C1" s="45"/>
      <c r="D1" s="45"/>
      <c r="E1" s="45"/>
      <c r="F1" s="45"/>
      <c r="G1" s="45"/>
      <c r="H1" s="45"/>
      <c r="I1" s="45"/>
    </row>
    <row r="2" spans="1:9" ht="15.75" thickBot="1" x14ac:dyDescent="0.3">
      <c r="A2" t="s">
        <v>81</v>
      </c>
    </row>
    <row r="3" spans="1:9" x14ac:dyDescent="0.25">
      <c r="A3" s="8" t="s">
        <v>0</v>
      </c>
      <c r="B3" s="9" t="s">
        <v>1</v>
      </c>
      <c r="C3" s="9" t="s">
        <v>5</v>
      </c>
      <c r="D3" s="9" t="s">
        <v>8</v>
      </c>
      <c r="E3" s="9" t="s">
        <v>9</v>
      </c>
      <c r="F3" s="9" t="s">
        <v>13</v>
      </c>
      <c r="G3" s="9"/>
      <c r="H3" s="9"/>
      <c r="I3" s="2"/>
    </row>
    <row r="4" spans="1:9" x14ac:dyDescent="0.25">
      <c r="A4" s="12" t="s">
        <v>2</v>
      </c>
      <c r="B4" s="13">
        <v>10</v>
      </c>
      <c r="C4" s="13">
        <f>VLOOKUP(B4,$A$12:$B$14,2)</f>
        <v>2</v>
      </c>
      <c r="D4" s="13" t="s">
        <v>10</v>
      </c>
      <c r="E4" s="13" t="str">
        <f>IF(D4="Yes","Cotton","Wool")</f>
        <v>Cotton</v>
      </c>
      <c r="F4" s="13" t="str">
        <f>VLOOKUP(B4,$A$12:$C$14,3)</f>
        <v>Red</v>
      </c>
      <c r="G4" s="4"/>
      <c r="H4" s="4"/>
      <c r="I4" s="5"/>
    </row>
    <row r="5" spans="1:9" x14ac:dyDescent="0.25">
      <c r="A5" s="12" t="s">
        <v>3</v>
      </c>
      <c r="B5" s="13">
        <v>25</v>
      </c>
      <c r="C5" s="38">
        <f t="shared" ref="C5:C8" si="0">VLOOKUP(B5,$A$12:$B$14,2)</f>
        <v>5</v>
      </c>
      <c r="D5" s="13" t="s">
        <v>11</v>
      </c>
      <c r="E5" s="38" t="str">
        <f t="shared" ref="E5:E8" si="1">IF(D5="Yes","Cotton","Wool")</f>
        <v>Wool</v>
      </c>
      <c r="F5" s="38" t="str">
        <f t="shared" ref="F5:F8" si="2">VLOOKUP(B5,$A$12:$C$14,3)</f>
        <v>Black</v>
      </c>
      <c r="G5" s="4"/>
      <c r="H5" s="4"/>
      <c r="I5" s="5"/>
    </row>
    <row r="6" spans="1:9" x14ac:dyDescent="0.25">
      <c r="A6" s="12" t="s">
        <v>4</v>
      </c>
      <c r="B6" s="13">
        <v>20</v>
      </c>
      <c r="C6" s="38">
        <f t="shared" si="0"/>
        <v>3</v>
      </c>
      <c r="D6" s="13" t="s">
        <v>11</v>
      </c>
      <c r="E6" s="38" t="str">
        <f t="shared" si="1"/>
        <v>Wool</v>
      </c>
      <c r="F6" s="38" t="str">
        <f t="shared" si="2"/>
        <v>Tan</v>
      </c>
      <c r="G6" s="4"/>
      <c r="H6" s="4"/>
      <c r="I6" s="5"/>
    </row>
    <row r="7" spans="1:9" x14ac:dyDescent="0.25">
      <c r="A7" s="12" t="s">
        <v>6</v>
      </c>
      <c r="B7" s="13">
        <v>30</v>
      </c>
      <c r="C7" s="38">
        <f t="shared" si="0"/>
        <v>5</v>
      </c>
      <c r="D7" s="13" t="s">
        <v>10</v>
      </c>
      <c r="E7" s="38" t="str">
        <f t="shared" si="1"/>
        <v>Cotton</v>
      </c>
      <c r="F7" s="38" t="str">
        <f t="shared" si="2"/>
        <v>Black</v>
      </c>
      <c r="G7" s="4"/>
      <c r="H7" s="4"/>
      <c r="I7" s="5"/>
    </row>
    <row r="8" spans="1:9" x14ac:dyDescent="0.25">
      <c r="A8" s="12" t="s">
        <v>7</v>
      </c>
      <c r="B8" s="13">
        <v>15</v>
      </c>
      <c r="C8" s="38">
        <f t="shared" si="0"/>
        <v>3</v>
      </c>
      <c r="D8" s="13" t="s">
        <v>11</v>
      </c>
      <c r="E8" s="38" t="str">
        <f t="shared" si="1"/>
        <v>Wool</v>
      </c>
      <c r="F8" s="38" t="str">
        <f t="shared" si="2"/>
        <v>Tan</v>
      </c>
      <c r="G8" s="4"/>
      <c r="H8" s="4"/>
      <c r="I8" s="5"/>
    </row>
    <row r="9" spans="1:9" x14ac:dyDescent="0.25">
      <c r="A9" s="3"/>
      <c r="B9" s="4"/>
      <c r="C9" s="4"/>
      <c r="D9" s="4"/>
      <c r="E9" s="4"/>
      <c r="F9" s="4"/>
      <c r="G9" s="4"/>
      <c r="H9" s="4"/>
      <c r="I9" s="5"/>
    </row>
    <row r="10" spans="1:9" x14ac:dyDescent="0.25">
      <c r="A10" s="3"/>
      <c r="B10" s="4"/>
      <c r="C10" s="4"/>
      <c r="D10" s="4"/>
      <c r="E10" s="4"/>
      <c r="F10" s="4"/>
      <c r="G10" s="4"/>
      <c r="H10" s="4"/>
      <c r="I10" s="5"/>
    </row>
    <row r="11" spans="1:9" x14ac:dyDescent="0.25">
      <c r="A11" s="3" t="s">
        <v>1</v>
      </c>
      <c r="B11" s="4" t="s">
        <v>5</v>
      </c>
      <c r="C11" s="4" t="s">
        <v>13</v>
      </c>
      <c r="D11" s="14"/>
      <c r="E11" s="15"/>
      <c r="F11" s="4"/>
      <c r="G11" s="4"/>
      <c r="H11" s="4"/>
      <c r="I11" s="5"/>
    </row>
    <row r="12" spans="1:9" x14ac:dyDescent="0.25">
      <c r="A12" s="3">
        <v>10</v>
      </c>
      <c r="B12" s="4">
        <v>2</v>
      </c>
      <c r="C12" s="4" t="s">
        <v>14</v>
      </c>
      <c r="D12" s="4"/>
      <c r="E12" s="15"/>
      <c r="F12" s="4"/>
      <c r="G12" s="4"/>
      <c r="H12" s="4"/>
      <c r="I12" s="5"/>
    </row>
    <row r="13" spans="1:9" x14ac:dyDescent="0.25">
      <c r="A13" s="3">
        <v>15</v>
      </c>
      <c r="B13" s="4">
        <v>3</v>
      </c>
      <c r="C13" s="4" t="s">
        <v>15</v>
      </c>
      <c r="D13" s="4"/>
      <c r="E13" s="15"/>
      <c r="F13" s="4"/>
      <c r="G13" s="4"/>
      <c r="H13" s="4"/>
      <c r="I13" s="5"/>
    </row>
    <row r="14" spans="1:9" x14ac:dyDescent="0.25">
      <c r="A14" s="3">
        <v>25</v>
      </c>
      <c r="B14" s="4">
        <v>5</v>
      </c>
      <c r="C14" s="4" t="s">
        <v>16</v>
      </c>
      <c r="D14" s="4"/>
      <c r="E14" s="15"/>
      <c r="F14" s="4"/>
      <c r="G14" s="4"/>
      <c r="H14" s="4"/>
      <c r="I14" s="5"/>
    </row>
    <row r="15" spans="1:9" x14ac:dyDescent="0.25">
      <c r="A15" s="3"/>
      <c r="B15" s="4"/>
      <c r="C15" s="4"/>
      <c r="D15" s="4"/>
      <c r="E15" s="4"/>
      <c r="F15" s="4"/>
      <c r="G15" s="4"/>
      <c r="H15" s="4"/>
      <c r="I15" s="5"/>
    </row>
    <row r="16" spans="1:9" x14ac:dyDescent="0.25">
      <c r="A16" s="31" t="s">
        <v>74</v>
      </c>
      <c r="B16" s="32"/>
      <c r="C16" s="32"/>
      <c r="D16" s="32"/>
      <c r="E16" s="32"/>
      <c r="F16" s="32"/>
      <c r="G16" s="32"/>
      <c r="H16" s="32"/>
      <c r="I16" s="6"/>
    </row>
    <row r="17" spans="1:9" x14ac:dyDescent="0.25">
      <c r="A17" s="31" t="s">
        <v>73</v>
      </c>
      <c r="B17" s="32"/>
      <c r="C17" s="32"/>
      <c r="D17" s="32"/>
      <c r="E17" s="32"/>
      <c r="F17" s="32"/>
      <c r="G17" s="32"/>
      <c r="H17" s="32"/>
      <c r="I17" s="6"/>
    </row>
    <row r="18" spans="1:9" x14ac:dyDescent="0.25">
      <c r="A18" s="12" t="s">
        <v>76</v>
      </c>
      <c r="B18" s="32"/>
      <c r="C18" s="32"/>
      <c r="D18" s="32"/>
      <c r="E18" s="32"/>
      <c r="F18" s="32"/>
      <c r="G18" s="32"/>
      <c r="H18" s="32"/>
      <c r="I18" s="6"/>
    </row>
    <row r="19" spans="1:9" x14ac:dyDescent="0.25">
      <c r="A19" s="12" t="s">
        <v>77</v>
      </c>
      <c r="B19" s="32"/>
      <c r="C19" s="32"/>
      <c r="D19" s="32"/>
      <c r="E19" s="32"/>
      <c r="F19" s="32"/>
      <c r="G19" s="32"/>
      <c r="H19" s="32"/>
      <c r="I19" s="30"/>
    </row>
    <row r="20" spans="1:9" x14ac:dyDescent="0.25">
      <c r="A20" s="33" t="s">
        <v>12</v>
      </c>
      <c r="B20" s="32"/>
      <c r="C20" s="32"/>
      <c r="D20" s="32"/>
      <c r="E20" s="32"/>
      <c r="F20" s="32"/>
      <c r="G20" s="32"/>
      <c r="H20" s="32"/>
      <c r="I20" s="30"/>
    </row>
    <row r="21" spans="1:9" x14ac:dyDescent="0.25">
      <c r="A21" s="12" t="s">
        <v>78</v>
      </c>
      <c r="B21" s="32"/>
      <c r="C21" s="32"/>
      <c r="D21" s="32"/>
      <c r="E21" s="32"/>
      <c r="F21" s="32"/>
      <c r="G21" s="32"/>
      <c r="H21" s="32"/>
      <c r="I21" s="30"/>
    </row>
    <row r="22" spans="1:9" ht="15.75" thickBot="1" x14ac:dyDescent="0.3">
      <c r="A22" s="10"/>
      <c r="B22" s="11"/>
      <c r="C22" s="11"/>
      <c r="D22" s="11"/>
      <c r="E22" s="11"/>
      <c r="F22" s="11"/>
      <c r="G22" s="11"/>
      <c r="H22" s="11"/>
      <c r="I22" s="7"/>
    </row>
    <row r="24" spans="1:9" ht="15.75" thickBot="1" x14ac:dyDescent="0.3"/>
    <row r="25" spans="1:9" x14ac:dyDescent="0.25">
      <c r="A25" s="8" t="s">
        <v>17</v>
      </c>
      <c r="B25" s="9" t="s">
        <v>18</v>
      </c>
      <c r="C25" s="9" t="s">
        <v>21</v>
      </c>
      <c r="D25" s="9" t="s">
        <v>19</v>
      </c>
      <c r="E25" s="9" t="s">
        <v>22</v>
      </c>
      <c r="F25" s="9"/>
      <c r="G25" s="9"/>
      <c r="H25" s="9"/>
      <c r="I25" s="2"/>
    </row>
    <row r="26" spans="1:9" x14ac:dyDescent="0.25">
      <c r="A26" s="12" t="s">
        <v>27</v>
      </c>
      <c r="B26" s="4">
        <v>2</v>
      </c>
      <c r="C26" s="4">
        <v>6.75</v>
      </c>
      <c r="D26" s="4" t="str">
        <f>IF(B26&lt;5,"Friday","do not order")</f>
        <v>Friday</v>
      </c>
      <c r="E26" s="4">
        <f>VLOOKUP(C26,$A$32:$B$35,2)</f>
        <v>7</v>
      </c>
      <c r="F26" s="4"/>
      <c r="G26" s="4"/>
      <c r="H26" s="4"/>
      <c r="I26" s="5"/>
    </row>
    <row r="27" spans="1:9" x14ac:dyDescent="0.25">
      <c r="A27" s="12" t="s">
        <v>20</v>
      </c>
      <c r="B27" s="4">
        <v>7</v>
      </c>
      <c r="C27" s="4">
        <v>12.5</v>
      </c>
      <c r="D27" s="4" t="str">
        <f t="shared" ref="D27:D30" si="3">IF(B27&lt;5,"Friday","do not order")</f>
        <v>do not order</v>
      </c>
      <c r="E27" s="4">
        <f t="shared" ref="E27:E30" si="4">VLOOKUP(C27,$A$32:$B$35,2)</f>
        <v>3</v>
      </c>
      <c r="F27" s="4"/>
      <c r="G27" s="4"/>
      <c r="H27" s="4"/>
      <c r="I27" s="5"/>
    </row>
    <row r="28" spans="1:9" x14ac:dyDescent="0.25">
      <c r="A28" s="12" t="s">
        <v>26</v>
      </c>
      <c r="B28" s="4">
        <v>3</v>
      </c>
      <c r="C28" s="4">
        <v>20</v>
      </c>
      <c r="D28" s="4" t="str">
        <f t="shared" si="3"/>
        <v>Friday</v>
      </c>
      <c r="E28" s="4">
        <f t="shared" si="4"/>
        <v>1</v>
      </c>
      <c r="F28" s="4"/>
      <c r="G28" s="4"/>
      <c r="H28" s="4"/>
      <c r="I28" s="5"/>
    </row>
    <row r="29" spans="1:9" x14ac:dyDescent="0.25">
      <c r="A29" s="12" t="s">
        <v>24</v>
      </c>
      <c r="B29" s="4">
        <v>1</v>
      </c>
      <c r="C29" s="4">
        <v>9.5</v>
      </c>
      <c r="D29" s="4" t="str">
        <f t="shared" si="3"/>
        <v>Friday</v>
      </c>
      <c r="E29" s="4">
        <f t="shared" si="4"/>
        <v>7</v>
      </c>
      <c r="F29" s="4"/>
      <c r="G29" s="4"/>
      <c r="H29" s="4"/>
      <c r="I29" s="5"/>
    </row>
    <row r="30" spans="1:9" x14ac:dyDescent="0.25">
      <c r="A30" s="12" t="s">
        <v>23</v>
      </c>
      <c r="B30" s="4">
        <v>5</v>
      </c>
      <c r="C30" s="4">
        <v>11</v>
      </c>
      <c r="D30" s="4" t="str">
        <f t="shared" si="3"/>
        <v>do not order</v>
      </c>
      <c r="E30" s="4">
        <f t="shared" si="4"/>
        <v>3</v>
      </c>
      <c r="F30" s="4"/>
      <c r="G30" s="4"/>
      <c r="H30" s="4"/>
      <c r="I30" s="5"/>
    </row>
    <row r="31" spans="1:9" x14ac:dyDescent="0.25">
      <c r="A31" s="3"/>
      <c r="B31" s="4"/>
      <c r="C31" s="4"/>
      <c r="D31" s="4"/>
      <c r="E31" s="4"/>
      <c r="F31" s="4"/>
      <c r="G31" s="4"/>
      <c r="H31" s="4"/>
      <c r="I31" s="5"/>
    </row>
    <row r="32" spans="1:9" x14ac:dyDescent="0.25">
      <c r="A32" s="3" t="s">
        <v>21</v>
      </c>
      <c r="B32" s="4" t="s">
        <v>22</v>
      </c>
      <c r="C32" s="4"/>
      <c r="D32" s="4"/>
      <c r="E32" s="4"/>
      <c r="F32" s="4"/>
      <c r="G32" s="4"/>
      <c r="H32" s="4"/>
      <c r="I32" s="5"/>
    </row>
    <row r="33" spans="1:9" x14ac:dyDescent="0.25">
      <c r="A33" s="3">
        <v>5</v>
      </c>
      <c r="B33" s="4">
        <v>7</v>
      </c>
      <c r="C33" s="4"/>
      <c r="D33" s="4"/>
      <c r="E33" s="4"/>
      <c r="F33" s="4"/>
      <c r="G33" s="4"/>
      <c r="H33" s="4"/>
      <c r="I33" s="5"/>
    </row>
    <row r="34" spans="1:9" x14ac:dyDescent="0.25">
      <c r="A34" s="3">
        <v>10</v>
      </c>
      <c r="B34" s="4">
        <v>3</v>
      </c>
      <c r="C34" s="4"/>
      <c r="D34" s="4"/>
      <c r="E34" s="4"/>
      <c r="F34" s="4"/>
      <c r="G34" s="4"/>
      <c r="H34" s="4"/>
      <c r="I34" s="5"/>
    </row>
    <row r="35" spans="1:9" x14ac:dyDescent="0.25">
      <c r="A35" s="3">
        <v>15</v>
      </c>
      <c r="B35" s="4">
        <v>1</v>
      </c>
      <c r="C35" s="4"/>
      <c r="D35" s="4"/>
      <c r="E35" s="4"/>
      <c r="F35" s="4"/>
      <c r="G35" s="4"/>
      <c r="H35" s="4"/>
      <c r="I35" s="5"/>
    </row>
    <row r="36" spans="1:9" x14ac:dyDescent="0.25">
      <c r="A36" s="3"/>
      <c r="B36" s="4"/>
      <c r="C36" s="4"/>
      <c r="D36" s="4"/>
      <c r="E36" s="4"/>
      <c r="F36" s="4"/>
      <c r="G36" s="4"/>
      <c r="H36" s="4"/>
      <c r="I36" s="5"/>
    </row>
    <row r="37" spans="1:9" x14ac:dyDescent="0.25">
      <c r="A37" s="39" t="s">
        <v>25</v>
      </c>
      <c r="B37" s="40"/>
      <c r="C37" s="40"/>
      <c r="D37" s="40"/>
      <c r="E37" s="40"/>
      <c r="F37" s="40"/>
      <c r="G37" s="40"/>
      <c r="H37" s="40"/>
      <c r="I37" s="41"/>
    </row>
    <row r="38" spans="1:9" x14ac:dyDescent="0.25">
      <c r="A38" s="42" t="s">
        <v>79</v>
      </c>
      <c r="B38" s="43"/>
      <c r="C38" s="43"/>
      <c r="D38" s="43"/>
      <c r="E38" s="43"/>
      <c r="F38" s="43"/>
      <c r="G38" s="43"/>
      <c r="H38" s="43"/>
      <c r="I38" s="44"/>
    </row>
    <row r="39" spans="1:9" x14ac:dyDescent="0.25">
      <c r="A39" s="42" t="s">
        <v>80</v>
      </c>
      <c r="B39" s="43"/>
      <c r="C39" s="43"/>
      <c r="D39" s="43"/>
      <c r="E39" s="43"/>
      <c r="F39" s="43"/>
      <c r="G39" s="43"/>
      <c r="H39" s="43"/>
      <c r="I39" s="44"/>
    </row>
    <row r="40" spans="1:9" ht="15.75" thickBot="1" x14ac:dyDescent="0.3">
      <c r="A40" s="46"/>
      <c r="B40" s="47"/>
      <c r="C40" s="47"/>
      <c r="D40" s="47"/>
      <c r="E40" s="47"/>
      <c r="F40" s="47"/>
      <c r="G40" s="47"/>
      <c r="H40" s="47"/>
      <c r="I40" s="48"/>
    </row>
    <row r="42" spans="1:9" ht="15.75" thickBot="1" x14ac:dyDescent="0.3"/>
    <row r="43" spans="1:9" x14ac:dyDescent="0.25">
      <c r="A43" s="8" t="s">
        <v>28</v>
      </c>
      <c r="B43" s="9" t="s">
        <v>33</v>
      </c>
      <c r="C43" s="9" t="s">
        <v>34</v>
      </c>
      <c r="D43" s="9" t="s">
        <v>35</v>
      </c>
      <c r="E43" s="9"/>
      <c r="F43" s="9"/>
      <c r="G43" s="9"/>
      <c r="H43" s="2"/>
    </row>
    <row r="44" spans="1:9" x14ac:dyDescent="0.25">
      <c r="A44" s="12" t="s">
        <v>29</v>
      </c>
      <c r="B44" s="16">
        <v>351553</v>
      </c>
      <c r="C44" s="16">
        <v>554633</v>
      </c>
      <c r="D44" s="16" t="str">
        <f>IF(C44&gt;B44,"Over budget",B44-C44)</f>
        <v>Over budget</v>
      </c>
      <c r="E44" s="4"/>
      <c r="F44" s="4"/>
      <c r="G44" s="4"/>
      <c r="H44" s="5"/>
    </row>
    <row r="45" spans="1:9" x14ac:dyDescent="0.25">
      <c r="A45" s="12" t="s">
        <v>30</v>
      </c>
      <c r="B45" s="16">
        <v>12356</v>
      </c>
      <c r="C45" s="16">
        <v>10024</v>
      </c>
      <c r="D45" s="16">
        <f t="shared" ref="D45:D47" si="5">IF(C45&gt;B45,"Over budget",B45-C45)</f>
        <v>2332</v>
      </c>
      <c r="E45" s="4"/>
      <c r="F45" s="4"/>
      <c r="G45" s="4"/>
      <c r="H45" s="5"/>
    </row>
    <row r="46" spans="1:9" x14ac:dyDescent="0.25">
      <c r="A46" s="12" t="s">
        <v>31</v>
      </c>
      <c r="B46" s="16">
        <v>25354</v>
      </c>
      <c r="C46" s="16">
        <v>56542</v>
      </c>
      <c r="D46" s="16" t="str">
        <f t="shared" si="5"/>
        <v>Over budget</v>
      </c>
      <c r="E46" s="4"/>
      <c r="F46" s="4"/>
      <c r="G46" s="4"/>
      <c r="H46" s="5"/>
    </row>
    <row r="47" spans="1:9" x14ac:dyDescent="0.25">
      <c r="A47" s="12" t="s">
        <v>32</v>
      </c>
      <c r="B47" s="16">
        <v>123554</v>
      </c>
      <c r="C47" s="16">
        <v>95335</v>
      </c>
      <c r="D47" s="16">
        <f t="shared" si="5"/>
        <v>28219</v>
      </c>
      <c r="E47" s="4"/>
      <c r="F47" s="4"/>
      <c r="G47" s="4"/>
      <c r="H47" s="5"/>
    </row>
    <row r="48" spans="1:9" x14ac:dyDescent="0.25">
      <c r="A48" s="3"/>
      <c r="B48" s="4"/>
      <c r="C48" s="4"/>
      <c r="D48" s="4"/>
      <c r="E48" s="4"/>
      <c r="F48" s="4"/>
      <c r="G48" s="4"/>
      <c r="H48" s="5"/>
    </row>
    <row r="49" spans="1:9" x14ac:dyDescent="0.25">
      <c r="A49" s="3"/>
      <c r="B49" s="4"/>
      <c r="C49" s="4"/>
      <c r="D49" s="4"/>
      <c r="E49" s="4"/>
      <c r="F49" s="4"/>
      <c r="G49" s="4"/>
      <c r="H49" s="5"/>
    </row>
    <row r="50" spans="1:9" x14ac:dyDescent="0.25">
      <c r="A50" s="39" t="s">
        <v>36</v>
      </c>
      <c r="B50" s="40"/>
      <c r="C50" s="40"/>
      <c r="D50" s="40"/>
      <c r="E50" s="40"/>
      <c r="F50" s="40"/>
      <c r="G50" s="40"/>
      <c r="H50" s="41"/>
      <c r="I50" s="1"/>
    </row>
    <row r="51" spans="1:9" x14ac:dyDescent="0.25">
      <c r="A51" s="42" t="s">
        <v>37</v>
      </c>
      <c r="B51" s="43"/>
      <c r="C51" s="43"/>
      <c r="D51" s="43"/>
      <c r="E51" s="43"/>
      <c r="F51" s="43"/>
      <c r="G51" s="43"/>
      <c r="H51" s="44"/>
      <c r="I51" s="1"/>
    </row>
    <row r="52" spans="1:9" ht="15.75" thickBot="1" x14ac:dyDescent="0.3">
      <c r="A52" s="10"/>
      <c r="B52" s="11"/>
      <c r="C52" s="11"/>
      <c r="D52" s="11"/>
      <c r="E52" s="11"/>
      <c r="F52" s="11"/>
      <c r="G52" s="11"/>
      <c r="H52" s="7"/>
    </row>
    <row r="54" spans="1:9" ht="15.75" thickBot="1" x14ac:dyDescent="0.3"/>
    <row r="55" spans="1:9" ht="30" x14ac:dyDescent="0.25">
      <c r="A55" s="8" t="s">
        <v>38</v>
      </c>
      <c r="B55" s="9" t="s">
        <v>43</v>
      </c>
      <c r="C55" s="34" t="s">
        <v>75</v>
      </c>
      <c r="D55" s="3"/>
    </row>
    <row r="56" spans="1:9" x14ac:dyDescent="0.25">
      <c r="A56" s="12" t="s">
        <v>39</v>
      </c>
      <c r="B56" s="4">
        <v>7</v>
      </c>
      <c r="C56" s="5">
        <f>VLOOKUP(B56,$A$61:$B$64,2)</f>
        <v>5</v>
      </c>
      <c r="D56" s="3"/>
    </row>
    <row r="57" spans="1:9" x14ac:dyDescent="0.25">
      <c r="A57" s="12" t="s">
        <v>40</v>
      </c>
      <c r="B57" s="4">
        <v>12</v>
      </c>
      <c r="C57" s="5">
        <f t="shared" ref="C57:C59" si="6">VLOOKUP(B57,$A$61:$B$64,2)</f>
        <v>9</v>
      </c>
      <c r="D57" s="3"/>
    </row>
    <row r="58" spans="1:9" x14ac:dyDescent="0.25">
      <c r="A58" s="12" t="s">
        <v>41</v>
      </c>
      <c r="B58" s="4">
        <v>15</v>
      </c>
      <c r="C58" s="5">
        <f t="shared" si="6"/>
        <v>9</v>
      </c>
      <c r="D58" s="3"/>
    </row>
    <row r="59" spans="1:9" x14ac:dyDescent="0.25">
      <c r="A59" s="12" t="s">
        <v>42</v>
      </c>
      <c r="B59" s="4">
        <v>11</v>
      </c>
      <c r="C59" s="5">
        <f t="shared" si="6"/>
        <v>7</v>
      </c>
      <c r="D59" s="3"/>
    </row>
    <row r="60" spans="1:9" x14ac:dyDescent="0.25">
      <c r="A60" s="3"/>
      <c r="B60" s="4"/>
      <c r="C60" s="5"/>
      <c r="D60" s="3"/>
    </row>
    <row r="61" spans="1:9" x14ac:dyDescent="0.25">
      <c r="A61" s="3" t="s">
        <v>43</v>
      </c>
      <c r="B61" s="4" t="s">
        <v>44</v>
      </c>
      <c r="C61" s="5"/>
      <c r="D61" s="3"/>
    </row>
    <row r="62" spans="1:9" x14ac:dyDescent="0.25">
      <c r="A62" s="3">
        <v>5</v>
      </c>
      <c r="B62" s="4">
        <v>5</v>
      </c>
      <c r="C62" s="5"/>
      <c r="D62" s="3"/>
    </row>
    <row r="63" spans="1:9" x14ac:dyDescent="0.25">
      <c r="A63" s="3">
        <v>8</v>
      </c>
      <c r="B63" s="4">
        <v>7</v>
      </c>
      <c r="C63" s="5"/>
      <c r="D63" s="3"/>
    </row>
    <row r="64" spans="1:9" x14ac:dyDescent="0.25">
      <c r="A64" s="3">
        <v>12</v>
      </c>
      <c r="B64" s="4">
        <v>9</v>
      </c>
      <c r="C64" s="5"/>
      <c r="D64" s="3"/>
    </row>
    <row r="65" spans="1:4" x14ac:dyDescent="0.25">
      <c r="A65" s="3"/>
      <c r="B65" s="4"/>
      <c r="C65" s="5"/>
      <c r="D65" s="3"/>
    </row>
    <row r="66" spans="1:4" x14ac:dyDescent="0.25">
      <c r="A66" s="31" t="s">
        <v>45</v>
      </c>
      <c r="B66" s="32"/>
      <c r="C66" s="6"/>
      <c r="D66" s="31"/>
    </row>
    <row r="67" spans="1:4" ht="15.75" thickBot="1" x14ac:dyDescent="0.3">
      <c r="A67" s="10"/>
      <c r="B67" s="11"/>
      <c r="C67" s="7"/>
      <c r="D67" s="3"/>
    </row>
  </sheetData>
  <mergeCells count="7">
    <mergeCell ref="A50:H50"/>
    <mergeCell ref="A51:H51"/>
    <mergeCell ref="A1:I1"/>
    <mergeCell ref="A37:I37"/>
    <mergeCell ref="A38:I38"/>
    <mergeCell ref="A39:I39"/>
    <mergeCell ref="A40:I40"/>
  </mergeCells>
  <pageMargins left="0.25" right="0.25" top="0.75" bottom="0.75" header="0.3" footer="0.3"/>
  <pageSetup scale="68" orientation="portrait" horizontalDpi="300" verticalDpi="300" r:id="rId1"/>
  <headerFooter>
    <oddFooter>&amp;LFrances Coronel&amp;CCSC 120 - 13 - Spring 2016&amp;RMrs. Dietz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opLeftCell="C1" workbookViewId="0">
      <selection activeCell="G12" sqref="G12"/>
    </sheetView>
  </sheetViews>
  <sheetFormatPr defaultRowHeight="15" x14ac:dyDescent="0.25"/>
  <cols>
    <col min="1" max="1" width="17.28515625" customWidth="1"/>
    <col min="2" max="2" width="16.28515625" bestFit="1" customWidth="1"/>
    <col min="3" max="3" width="3.85546875" customWidth="1"/>
    <col min="4" max="4" width="2.85546875" customWidth="1"/>
    <col min="5" max="5" width="11.5703125" bestFit="1" customWidth="1"/>
    <col min="6" max="6" width="11.85546875" customWidth="1"/>
    <col min="7" max="7" width="21.28515625" customWidth="1"/>
    <col min="8" max="8" width="13.5703125" bestFit="1" customWidth="1"/>
    <col min="9" max="9" width="15.140625" customWidth="1"/>
    <col min="10" max="10" width="15.5703125" customWidth="1"/>
    <col min="11" max="11" width="15.7109375" customWidth="1"/>
    <col min="12" max="12" width="3" customWidth="1"/>
  </cols>
  <sheetData>
    <row r="1" spans="1:12" ht="26.25" x14ac:dyDescent="0.4">
      <c r="A1" s="45" t="s">
        <v>69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7" thickBot="1" x14ac:dyDescent="0.45">
      <c r="A2" s="19" t="s">
        <v>82</v>
      </c>
      <c r="B2" s="19"/>
      <c r="C2" s="19"/>
      <c r="D2" s="19"/>
      <c r="E2" s="19" t="s">
        <v>83</v>
      </c>
      <c r="F2" s="19"/>
      <c r="G2" s="19"/>
      <c r="H2" s="19"/>
      <c r="I2" s="19"/>
    </row>
    <row r="3" spans="1:12" x14ac:dyDescent="0.25">
      <c r="A3" s="8" t="s">
        <v>46</v>
      </c>
      <c r="B3" s="29">
        <v>7.5899999999999995E-2</v>
      </c>
      <c r="C3" s="2"/>
      <c r="E3" s="8"/>
      <c r="F3" s="9"/>
      <c r="G3" s="9"/>
      <c r="H3" s="9"/>
      <c r="I3" s="9"/>
      <c r="J3" s="9"/>
      <c r="K3" s="9"/>
      <c r="L3" s="2"/>
    </row>
    <row r="4" spans="1:12" x14ac:dyDescent="0.25">
      <c r="A4" s="3" t="s">
        <v>47</v>
      </c>
      <c r="B4" s="4">
        <v>10</v>
      </c>
      <c r="C4" s="5"/>
      <c r="E4" s="23" t="s">
        <v>51</v>
      </c>
      <c r="F4" s="26">
        <v>3000</v>
      </c>
      <c r="G4" s="4"/>
      <c r="H4" s="4"/>
      <c r="I4" s="4"/>
      <c r="J4" s="4"/>
      <c r="K4" s="4"/>
      <c r="L4" s="5"/>
    </row>
    <row r="5" spans="1:12" x14ac:dyDescent="0.25">
      <c r="A5" s="3" t="s">
        <v>48</v>
      </c>
      <c r="B5" s="16">
        <v>13000</v>
      </c>
      <c r="C5" s="5"/>
      <c r="E5" s="3"/>
      <c r="F5" s="4"/>
      <c r="G5" s="25" t="s">
        <v>50</v>
      </c>
      <c r="H5" s="4"/>
      <c r="I5" s="4"/>
      <c r="J5" s="4"/>
      <c r="K5" s="4"/>
      <c r="L5" s="5"/>
    </row>
    <row r="6" spans="1:12" x14ac:dyDescent="0.25">
      <c r="A6" s="3" t="s">
        <v>49</v>
      </c>
      <c r="B6" s="51">
        <f xml:space="preserve"> PMT(B3/12,B4* 12,B5)</f>
        <v>-154.92363135249121</v>
      </c>
      <c r="C6" s="5"/>
      <c r="E6" s="3"/>
      <c r="G6" s="28">
        <v>7.4999999999999997E-2</v>
      </c>
      <c r="H6" s="28">
        <f>G6+0.025</f>
        <v>0.1</v>
      </c>
      <c r="I6" s="28">
        <f t="shared" ref="I6:K6" si="0">H6+0.025</f>
        <v>0.125</v>
      </c>
      <c r="J6" s="28">
        <f t="shared" si="0"/>
        <v>0.15</v>
      </c>
      <c r="K6" s="28">
        <f t="shared" si="0"/>
        <v>0.17499999999999999</v>
      </c>
      <c r="L6" s="5"/>
    </row>
    <row r="7" spans="1:12" x14ac:dyDescent="0.25">
      <c r="A7" s="3"/>
      <c r="B7" s="4"/>
      <c r="C7" s="5"/>
      <c r="E7" s="24" t="s">
        <v>47</v>
      </c>
      <c r="F7" s="27">
        <v>10</v>
      </c>
      <c r="G7" s="21">
        <f>FV(G6/1,$F$7*1,-$F$4)</f>
        <v>42441.262486588443</v>
      </c>
      <c r="H7" s="21">
        <f t="shared" ref="H7:K12" si="1">FV(H6/1,$F$7*1,-$F$4)</f>
        <v>47812.273803000055</v>
      </c>
      <c r="I7" s="21">
        <f t="shared" si="1"/>
        <v>53935.704611241817</v>
      </c>
      <c r="J7" s="21">
        <f t="shared" si="1"/>
        <v>60911.15471415814</v>
      </c>
      <c r="K7" s="21">
        <f t="shared" si="1"/>
        <v>68849.899677543784</v>
      </c>
      <c r="L7" s="5"/>
    </row>
    <row r="8" spans="1:12" x14ac:dyDescent="0.25">
      <c r="A8" s="35"/>
      <c r="B8" s="36"/>
      <c r="C8" s="37"/>
      <c r="E8" s="3"/>
      <c r="F8" s="27">
        <v>15</v>
      </c>
      <c r="G8" s="21">
        <f>FV(G6/1,$F$8*1,-$F$4)</f>
        <v>78355.094112379651</v>
      </c>
      <c r="H8" s="21">
        <f t="shared" ref="H8:K8" si="2">FV(H6/1,$F$8*1,-$F$4)</f>
        <v>95317.445082469654</v>
      </c>
      <c r="I8" s="21">
        <f t="shared" si="2"/>
        <v>116442.67033658503</v>
      </c>
      <c r="J8" s="21">
        <f t="shared" si="2"/>
        <v>142741.2325832464</v>
      </c>
      <c r="K8" s="21">
        <f t="shared" si="2"/>
        <v>175454.89104976159</v>
      </c>
      <c r="L8" s="5"/>
    </row>
    <row r="9" spans="1:12" x14ac:dyDescent="0.25">
      <c r="A9" s="3"/>
      <c r="B9" s="4"/>
      <c r="C9" s="5"/>
      <c r="E9" s="3"/>
      <c r="F9" s="27">
        <v>20</v>
      </c>
      <c r="G9" s="21">
        <f>FV(G6/1,$F$9*1,-$F$4)</f>
        <v>129914.0440095644</v>
      </c>
      <c r="H9" s="21">
        <f t="shared" ref="H9:K9" si="3">FV(H6/1,$F$9*1,-$F$4)</f>
        <v>171824.99847976826</v>
      </c>
      <c r="I9" s="21">
        <f t="shared" si="3"/>
        <v>229082.25221878081</v>
      </c>
      <c r="J9" s="21">
        <f t="shared" si="3"/>
        <v>307330.74785892165</v>
      </c>
      <c r="K9" s="21">
        <f t="shared" si="3"/>
        <v>414217.80601554515</v>
      </c>
      <c r="L9" s="5"/>
    </row>
    <row r="10" spans="1:12" x14ac:dyDescent="0.25">
      <c r="A10" s="3" t="s">
        <v>50</v>
      </c>
      <c r="B10" s="22">
        <v>6.4500000000000002E-2</v>
      </c>
      <c r="C10" s="5"/>
      <c r="E10" s="3"/>
      <c r="F10" s="27">
        <v>25</v>
      </c>
      <c r="G10" s="21">
        <f>FV(G6/1,$F$10*1,-$F$4)</f>
        <v>203933.58450858927</v>
      </c>
      <c r="H10" s="21">
        <f t="shared" ref="H10:K10" si="4">FV(H6/1,$F$10*1,-$F$4)</f>
        <v>295041.17830165167</v>
      </c>
      <c r="I10" s="21">
        <f t="shared" si="4"/>
        <v>432062.43625692098</v>
      </c>
      <c r="J10" s="21">
        <f t="shared" si="4"/>
        <v>638379.05239579198</v>
      </c>
      <c r="K10" s="21">
        <f t="shared" si="4"/>
        <v>948974.47011874907</v>
      </c>
      <c r="L10" s="5"/>
    </row>
    <row r="11" spans="1:12" x14ac:dyDescent="0.25">
      <c r="A11" s="3" t="s">
        <v>47</v>
      </c>
      <c r="B11" s="4">
        <v>15</v>
      </c>
      <c r="C11" s="5"/>
      <c r="E11" s="3"/>
      <c r="F11" s="27">
        <v>30</v>
      </c>
      <c r="G11" s="21">
        <f>FV(G6/1,$F$11*1,-$F$4)</f>
        <v>310198.20755875611</v>
      </c>
      <c r="H11" s="21">
        <f t="shared" ref="H11:K11" si="5">FV(H6/1,$F$11*1,-$F$4)</f>
        <v>493482.06806659332</v>
      </c>
      <c r="I11" s="21">
        <f t="shared" si="5"/>
        <v>797839.31880294578</v>
      </c>
      <c r="J11" s="21">
        <f t="shared" si="5"/>
        <v>1304235.4391357151</v>
      </c>
      <c r="K11" s="21">
        <f t="shared" si="5"/>
        <v>2146667.5450410726</v>
      </c>
      <c r="L11" s="5"/>
    </row>
    <row r="12" spans="1:12" x14ac:dyDescent="0.25">
      <c r="A12" s="3" t="s">
        <v>48</v>
      </c>
      <c r="B12" s="20">
        <v>52100</v>
      </c>
      <c r="C12" s="5"/>
      <c r="E12" s="3"/>
      <c r="F12" s="27">
        <v>35</v>
      </c>
      <c r="G12" s="21">
        <f>FV(G6/1,$F$12*1,-$F$4)</f>
        <v>462754.81674417533</v>
      </c>
      <c r="H12" s="21">
        <f t="shared" ref="H12:K12" si="6">FV(H6/1,$F$12*1,-$F$4)</f>
        <v>813073.10544192942</v>
      </c>
      <c r="I12" s="21">
        <f t="shared" si="6"/>
        <v>1456981.1381834457</v>
      </c>
      <c r="J12" s="21">
        <f t="shared" si="6"/>
        <v>2643510.468447837</v>
      </c>
      <c r="K12" s="21">
        <f t="shared" si="6"/>
        <v>4829137.5318761505</v>
      </c>
      <c r="L12" s="5"/>
    </row>
    <row r="13" spans="1:12" x14ac:dyDescent="0.25">
      <c r="A13" s="3" t="s">
        <v>49</v>
      </c>
      <c r="B13" s="51">
        <f>PMT(B10/12, B11*12, B12)</f>
        <v>-452.41609649447298</v>
      </c>
      <c r="C13" s="5"/>
      <c r="E13" s="3"/>
      <c r="F13" s="4"/>
      <c r="G13" s="4"/>
      <c r="H13" s="4"/>
      <c r="I13" s="4"/>
      <c r="J13" s="4"/>
      <c r="K13" s="4"/>
      <c r="L13" s="5"/>
    </row>
    <row r="14" spans="1:12" ht="15.75" thickBot="1" x14ac:dyDescent="0.3">
      <c r="A14" s="10"/>
      <c r="B14" s="18"/>
      <c r="C14" s="7"/>
      <c r="E14" s="10"/>
      <c r="F14" s="11"/>
      <c r="G14" s="11"/>
      <c r="H14" s="11"/>
      <c r="I14" s="11"/>
      <c r="J14" s="11"/>
      <c r="K14" s="11"/>
      <c r="L14" s="7"/>
    </row>
    <row r="17" spans="1:12" ht="81.75" customHeight="1" x14ac:dyDescent="0.25">
      <c r="A17" s="49" t="s">
        <v>71</v>
      </c>
      <c r="B17" s="49"/>
      <c r="C17" s="49"/>
      <c r="E17" s="49" t="s">
        <v>72</v>
      </c>
      <c r="F17" s="49"/>
      <c r="G17" s="49"/>
      <c r="H17" s="49"/>
      <c r="I17" s="49"/>
      <c r="J17" s="49"/>
      <c r="K17" s="49"/>
      <c r="L17" s="49"/>
    </row>
  </sheetData>
  <mergeCells count="3">
    <mergeCell ref="A1:L1"/>
    <mergeCell ref="A17:C17"/>
    <mergeCell ref="E17:L17"/>
  </mergeCells>
  <pageMargins left="0.7" right="0.7" top="0.75" bottom="0.75" header="0.3" footer="0.3"/>
  <pageSetup scale="83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abSelected="1" workbookViewId="0">
      <selection activeCell="C18" sqref="C18"/>
    </sheetView>
  </sheetViews>
  <sheetFormatPr defaultRowHeight="15" x14ac:dyDescent="0.25"/>
  <cols>
    <col min="2" max="8" width="10.140625" bestFit="1" customWidth="1"/>
  </cols>
  <sheetData>
    <row r="1" spans="1:13" ht="31.5" x14ac:dyDescent="0.5">
      <c r="A1" s="50" t="s">
        <v>70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3" x14ac:dyDescent="0.25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5" spans="1:13" x14ac:dyDescent="0.25">
      <c r="A5" t="s">
        <v>64</v>
      </c>
      <c r="B5" s="17">
        <v>2300</v>
      </c>
      <c r="C5" s="17">
        <v>2500</v>
      </c>
      <c r="D5" s="17">
        <v>2700</v>
      </c>
      <c r="E5" s="17">
        <v>2900</v>
      </c>
      <c r="F5" s="17">
        <v>3100</v>
      </c>
      <c r="G5" s="17">
        <v>3300</v>
      </c>
      <c r="H5" s="17">
        <v>3500</v>
      </c>
    </row>
    <row r="6" spans="1:13" x14ac:dyDescent="0.25">
      <c r="A6" t="s">
        <v>65</v>
      </c>
      <c r="B6" s="17">
        <v>1400</v>
      </c>
      <c r="C6" s="17">
        <v>1600</v>
      </c>
      <c r="D6" s="17">
        <v>1700</v>
      </c>
      <c r="E6" s="17">
        <v>1866</v>
      </c>
      <c r="F6" s="17">
        <v>2016</v>
      </c>
      <c r="G6" s="17">
        <v>2166</v>
      </c>
      <c r="H6" s="17">
        <v>2316</v>
      </c>
    </row>
    <row r="7" spans="1:13" x14ac:dyDescent="0.25">
      <c r="A7" t="s">
        <v>66</v>
      </c>
      <c r="B7" s="17">
        <v>58309</v>
      </c>
      <c r="C7" s="17">
        <v>39109</v>
      </c>
      <c r="D7" s="17">
        <v>19909</v>
      </c>
      <c r="E7" s="17">
        <v>709</v>
      </c>
      <c r="F7" s="17">
        <v>18491</v>
      </c>
      <c r="G7" s="17">
        <v>37691</v>
      </c>
      <c r="H7" s="17">
        <v>56891</v>
      </c>
    </row>
    <row r="8" spans="1:13" x14ac:dyDescent="0.25">
      <c r="A8" t="s">
        <v>67</v>
      </c>
      <c r="B8" s="17">
        <v>8456</v>
      </c>
      <c r="C8" s="17">
        <v>8273</v>
      </c>
      <c r="D8" s="17">
        <v>8090</v>
      </c>
      <c r="E8" s="17">
        <v>7907</v>
      </c>
      <c r="F8" s="17">
        <v>7724</v>
      </c>
      <c r="G8" s="17">
        <v>7541</v>
      </c>
      <c r="H8" s="17">
        <v>7358</v>
      </c>
    </row>
    <row r="10" spans="1:13" x14ac:dyDescent="0.25">
      <c r="A10" t="s">
        <v>52</v>
      </c>
      <c r="B10" s="17">
        <f>SUM(B5:B8)</f>
        <v>70465</v>
      </c>
      <c r="C10" s="17">
        <f t="shared" ref="C10:H10" si="0">SUM(C5:C8)</f>
        <v>51482</v>
      </c>
      <c r="D10" s="17">
        <f t="shared" si="0"/>
        <v>32399</v>
      </c>
      <c r="E10" s="17">
        <f>SUM(E5:E8)</f>
        <v>13382</v>
      </c>
      <c r="F10" s="17">
        <f t="shared" si="0"/>
        <v>31331</v>
      </c>
      <c r="G10" s="17">
        <f t="shared" si="0"/>
        <v>50698</v>
      </c>
      <c r="H10" s="17">
        <f t="shared" si="0"/>
        <v>70065</v>
      </c>
    </row>
    <row r="11" spans="1:13" x14ac:dyDescent="0.25">
      <c r="A11" t="s">
        <v>53</v>
      </c>
      <c r="B11" s="17">
        <f>AVERAGE(B5:B8)</f>
        <v>17616.25</v>
      </c>
      <c r="C11" s="17">
        <f t="shared" ref="C11:H11" si="1">AVERAGE(C5:C8)</f>
        <v>12870.5</v>
      </c>
      <c r="D11" s="17">
        <f t="shared" si="1"/>
        <v>8099.75</v>
      </c>
      <c r="E11" s="17">
        <f t="shared" si="1"/>
        <v>3345.5</v>
      </c>
      <c r="F11" s="17">
        <f t="shared" si="1"/>
        <v>7832.75</v>
      </c>
      <c r="G11" s="17">
        <f t="shared" si="1"/>
        <v>12674.5</v>
      </c>
      <c r="H11" s="17">
        <f t="shared" si="1"/>
        <v>17516.25</v>
      </c>
    </row>
    <row r="12" spans="1:13" x14ac:dyDescent="0.25">
      <c r="A12" t="s">
        <v>54</v>
      </c>
      <c r="B12" s="17">
        <f>MAX(B5:B8)</f>
        <v>58309</v>
      </c>
      <c r="C12" s="17">
        <f t="shared" ref="C12:H12" si="2">MAX(C5:C8)</f>
        <v>39109</v>
      </c>
      <c r="D12" s="17">
        <f t="shared" si="2"/>
        <v>19909</v>
      </c>
      <c r="E12" s="17">
        <f t="shared" si="2"/>
        <v>7907</v>
      </c>
      <c r="F12" s="17">
        <f t="shared" si="2"/>
        <v>18491</v>
      </c>
      <c r="G12" s="17">
        <f t="shared" si="2"/>
        <v>37691</v>
      </c>
      <c r="H12" s="17">
        <f t="shared" si="2"/>
        <v>56891</v>
      </c>
    </row>
    <row r="13" spans="1:13" x14ac:dyDescent="0.25">
      <c r="A13" t="s">
        <v>55</v>
      </c>
      <c r="B13" s="17">
        <f>MIN(B5:B8)</f>
        <v>1400</v>
      </c>
      <c r="C13" s="17">
        <f t="shared" ref="C13:G13" si="3">MIN(C5:C8)</f>
        <v>1600</v>
      </c>
      <c r="D13" s="17">
        <f t="shared" si="3"/>
        <v>1700</v>
      </c>
      <c r="E13" s="17">
        <f t="shared" si="3"/>
        <v>709</v>
      </c>
      <c r="F13" s="17">
        <f t="shared" si="3"/>
        <v>2016</v>
      </c>
      <c r="G13" s="17">
        <f t="shared" si="3"/>
        <v>2166</v>
      </c>
      <c r="H13" s="17">
        <f>MIN(H5:H8)</f>
        <v>2316</v>
      </c>
    </row>
    <row r="14" spans="1:13" x14ac:dyDescent="0.25">
      <c r="A14" t="s">
        <v>56</v>
      </c>
      <c r="B14">
        <f>COUNT(B5:B8)</f>
        <v>4</v>
      </c>
      <c r="C14">
        <f t="shared" ref="C14:H14" si="4">COUNT(C5:C8)</f>
        <v>4</v>
      </c>
      <c r="D14">
        <f t="shared" si="4"/>
        <v>4</v>
      </c>
      <c r="E14">
        <f t="shared" si="4"/>
        <v>4</v>
      </c>
      <c r="F14">
        <f t="shared" si="4"/>
        <v>4</v>
      </c>
      <c r="G14">
        <f t="shared" si="4"/>
        <v>4</v>
      </c>
      <c r="H14">
        <f t="shared" si="4"/>
        <v>4</v>
      </c>
    </row>
  </sheetData>
  <mergeCells count="1">
    <mergeCell ref="A1:M1"/>
  </mergeCells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VLOOKUP_IF</vt:lpstr>
      <vt:lpstr>Financial</vt:lpstr>
      <vt:lpstr>Statistics</vt:lpstr>
    </vt:vector>
  </TitlesOfParts>
  <Company>Hampton Univeristy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CSC-120</dc:creator>
  <cp:lastModifiedBy>frances.coronel</cp:lastModifiedBy>
  <cp:lastPrinted>2015-01-10T21:13:19Z</cp:lastPrinted>
  <dcterms:created xsi:type="dcterms:W3CDTF">2009-09-25T17:50:16Z</dcterms:created>
  <dcterms:modified xsi:type="dcterms:W3CDTF">2016-03-28T16:00:31Z</dcterms:modified>
</cp:coreProperties>
</file>