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fnoardo/Documents/geoBIM/benchmark/benchmarkExe/FinalOutcomes/ResultsTask1/"/>
    </mc:Choice>
  </mc:AlternateContent>
  <xr:revisionPtr revIDLastSave="0" documentId="8_{B8AC3905-B424-5845-95C6-477D1CB4FFAE}" xr6:coauthVersionLast="45" xr6:coauthVersionMax="45" xr10:uidLastSave="{00000000-0000-0000-0000-000000000000}"/>
  <bookViews>
    <workbookView xWindow="0" yWindow="460" windowWidth="23480" windowHeight="16400" tabRatio="204" xr2:uid="{00000000-000D-0000-FFFF-FFFF00000000}"/>
  </bookViews>
  <sheets>
    <sheet name="lk7PJY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7" i="1" l="1"/>
  <c r="H17" i="1"/>
  <c r="F17" i="1"/>
  <c r="F15" i="1"/>
  <c r="O12" i="1"/>
  <c r="M12" i="1"/>
  <c r="H12" i="1"/>
  <c r="F12" i="1"/>
  <c r="O11" i="1"/>
  <c r="M11" i="1"/>
  <c r="H11" i="1"/>
  <c r="F11" i="1"/>
  <c r="O10" i="1"/>
  <c r="M10" i="1"/>
  <c r="H10" i="1"/>
  <c r="F10" i="1"/>
  <c r="M9" i="1"/>
  <c r="H9" i="1"/>
  <c r="F9" i="1"/>
  <c r="O4" i="1"/>
  <c r="M4" i="1"/>
  <c r="H4" i="1"/>
  <c r="F4" i="1"/>
  <c r="O3" i="1"/>
  <c r="M3" i="1"/>
  <c r="H3" i="1"/>
  <c r="F3" i="1"/>
</calcChain>
</file>

<file path=xl/sharedStrings.xml><?xml version="1.0" encoding="utf-8"?>
<sst xmlns="http://schemas.openxmlformats.org/spreadsheetml/2006/main" count="630" uniqueCount="216">
  <si>
    <t>#</t>
  </si>
  <si>
    <t>Were you able to import the model and begin the test?</t>
  </si>
  <si>
    <t>40.1) Are the world (projected) coordinates taken into account when locating the model in the software's coordinate reference system?</t>
  </si>
  <si>
    <t>Other</t>
  </si>
  <si>
    <t>40.1.1) Where is the origin of the model coordinate reference system as imported in the software?</t>
  </si>
  <si>
    <t>40.1.2) Attach screenshots</t>
  </si>
  <si>
    <t>40.1.3) What is the coordinate reference system and projection and what unit of measure is used for the representation?</t>
  </si>
  <si>
    <t>40.1.4) Attach screenshots</t>
  </si>
  <si>
    <t>40.2) short comments to the previous question (optional)</t>
  </si>
  <si>
    <t>41.1) Are the "real-world" elevation values (heights)  considered when locating the model in the software (z)?</t>
  </si>
  <si>
    <t>41.1.1) What is the elevation value of the origin of the model coordinate reference system as imported in the software?</t>
  </si>
  <si>
    <t>41.1.2) Attach screenshots</t>
  </si>
  <si>
    <t>41.1.3) What is the height reference system?</t>
  </si>
  <si>
    <t>41.1.4) Attach screenshots</t>
  </si>
  <si>
    <t>41.2) short comments to the previous question (optional)</t>
  </si>
  <si>
    <t>42.1) Is the model oriented correctly with respect to the true North?</t>
  </si>
  <si>
    <t>42.1.1) How is the model oriented, with respect to the reference direction?</t>
  </si>
  <si>
    <t>42.1.2) Attach screenshots</t>
  </si>
  <si>
    <t>42.2) short comments to the previous question (optional)</t>
  </si>
  <si>
    <t>43.1) Does the model maintain its correct dimensions and proportions?</t>
  </si>
  <si>
    <t>43.1.1) How do the dimensions change / how is the model distorted?</t>
  </si>
  <si>
    <t>43.1.2) Attach screenshots</t>
  </si>
  <si>
    <t>43.2) short comments to the previous question (optional)</t>
  </si>
  <si>
    <t>software</t>
  </si>
  <si>
    <t>swversion</t>
  </si>
  <si>
    <t>youremail</t>
  </si>
  <si>
    <t>Start Date (UTC)</t>
  </si>
  <si>
    <t>Submit Date (UTC)</t>
  </si>
  <si>
    <t>Network ID</t>
  </si>
  <si>
    <t>wc7s0tr9h7hqqf87wc7s0trmn0535jjn</t>
  </si>
  <si>
    <t>1</t>
  </si>
  <si>
    <t>Yes</t>
  </si>
  <si>
    <t/>
  </si>
  <si>
    <t>eveBIM Viewer</t>
  </si>
  <si>
    <t>Beta 2.4.2.201</t>
  </si>
  <si>
    <t>j.n.h.vanliempt@student.tudelft.nl</t>
  </si>
  <si>
    <t>2019-11-16 21:32:18</t>
  </si>
  <si>
    <t>2019-11-16 21:32:46</t>
  </si>
  <si>
    <t>241b13f670</t>
  </si>
  <si>
    <t>15ubmkglkxe7k15ub6pyvztxzyr8n7g2</t>
  </si>
  <si>
    <t>No</t>
  </si>
  <si>
    <t>It's at the blue reference point</t>
  </si>
  <si>
    <t>Local right-handed coordinate system with metres as unit of measure</t>
  </si>
  <si>
    <t>0</t>
  </si>
  <si>
    <t>Local in metres</t>
  </si>
  <si>
    <t>Yes, based on the coordinates along the bottom part of the model (as shown in the example picture in the data description)</t>
  </si>
  <si>
    <t>Solibri Office</t>
  </si>
  <si>
    <t>9.10.3.5</t>
  </si>
  <si>
    <t>2019-11-16 15:21:21</t>
  </si>
  <si>
    <t>2019-11-16 15:28:18</t>
  </si>
  <si>
    <t>zvvhmp86x4xild71ea9zvvhb5ja6aqeq</t>
  </si>
  <si>
    <t>The origin is at the blue reference point.</t>
  </si>
  <si>
    <t>It is a local right-handed coordinate system, with metres as unit of measure</t>
  </si>
  <si>
    <t>Bentley Map Enterprise</t>
  </si>
  <si>
    <t>V8i SELECTseries 10</t>
  </si>
  <si>
    <t>2019-11-16 09:54:22</t>
  </si>
  <si>
    <t>2019-11-16 10:01:35</t>
  </si>
  <si>
    <t>mgqaakq5zmg4yszhdhyak9e2fe7icpv4</t>
  </si>
  <si>
    <t>ACCA usBIM.viewer</t>
  </si>
  <si>
    <t>v.8.00d</t>
  </si>
  <si>
    <t>2019-11-14 15:04:42</t>
  </si>
  <si>
    <t>2019-11-14 15:04:44</t>
  </si>
  <si>
    <t>slwdytgxazysu2bom2vslwdytlgx4y38</t>
  </si>
  <si>
    <t>The software does not have the necessary tools to check this information</t>
  </si>
  <si>
    <t>The software does not have the necessary tools for checking it</t>
  </si>
  <si>
    <t>ACCA PriMus-IFC</t>
  </si>
  <si>
    <t>BIM 2(b) (64 bit)</t>
  </si>
  <si>
    <t>2019-11-14 13:07:41</t>
  </si>
  <si>
    <t>2019-11-14 13:08:22</t>
  </si>
  <si>
    <t>rk9wtlulu7qzazfc81n0nqrk9wtlu099</t>
  </si>
  <si>
    <t>The software does not have the necessary tools to determine this information</t>
  </si>
  <si>
    <t>Simplebim</t>
  </si>
  <si>
    <t>8.0</t>
  </si>
  <si>
    <t>2019-11-13 19:25:56</t>
  </si>
  <si>
    <t>2019-11-13 19:26:39</t>
  </si>
  <si>
    <t>4gmi8w4qe25t4gmis28bm5xjch5w7gzq</t>
  </si>
  <si>
    <t>ArchiCAD</t>
  </si>
  <si>
    <t>ArchiCAD 21</t>
  </si>
  <si>
    <t>n.salheb@hotmail.com</t>
  </si>
  <si>
    <t>2019-11-13 17:38:27</t>
  </si>
  <si>
    <t>2019-11-13 17:50:21</t>
  </si>
  <si>
    <t>c8621ae63c</t>
  </si>
  <si>
    <t>0bnkpor2dnpxiz5cr9x450bnkpor3x1i</t>
  </si>
  <si>
    <t>X=-0.014m, Y=0.014</t>
  </si>
  <si>
    <t>EPSG:3152, meters</t>
  </si>
  <si>
    <t>0.000m, EPSG:6619</t>
  </si>
  <si>
    <t>SWEREF99</t>
  </si>
  <si>
    <t>proportions are OK, dimensions are different: 51.831m instead of 49582.0, 45.310m  instead of 42204.0</t>
  </si>
  <si>
    <t>Bentley MicroStation TerraSolid</t>
  </si>
  <si>
    <t>MS Connect Edition 10.04.00.46 TerraScan 19.004</t>
  </si>
  <si>
    <t>artur_warchol@o2.pl,</t>
  </si>
  <si>
    <t>2019-11-12 21:16:28</t>
  </si>
  <si>
    <t>2019-11-12 21:38:14</t>
  </si>
  <si>
    <t>f4ec1f41c4</t>
  </si>
  <si>
    <t>dyazze25nj30dywd9kd1nh0v9q71d1pk</t>
  </si>
  <si>
    <t>( 0, 0 ) (at the reference point)</t>
  </si>
  <si>
    <t>It is a right-handed local coordinate system, and it uses milimetres as unit of measure.</t>
  </si>
  <si>
    <t>Local, presumably in cm</t>
  </si>
  <si>
    <t>Many objects don't show any height attribute</t>
  </si>
  <si>
    <t>Allplan</t>
  </si>
  <si>
    <t>2020</t>
  </si>
  <si>
    <t>2019-11-05 14:16:48</t>
  </si>
  <si>
    <t>2019-11-05 14:41:27</t>
  </si>
  <si>
    <t>7k2ur5fiwc73v1l7d7k2ur5o39xm7y78</t>
  </si>
  <si>
    <t>( 0, 0, 0 )</t>
  </si>
  <si>
    <t>It is a local right-handed reference system with metres as unit of measure (however, you could also choose milimetres during import)</t>
  </si>
  <si>
    <t>Local</t>
  </si>
  <si>
    <t>AutoCAD Architecture</t>
  </si>
  <si>
    <t>2019-11-04 18:25:03</t>
  </si>
  <si>
    <t>2019-11-04 18:44:38</t>
  </si>
  <si>
    <t>1pm4x6ur1ydnebq6gt81pm4xsp9703x7</t>
  </si>
  <si>
    <t>( 0,0 )</t>
  </si>
  <si>
    <t>It is a right-handed local coordinate system, with x and y representing metres.</t>
  </si>
  <si>
    <t>Local per level/floor, in meters.</t>
  </si>
  <si>
    <t>It is oriented with the north pointing upwards. When rotating the model, the north arrow moves as well.</t>
  </si>
  <si>
    <t>ACCA Edificius</t>
  </si>
  <si>
    <t>v.BIM ONE(d)</t>
  </si>
  <si>
    <t>2019-11-03 20:03:55</t>
  </si>
  <si>
    <t>2019-11-03 20:39:15</t>
  </si>
  <si>
    <t>ivy5z8w7gqwo0y2pivy5z8wnkkv589c1</t>
  </si>
  <si>
    <t>FreeCAD</t>
  </si>
  <si>
    <t>Current 0.19_pre development build 0.19.17352_x64_LP_11.11_PY2QT4-WinVS2013</t>
  </si>
  <si>
    <t>helga.tauscher@htw-dresden.de</t>
  </si>
  <si>
    <t>2019-11-01 16:23:38</t>
  </si>
  <si>
    <t>2019-11-01 16:23:41</t>
  </si>
  <si>
    <t>5ef26a7f2b</t>
  </si>
  <si>
    <t>w8vzpnmhejmxbswwmpncesw8vzpzspmj</t>
  </si>
  <si>
    <t>\-</t>
  </si>
  <si>
    <t>eveBIM</t>
  </si>
  <si>
    <t>2.10.0</t>
  </si>
  <si>
    <t>elisa.rolland@cstb.fr</t>
  </si>
  <si>
    <t>2019-10-29 17:48:47</t>
  </si>
  <si>
    <t>2019-10-29 17:50:01</t>
  </si>
  <si>
    <t>43096fb560</t>
  </si>
  <si>
    <t>q1hw36ouzrfpx4b6miiq1hw3kzvpydmm</t>
  </si>
  <si>
    <t>N: 0; E:0; Elev:0; Angle to True North:0;</t>
  </si>
  <si>
    <t>no CRS specified; unit: meters</t>
  </si>
  <si>
    <t>0 m</t>
  </si>
  <si>
    <t>no reference system specified</t>
  </si>
  <si>
    <t>no orientation; angle to true north 0.0°</t>
  </si>
  <si>
    <t>correct dimensions but sections at different heights. (e.g at 12.17 m instead of 12 m)</t>
  </si>
  <si>
    <t>AutodeskRevit2018</t>
  </si>
  <si>
    <t>18.0.0.420</t>
  </si>
  <si>
    <t>tim.kaiser@htw-dresden.de</t>
  </si>
  <si>
    <t>2019-10-17 13:20:28</t>
  </si>
  <si>
    <t>2019-10-17 13:34:20</t>
  </si>
  <si>
    <t>v7deujeq9usl27iglwpuumrv7deujeqs</t>
  </si>
  <si>
    <t>0 / 0</t>
  </si>
  <si>
    <t>no crs, unit: m</t>
  </si>
  <si>
    <t>no system</t>
  </si>
  <si>
    <t>0.00°</t>
  </si>
  <si>
    <t>but some measure differ in a few cm (maybe because its hard to find the same points to measure out of the sketch)</t>
  </si>
  <si>
    <t>Autodesk Revit 2019.2</t>
  </si>
  <si>
    <t>19.2.1.1</t>
  </si>
  <si>
    <t>hendrik.goerne@htw-dresden.de</t>
  </si>
  <si>
    <t>2019-10-17 13:17:25</t>
  </si>
  <si>
    <t>2019-10-17 13:30:26</t>
  </si>
  <si>
    <t>y7borlwmkau5ydy7borkc6zz1id3qr9q</t>
  </si>
  <si>
    <t>The IFC lost the coordinate reference system, so I can't get the origin. I can decide the new origin as I want.</t>
  </si>
  <si>
    <t>CRS: geographic, UoM: meters.</t>
  </si>
  <si>
    <t>no comments.</t>
  </si>
  <si>
    <t>The model is not oriented as the Uptown and Myran IFC model.</t>
  </si>
  <si>
    <t>Autodesk Revit 2020</t>
  </si>
  <si>
    <t>Educational 2020</t>
  </si>
  <si>
    <t>cristina.leoni@uniroma1.it</t>
  </si>
  <si>
    <t>2019-10-15 14:43:42</t>
  </si>
  <si>
    <t>2019-10-15 14:59:04</t>
  </si>
  <si>
    <t>f47c72dc88</t>
  </si>
  <si>
    <t>23555f8d4d4167595221d92dc821eb38</t>
  </si>
  <si>
    <t>IfcSite object keep the coordinates (RefLatitude, RefLongitude, RefElevation)</t>
  </si>
  <si>
    <t>it's in TrueNorth property of  the IfcGeometricRepresentationContext object (checked in the Browse tab of BimViews)</t>
  </si>
  <si>
    <t>[Not answered]</t>
  </si>
  <si>
    <t>1.5.138</t>
  </si>
  <si>
    <t>gregoire.maillet@ign.fr</t>
  </si>
  <si>
    <t>2019-07-23 09:31:09</t>
  </si>
  <si>
    <t>2019-07-23 09:36:40</t>
  </si>
  <si>
    <t>96cc226e82</t>
  </si>
  <si>
    <t>9244c51623be23875f0551b3e15069b8</t>
  </si>
  <si>
    <t>BIM Visison 2.20.3</t>
  </si>
  <si>
    <t>2.20.3</t>
  </si>
  <si>
    <t>Helen.eriksson@nateko.lu.se</t>
  </si>
  <si>
    <t>2019-07-19 11:47:58</t>
  </si>
  <si>
    <t>2019-07-19 11:58:11</t>
  </si>
  <si>
    <t>0f098a756b</t>
  </si>
  <si>
    <t>1195c8cf0f913ab547c3134bdfdfc83d</t>
  </si>
  <si>
    <t>5.1</t>
  </si>
  <si>
    <t>2019-07-17 11:58:29</t>
  </si>
  <si>
    <t>2019-07-17 12:09:35</t>
  </si>
  <si>
    <t>5ecf4135fd9927cb33232fa7312f815f</t>
  </si>
  <si>
    <t>0.18</t>
  </si>
  <si>
    <t>2019-07-08 16:51:26</t>
  </si>
  <si>
    <t>2019-07-08 16:51:28</t>
  </si>
  <si>
    <t>9dc182e2e7047051d5b451248e3c3101</t>
  </si>
  <si>
    <t>Autodesk</t>
  </si>
  <si>
    <t>_____</t>
  </si>
  <si>
    <t>2019-06-20 16:27:23</t>
  </si>
  <si>
    <t>2019-06-20 16:28:37</t>
  </si>
  <si>
    <t>4a449b4ad0</t>
  </si>
  <si>
    <t>822c0e277a11c780a713df7a43db69f9</t>
  </si>
  <si>
    <t>SketchUp</t>
  </si>
  <si>
    <t>2019</t>
  </si>
  <si>
    <t>j.e.stoter@tudelft.nl</t>
  </si>
  <si>
    <t>2019-06-03 08:36:58</t>
  </si>
  <si>
    <t>2019-06-03 08:37:01</t>
  </si>
  <si>
    <t>efa5a12d88</t>
  </si>
  <si>
    <t>a60fad8cbba00a59d61133a0228a88b5</t>
  </si>
  <si>
    <t>RefLatitude is read as N 41 degrees 47'59.9972"; RefLongitude is E 12 degrees 36' 0.1373" RefElevation is 0</t>
  </si>
  <si>
    <t>Local reference system; m is the length unit and degree the plane angle unit</t>
  </si>
  <si>
    <t>It is visualised as in the data description, but the value of the True North direction is -234.50 instead of 125.5</t>
  </si>
  <si>
    <t>It takes a lot of time to measure the distances and the software stops responding; from how the model is visualised, it appears to have the correct proportions. One of the measures (the length of the left building in the images is similar (45.31 m instead of 42.20 m) but an approximation is made since a snapping system is not possible (also considered the response time of the application)</t>
  </si>
  <si>
    <t>FZK Viewer</t>
  </si>
  <si>
    <t>5.1 Build 978</t>
  </si>
  <si>
    <t>f.noardo@tudelft.nl</t>
  </si>
  <si>
    <t>2019-05-24 11:33:10</t>
  </si>
  <si>
    <t>2019-05-24 12:01:34</t>
  </si>
  <si>
    <t>5aa5745ca8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</si>
</sst>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zoomScaleNormal="100" workbookViewId="0">
      <selection sqref="A1:AF24"/>
    </sheetView>
  </sheetViews>
  <sheetFormatPr baseColWidth="10" defaultColWidth="8.83203125" defaultRowHeight="14" x14ac:dyDescent="0.15"/>
  <cols>
    <col min="1" max="32" width="9.5" style="1"/>
  </cols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</v>
      </c>
      <c r="S1" t="s">
        <v>16</v>
      </c>
      <c r="T1" t="s">
        <v>17</v>
      </c>
      <c r="U1" t="s">
        <v>18</v>
      </c>
      <c r="V1" t="s">
        <v>19</v>
      </c>
      <c r="W1" t="s">
        <v>3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32</v>
      </c>
      <c r="F2"/>
      <c r="G2" s="1" t="s">
        <v>32</v>
      </c>
      <c r="H2"/>
      <c r="I2" s="1" t="s">
        <v>32</v>
      </c>
      <c r="J2" s="1" t="s">
        <v>31</v>
      </c>
      <c r="K2" s="1" t="s">
        <v>32</v>
      </c>
      <c r="L2" s="1" t="s">
        <v>32</v>
      </c>
      <c r="M2"/>
      <c r="N2" s="1" t="s">
        <v>32</v>
      </c>
      <c r="O2"/>
      <c r="P2" s="1" t="s">
        <v>32</v>
      </c>
      <c r="Q2" s="1" t="s">
        <v>31</v>
      </c>
      <c r="R2" s="1" t="s">
        <v>32</v>
      </c>
      <c r="S2" s="1" t="s">
        <v>32</v>
      </c>
      <c r="T2"/>
      <c r="U2" s="1" t="s">
        <v>32</v>
      </c>
      <c r="V2" s="1" t="s">
        <v>31</v>
      </c>
      <c r="W2" s="1" t="s">
        <v>32</v>
      </c>
      <c r="X2" s="1" t="s">
        <v>32</v>
      </c>
      <c r="Y2"/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3" spans="1:32" x14ac:dyDescent="0.15">
      <c r="A3" s="1" t="s">
        <v>39</v>
      </c>
      <c r="B3" s="1" t="s">
        <v>30</v>
      </c>
      <c r="C3" s="1" t="s">
        <v>40</v>
      </c>
      <c r="D3" s="1" t="s">
        <v>32</v>
      </c>
      <c r="E3" s="1" t="s">
        <v>41</v>
      </c>
      <c r="F3" t="str">
        <f>HYPERLINK("https://api.typeform.com/responses/files/4e81f40cda4c2e724f2a02a9dbfe926803e87fad2cb3ea9af42b1d50266150f6/40.1.2_Solibri_coordinates_close_to_the_blue_reference_point.jpg","https://api.typeform.com/responses/files/4e81f40cda4c2e724f2a02a9dbfe926803e87fad2cb3ea9af42b1d50266150f6/40.1.2_Solibri_coordinates_close_to_the_blue_reference_point.jpg")</f>
        <v>https://api.typeform.com/responses/files/4e81f40cda4c2e724f2a02a9dbfe926803e87fad2cb3ea9af42b1d50266150f6/40.1.2_Solibri_coordinates_close_to_the_blue_reference_point.jpg</v>
      </c>
      <c r="G3" s="1" t="s">
        <v>42</v>
      </c>
      <c r="H3" t="str">
        <f>HYPERLINK("https://api.typeform.com/responses/files/87ed98f68101b32e7f6fe6bab0facd3d19c6c35ca90ae40d1cc21b89e2e98b23/40.1.4_Solibri_coordinates.jpg","https://api.typeform.com/responses/files/87ed98f68101b32e7f6fe6bab0facd3d19c6c35ca90ae40d1cc21b89e2e98b23/40.1.4_Solibri_coordinates.jpg")</f>
        <v>https://api.typeform.com/responses/files/87ed98f68101b32e7f6fe6bab0facd3d19c6c35ca90ae40d1cc21b89e2e98b23/40.1.4_Solibri_coordinates.jpg</v>
      </c>
      <c r="I3" s="1" t="s">
        <v>32</v>
      </c>
      <c r="J3" s="1" t="s">
        <v>40</v>
      </c>
      <c r="K3" s="1" t="s">
        <v>32</v>
      </c>
      <c r="L3" s="1" t="s">
        <v>43</v>
      </c>
      <c r="M3" t="str">
        <f>HYPERLINK("https://api.typeform.com/responses/files/1bc26b4d3f7051600097b0036c95cfbafaec271284b812d66e221d9baf3b7fe5/40.1.4_Solibri_coordinates.jpg","https://api.typeform.com/responses/files/1bc26b4d3f7051600097b0036c95cfbafaec271284b812d66e221d9baf3b7fe5/40.1.4_Solibri_coordinates.jpg")</f>
        <v>https://api.typeform.com/responses/files/1bc26b4d3f7051600097b0036c95cfbafaec271284b812d66e221d9baf3b7fe5/40.1.4_Solibri_coordinates.jpg</v>
      </c>
      <c r="N3" s="1" t="s">
        <v>44</v>
      </c>
      <c r="O3" t="str">
        <f>HYPERLINK("https://api.typeform.com/responses/files/e5c7857a57c495697a1fbef4bd7882838b356ab37103bb8d158d929be51a027a/40.1.4_Solibri_coordinates.jpg","https://api.typeform.com/responses/files/e5c7857a57c495697a1fbef4bd7882838b356ab37103bb8d158d929be51a027a/40.1.4_Solibri_coordinates.jpg")</f>
        <v>https://api.typeform.com/responses/files/e5c7857a57c495697a1fbef4bd7882838b356ab37103bb8d158d929be51a027a/40.1.4_Solibri_coordinates.jpg</v>
      </c>
      <c r="P3" s="1" t="s">
        <v>32</v>
      </c>
      <c r="Q3" s="1" t="s">
        <v>31</v>
      </c>
      <c r="R3" s="1" t="s">
        <v>32</v>
      </c>
      <c r="S3" s="1" t="s">
        <v>32</v>
      </c>
      <c r="T3"/>
      <c r="U3" s="1" t="s">
        <v>45</v>
      </c>
      <c r="V3" s="1" t="s">
        <v>31</v>
      </c>
      <c r="W3" s="1" t="s">
        <v>32</v>
      </c>
      <c r="X3" s="1" t="s">
        <v>32</v>
      </c>
      <c r="Y3"/>
      <c r="Z3" s="1" t="s">
        <v>32</v>
      </c>
      <c r="AA3" s="1" t="s">
        <v>46</v>
      </c>
      <c r="AB3" s="1" t="s">
        <v>47</v>
      </c>
      <c r="AC3" s="1" t="s">
        <v>35</v>
      </c>
      <c r="AD3" s="1" t="s">
        <v>48</v>
      </c>
      <c r="AE3" s="1" t="s">
        <v>49</v>
      </c>
      <c r="AF3" s="1" t="s">
        <v>38</v>
      </c>
    </row>
    <row r="4" spans="1:32" x14ac:dyDescent="0.15">
      <c r="A4" s="1" t="s">
        <v>50</v>
      </c>
      <c r="B4" s="1" t="s">
        <v>30</v>
      </c>
      <c r="C4" s="1" t="s">
        <v>40</v>
      </c>
      <c r="D4" s="1" t="s">
        <v>32</v>
      </c>
      <c r="E4" s="1" t="s">
        <v>51</v>
      </c>
      <c r="F4" t="str">
        <f>HYPERLINK("https://api.typeform.com/responses/files/7a59c4cc43a1d83195002c8f5d312437ef52b24fa51463485c4cc3298da2f315/40.1.2_Bentley_Map_coordinates_of_the_blue_reference_point.png","https://api.typeform.com/responses/files/7a59c4cc43a1d83195002c8f5d312437ef52b24fa51463485c4cc3298da2f315/40.1.2_Bentley_Map_coordinates_of_the_blue_reference_point.png")</f>
        <v>https://api.typeform.com/responses/files/7a59c4cc43a1d83195002c8f5d312437ef52b24fa51463485c4cc3298da2f315/40.1.2_Bentley_Map_coordinates_of_the_blue_reference_point.png</v>
      </c>
      <c r="G4" s="1" t="s">
        <v>52</v>
      </c>
      <c r="H4" t="str">
        <f>HYPERLINK("https://api.typeform.com/responses/files/6fbfe759a8599decea6b3d05a1f682ada84a0a560d1aa3a68e020c8389939237/40.1.4_Bentley_Map_metres_as_unit_of_measurement.png","https://api.typeform.com/responses/files/6fbfe759a8599decea6b3d05a1f682ada84a0a560d1aa3a68e020c8389939237/40.1.4_Bentley_Map_metres_as_unit_of_measurement.png")</f>
        <v>https://api.typeform.com/responses/files/6fbfe759a8599decea6b3d05a1f682ada84a0a560d1aa3a68e020c8389939237/40.1.4_Bentley_Map_metres_as_unit_of_measurement.png</v>
      </c>
      <c r="I4" s="1" t="s">
        <v>32</v>
      </c>
      <c r="J4" s="1" t="s">
        <v>40</v>
      </c>
      <c r="K4" s="1" t="s">
        <v>32</v>
      </c>
      <c r="L4" s="1" t="s">
        <v>43</v>
      </c>
      <c r="M4" t="str">
        <f>HYPERLINK("https://api.typeform.com/responses/files/da2f33dcd80dcdbfb3f5655e6b5377b16c447bc9f98e928cab68fe3fcf8a4267/41.1.2_Bentley_Map_coordinates_of_origin_point__z_is_0.png","https://api.typeform.com/responses/files/da2f33dcd80dcdbfb3f5655e6b5377b16c447bc9f98e928cab68fe3fcf8a4267/41.1.2_Bentley_Map_coordinates_of_origin_point__z_is_0.png")</f>
        <v>https://api.typeform.com/responses/files/da2f33dcd80dcdbfb3f5655e6b5377b16c447bc9f98e928cab68fe3fcf8a4267/41.1.2_Bentley_Map_coordinates_of_origin_point__z_is_0.png</v>
      </c>
      <c r="N4" s="1" t="s">
        <v>44</v>
      </c>
      <c r="O4" t="str">
        <f>HYPERLINK("https://api.typeform.com/responses/files/fad7d21071562287f7a9350fa4c2d17ee1bbfd8314750617140430ea95ddfb88/41.1.2_Bentley_Map_coordinates_of_origin_point__z_is_0.png","https://api.typeform.com/responses/files/fad7d21071562287f7a9350fa4c2d17ee1bbfd8314750617140430ea95ddfb88/41.1.2_Bentley_Map_coordinates_of_origin_point__z_is_0.png")</f>
        <v>https://api.typeform.com/responses/files/fad7d21071562287f7a9350fa4c2d17ee1bbfd8314750617140430ea95ddfb88/41.1.2_Bentley_Map_coordinates_of_origin_point__z_is_0.png</v>
      </c>
      <c r="P4" s="1" t="s">
        <v>32</v>
      </c>
      <c r="Q4" s="1" t="s">
        <v>31</v>
      </c>
      <c r="R4" s="1" t="s">
        <v>32</v>
      </c>
      <c r="S4" s="1" t="s">
        <v>32</v>
      </c>
      <c r="T4"/>
      <c r="U4" s="1" t="s">
        <v>32</v>
      </c>
      <c r="V4" s="1" t="s">
        <v>31</v>
      </c>
      <c r="W4" s="1" t="s">
        <v>32</v>
      </c>
      <c r="X4" s="1" t="s">
        <v>32</v>
      </c>
      <c r="Y4"/>
      <c r="Z4" s="1" t="s">
        <v>32</v>
      </c>
      <c r="AA4" s="1" t="s">
        <v>53</v>
      </c>
      <c r="AB4" s="1" t="s">
        <v>54</v>
      </c>
      <c r="AC4" s="1" t="s">
        <v>35</v>
      </c>
      <c r="AD4" s="1" t="s">
        <v>55</v>
      </c>
      <c r="AE4" s="1" t="s">
        <v>56</v>
      </c>
      <c r="AF4" s="1" t="s">
        <v>38</v>
      </c>
    </row>
    <row r="5" spans="1:32" x14ac:dyDescent="0.15">
      <c r="A5" s="1" t="s">
        <v>57</v>
      </c>
      <c r="B5" s="1" t="s">
        <v>43</v>
      </c>
      <c r="C5" s="1" t="s">
        <v>32</v>
      </c>
      <c r="D5" s="1" t="s">
        <v>32</v>
      </c>
      <c r="E5" s="1" t="s">
        <v>32</v>
      </c>
      <c r="F5"/>
      <c r="G5" s="1" t="s">
        <v>32</v>
      </c>
      <c r="H5"/>
      <c r="I5" s="1" t="s">
        <v>32</v>
      </c>
      <c r="J5" s="1" t="s">
        <v>32</v>
      </c>
      <c r="K5" s="1" t="s">
        <v>32</v>
      </c>
      <c r="L5" s="1" t="s">
        <v>32</v>
      </c>
      <c r="M5"/>
      <c r="N5" s="1" t="s">
        <v>32</v>
      </c>
      <c r="O5"/>
      <c r="P5" s="1" t="s">
        <v>32</v>
      </c>
      <c r="Q5" s="1" t="s">
        <v>32</v>
      </c>
      <c r="R5" s="1" t="s">
        <v>32</v>
      </c>
      <c r="S5" s="1" t="s">
        <v>32</v>
      </c>
      <c r="T5"/>
      <c r="U5" s="1" t="s">
        <v>32</v>
      </c>
      <c r="V5" s="1" t="s">
        <v>32</v>
      </c>
      <c r="W5" s="1" t="s">
        <v>32</v>
      </c>
      <c r="X5" s="1" t="s">
        <v>32</v>
      </c>
      <c r="Y5"/>
      <c r="Z5" s="1" t="s">
        <v>32</v>
      </c>
      <c r="AA5" s="1" t="s">
        <v>58</v>
      </c>
      <c r="AB5" s="1" t="s">
        <v>59</v>
      </c>
      <c r="AC5" s="1" t="s">
        <v>35</v>
      </c>
      <c r="AD5" s="1" t="s">
        <v>60</v>
      </c>
      <c r="AE5" s="1" t="s">
        <v>61</v>
      </c>
      <c r="AF5" s="1" t="s">
        <v>38</v>
      </c>
    </row>
    <row r="6" spans="1:32" x14ac:dyDescent="0.15">
      <c r="A6" s="1" t="s">
        <v>62</v>
      </c>
      <c r="B6" s="1" t="s">
        <v>30</v>
      </c>
      <c r="C6" s="1" t="s">
        <v>63</v>
      </c>
      <c r="D6" s="1" t="s">
        <v>32</v>
      </c>
      <c r="E6" s="1" t="s">
        <v>32</v>
      </c>
      <c r="F6"/>
      <c r="G6" s="1" t="s">
        <v>32</v>
      </c>
      <c r="H6"/>
      <c r="I6" s="1" t="s">
        <v>32</v>
      </c>
      <c r="J6" s="1" t="s">
        <v>64</v>
      </c>
      <c r="K6" s="1" t="s">
        <v>32</v>
      </c>
      <c r="L6" s="1" t="s">
        <v>32</v>
      </c>
      <c r="M6"/>
      <c r="N6" s="1" t="s">
        <v>32</v>
      </c>
      <c r="O6"/>
      <c r="P6" s="1" t="s">
        <v>32</v>
      </c>
      <c r="Q6" s="1" t="s">
        <v>31</v>
      </c>
      <c r="R6" s="1" t="s">
        <v>32</v>
      </c>
      <c r="S6" s="1" t="s">
        <v>32</v>
      </c>
      <c r="T6"/>
      <c r="U6" s="1" t="s">
        <v>32</v>
      </c>
      <c r="V6" s="1" t="s">
        <v>31</v>
      </c>
      <c r="W6" s="1" t="s">
        <v>32</v>
      </c>
      <c r="X6" s="1" t="s">
        <v>32</v>
      </c>
      <c r="Y6"/>
      <c r="Z6" s="1" t="s">
        <v>32</v>
      </c>
      <c r="AA6" s="1" t="s">
        <v>65</v>
      </c>
      <c r="AB6" s="1" t="s">
        <v>66</v>
      </c>
      <c r="AC6" s="1" t="s">
        <v>35</v>
      </c>
      <c r="AD6" s="1" t="s">
        <v>67</v>
      </c>
      <c r="AE6" s="1" t="s">
        <v>68</v>
      </c>
      <c r="AF6" s="1" t="s">
        <v>38</v>
      </c>
    </row>
    <row r="7" spans="1:32" x14ac:dyDescent="0.15">
      <c r="A7" s="1" t="s">
        <v>69</v>
      </c>
      <c r="B7" s="1" t="s">
        <v>30</v>
      </c>
      <c r="C7" s="1" t="s">
        <v>63</v>
      </c>
      <c r="D7" s="1" t="s">
        <v>32</v>
      </c>
      <c r="E7" s="1" t="s">
        <v>32</v>
      </c>
      <c r="F7"/>
      <c r="G7" s="1" t="s">
        <v>32</v>
      </c>
      <c r="H7"/>
      <c r="I7" s="1" t="s">
        <v>32</v>
      </c>
      <c r="J7" s="1" t="s">
        <v>64</v>
      </c>
      <c r="K7" s="1" t="s">
        <v>32</v>
      </c>
      <c r="L7" s="1" t="s">
        <v>32</v>
      </c>
      <c r="M7"/>
      <c r="N7" s="1" t="s">
        <v>32</v>
      </c>
      <c r="O7"/>
      <c r="P7" s="1" t="s">
        <v>32</v>
      </c>
      <c r="Q7" s="1" t="s">
        <v>70</v>
      </c>
      <c r="R7" s="1" t="s">
        <v>32</v>
      </c>
      <c r="S7" s="1" t="s">
        <v>32</v>
      </c>
      <c r="T7"/>
      <c r="U7" s="1" t="s">
        <v>32</v>
      </c>
      <c r="V7" s="1" t="s">
        <v>31</v>
      </c>
      <c r="W7" s="1" t="s">
        <v>32</v>
      </c>
      <c r="X7" s="1" t="s">
        <v>32</v>
      </c>
      <c r="Y7"/>
      <c r="Z7" s="1" t="s">
        <v>32</v>
      </c>
      <c r="AA7" s="1" t="s">
        <v>71</v>
      </c>
      <c r="AB7" s="1" t="s">
        <v>72</v>
      </c>
      <c r="AC7" s="1" t="s">
        <v>35</v>
      </c>
      <c r="AD7" s="1" t="s">
        <v>73</v>
      </c>
      <c r="AE7" s="1" t="s">
        <v>74</v>
      </c>
      <c r="AF7" s="1" t="s">
        <v>38</v>
      </c>
    </row>
    <row r="8" spans="1:32" x14ac:dyDescent="0.15">
      <c r="A8" s="1" t="s">
        <v>75</v>
      </c>
      <c r="B8" s="1" t="s">
        <v>30</v>
      </c>
      <c r="C8" s="1" t="s">
        <v>31</v>
      </c>
      <c r="D8" s="1" t="s">
        <v>32</v>
      </c>
      <c r="E8" s="1" t="s">
        <v>32</v>
      </c>
      <c r="F8"/>
      <c r="G8" s="1" t="s">
        <v>32</v>
      </c>
      <c r="H8"/>
      <c r="I8" s="1" t="s">
        <v>32</v>
      </c>
      <c r="J8" s="1" t="s">
        <v>31</v>
      </c>
      <c r="K8" s="1" t="s">
        <v>32</v>
      </c>
      <c r="L8" s="1" t="s">
        <v>32</v>
      </c>
      <c r="M8"/>
      <c r="N8" s="1" t="s">
        <v>32</v>
      </c>
      <c r="O8"/>
      <c r="P8" s="1" t="s">
        <v>32</v>
      </c>
      <c r="Q8" s="1" t="s">
        <v>31</v>
      </c>
      <c r="R8" s="1" t="s">
        <v>32</v>
      </c>
      <c r="S8" s="1" t="s">
        <v>32</v>
      </c>
      <c r="T8"/>
      <c r="U8" s="1" t="s">
        <v>32</v>
      </c>
      <c r="V8" s="1" t="s">
        <v>31</v>
      </c>
      <c r="W8" s="1" t="s">
        <v>32</v>
      </c>
      <c r="X8" s="1" t="s">
        <v>32</v>
      </c>
      <c r="Y8"/>
      <c r="Z8" s="1" t="s">
        <v>32</v>
      </c>
      <c r="AA8" s="1" t="s">
        <v>76</v>
      </c>
      <c r="AB8" s="1" t="s">
        <v>77</v>
      </c>
      <c r="AC8" s="1" t="s">
        <v>78</v>
      </c>
      <c r="AD8" s="1" t="s">
        <v>79</v>
      </c>
      <c r="AE8" s="1" t="s">
        <v>80</v>
      </c>
      <c r="AF8" s="1" t="s">
        <v>81</v>
      </c>
    </row>
    <row r="9" spans="1:32" x14ac:dyDescent="0.15">
      <c r="A9" s="1" t="s">
        <v>82</v>
      </c>
      <c r="B9" s="1" t="s">
        <v>30</v>
      </c>
      <c r="C9" s="1" t="s">
        <v>40</v>
      </c>
      <c r="D9" s="1" t="s">
        <v>32</v>
      </c>
      <c r="E9" s="1" t="s">
        <v>83</v>
      </c>
      <c r="F9" t="str">
        <f>HYPERLINK("https://api.typeform.com/responses/files/1610f40dcf1fc47e088438cfba6458057eb5383d389890b098ca8840a1ddba47/T1_savi_40.1.2.jpg","https://api.typeform.com/responses/files/1610f40dcf1fc47e088438cfba6458057eb5383d389890b098ca8840a1ddba47/T1_savi_40.1.2.jpg")</f>
        <v>https://api.typeform.com/responses/files/1610f40dcf1fc47e088438cfba6458057eb5383d389890b098ca8840a1ddba47/T1_savi_40.1.2.jpg</v>
      </c>
      <c r="G9" s="1" t="s">
        <v>84</v>
      </c>
      <c r="H9" t="str">
        <f>HYPERLINK("https://api.typeform.com/responses/files/b03e9c14ebf149a8a98cc409f65d4de3434eef59f2f8f7d4907537a12d27f0b9/T1_savi_40.1.4.jpg","https://api.typeform.com/responses/files/b03e9c14ebf149a8a98cc409f65d4de3434eef59f2f8f7d4907537a12d27f0b9/T1_savi_40.1.4.jpg")</f>
        <v>https://api.typeform.com/responses/files/b03e9c14ebf149a8a98cc409f65d4de3434eef59f2f8f7d4907537a12d27f0b9/T1_savi_40.1.4.jpg</v>
      </c>
      <c r="I9" s="1" t="s">
        <v>32</v>
      </c>
      <c r="J9" s="1" t="s">
        <v>40</v>
      </c>
      <c r="K9" s="1" t="s">
        <v>32</v>
      </c>
      <c r="L9" s="1" t="s">
        <v>85</v>
      </c>
      <c r="M9" t="str">
        <f>HYPERLINK("https://api.typeform.com/responses/files/367a7cc8558c00a13c709b461ca0782c259ae255944f62abe23db1a3a61fad28/T1_savi_41.1.2.jpg","https://api.typeform.com/responses/files/367a7cc8558c00a13c709b461ca0782c259ae255944f62abe23db1a3a61fad28/T1_savi_41.1.2.jpg")</f>
        <v>https://api.typeform.com/responses/files/367a7cc8558c00a13c709b461ca0782c259ae255944f62abe23db1a3a61fad28/T1_savi_41.1.2.jpg</v>
      </c>
      <c r="N9" s="1" t="s">
        <v>86</v>
      </c>
      <c r="O9"/>
      <c r="P9" s="1" t="s">
        <v>32</v>
      </c>
      <c r="Q9" s="1" t="s">
        <v>31</v>
      </c>
      <c r="R9" s="1" t="s">
        <v>32</v>
      </c>
      <c r="S9" s="1" t="s">
        <v>32</v>
      </c>
      <c r="T9"/>
      <c r="U9" s="1" t="s">
        <v>32</v>
      </c>
      <c r="V9" s="1" t="s">
        <v>32</v>
      </c>
      <c r="W9" s="1" t="s">
        <v>87</v>
      </c>
      <c r="X9" s="1" t="s">
        <v>32</v>
      </c>
      <c r="Y9"/>
      <c r="Z9" s="1" t="s">
        <v>32</v>
      </c>
      <c r="AA9" s="1" t="s">
        <v>88</v>
      </c>
      <c r="AB9" s="1" t="s">
        <v>89</v>
      </c>
      <c r="AC9" s="1" t="s">
        <v>90</v>
      </c>
      <c r="AD9" s="1" t="s">
        <v>91</v>
      </c>
      <c r="AE9" s="1" t="s">
        <v>92</v>
      </c>
      <c r="AF9" s="1" t="s">
        <v>93</v>
      </c>
    </row>
    <row r="10" spans="1:32" x14ac:dyDescent="0.15">
      <c r="A10" s="1" t="s">
        <v>94</v>
      </c>
      <c r="B10" s="1" t="s">
        <v>30</v>
      </c>
      <c r="C10" s="1" t="s">
        <v>40</v>
      </c>
      <c r="D10" s="1" t="s">
        <v>32</v>
      </c>
      <c r="E10" s="1" t="s">
        <v>95</v>
      </c>
      <c r="F10" t="str">
        <f>HYPERLINK("https://api.typeform.com/responses/files/69d3442236ae9166393cdb0a5b04ad4a802511e246e29fa45c6fe358d70ca434/40.1.2_origin_is_located_in_the_vicinity_of_the_red_box.png","https://api.typeform.com/responses/files/69d3442236ae9166393cdb0a5b04ad4a802511e246e29fa45c6fe358d70ca434/40.1.2_origin_is_located_in_the_vicinity_of_the_red_box.png")</f>
        <v>https://api.typeform.com/responses/files/69d3442236ae9166393cdb0a5b04ad4a802511e246e29fa45c6fe358d70ca434/40.1.2_origin_is_located_in_the_vicinity_of_the_red_box.png</v>
      </c>
      <c r="G10" s="1" t="s">
        <v>96</v>
      </c>
      <c r="H10" t="str">
        <f>HYPERLINK("https://api.typeform.com/responses/files/4c5207aa79fd7627449286e708dc74795430da6f8b25181d7e4e236bc2145874/40.1.4_coordinate_system_can_be_seen_from_same_screenshot_as_previous_question.png","https://api.typeform.com/responses/files/4c5207aa79fd7627449286e708dc74795430da6f8b25181d7e4e236bc2145874/40.1.4_coordinate_system_can_be_seen_from_same_screenshot_as_previous_question.png")</f>
        <v>https://api.typeform.com/responses/files/4c5207aa79fd7627449286e708dc74795430da6f8b25181d7e4e236bc2145874/40.1.4_coordinate_system_can_be_seen_from_same_screenshot_as_previous_question.png</v>
      </c>
      <c r="I10" s="1" t="s">
        <v>32</v>
      </c>
      <c r="J10" s="1" t="s">
        <v>40</v>
      </c>
      <c r="K10" s="1" t="s">
        <v>32</v>
      </c>
      <c r="L10" s="1" t="s">
        <v>43</v>
      </c>
      <c r="M10" t="str">
        <f>HYPERLINK("https://api.typeform.com/responses/files/86fb9e56b311922e636ca9b12c404c6814c3213997866c4ca59a871aaabcdf18/41.1.2_the_base_height_of_an_object_can_be_seen_to_be__presumably__150cm__and_it_s_a_rounded_figure__indicating_height_origin_0.png","https://api.typeform.com/responses/files/86fb9e56b311922e636ca9b12c404c6814c3213997866c4ca59a871aaabcdf18/41.1.2_the_base_height_of_an_object_can_be_seen_to_be__presumably__150cm__and_it_s_a_rounded_figure__indicating_height_origin_0.png")</f>
        <v>https://api.typeform.com/responses/files/86fb9e56b311922e636ca9b12c404c6814c3213997866c4ca59a871aaabcdf18/41.1.2_the_base_height_of_an_object_can_be_seen_to_be__presumably__150cm__and_it_s_a_rounded_figure__indicating_height_origin_0.png</v>
      </c>
      <c r="N10" s="1" t="s">
        <v>97</v>
      </c>
      <c r="O10" t="str">
        <f>HYPERLINK("https://api.typeform.com/responses/files/fa8a7b0068230782f45e3ec05e54ef256e826389bad61a02c90a745d9ae598b0/41.1.2_the_base_height_of_an_object_can_be_seen_to_be__presumably__150cm__and_it_s_a_rounded_figure__indicating_height_origin_0.png","https://api.typeform.com/responses/files/fa8a7b0068230782f45e3ec05e54ef256e826389bad61a02c90a745d9ae598b0/41.1.2_the_base_height_of_an_object_can_be_seen_to_be__presumably__150cm__and_it_s_a_rounded_figure__indicating_height_origin_0.png")</f>
        <v>https://api.typeform.com/responses/files/fa8a7b0068230782f45e3ec05e54ef256e826389bad61a02c90a745d9ae598b0/41.1.2_the_base_height_of_an_object_can_be_seen_to_be__presumably__150cm__and_it_s_a_rounded_figure__indicating_height_origin_0.png</v>
      </c>
      <c r="P10" s="1" t="s">
        <v>98</v>
      </c>
      <c r="Q10" s="1" t="s">
        <v>31</v>
      </c>
      <c r="R10" s="1" t="s">
        <v>32</v>
      </c>
      <c r="S10" s="1" t="s">
        <v>32</v>
      </c>
      <c r="T10"/>
      <c r="U10" s="1" t="s">
        <v>32</v>
      </c>
      <c r="V10" s="1" t="s">
        <v>31</v>
      </c>
      <c r="W10" s="1" t="s">
        <v>32</v>
      </c>
      <c r="X10" s="1" t="s">
        <v>32</v>
      </c>
      <c r="Y10"/>
      <c r="Z10" s="1" t="s">
        <v>32</v>
      </c>
      <c r="AA10" s="1" t="s">
        <v>99</v>
      </c>
      <c r="AB10" s="1" t="s">
        <v>100</v>
      </c>
      <c r="AC10" s="1" t="s">
        <v>35</v>
      </c>
      <c r="AD10" s="1" t="s">
        <v>101</v>
      </c>
      <c r="AE10" s="1" t="s">
        <v>102</v>
      </c>
      <c r="AF10" s="1" t="s">
        <v>38</v>
      </c>
    </row>
    <row r="11" spans="1:32" x14ac:dyDescent="0.15">
      <c r="A11" s="1" t="s">
        <v>103</v>
      </c>
      <c r="B11" s="1" t="s">
        <v>30</v>
      </c>
      <c r="C11" s="1" t="s">
        <v>40</v>
      </c>
      <c r="D11" s="1" t="s">
        <v>32</v>
      </c>
      <c r="E11" s="1" t="s">
        <v>104</v>
      </c>
      <c r="F11" t="str">
        <f>HYPERLINK("https://api.typeform.com/responses/files/eb89b2cbf6fa0624e06f5274940754fd2a8a57ea9d1086fb4cf2729168adc70b/40.1.2_coordinates_of_reference_point.png","https://api.typeform.com/responses/files/eb89b2cbf6fa0624e06f5274940754fd2a8a57ea9d1086fb4cf2729168adc70b/40.1.2_coordinates_of_reference_point.png")</f>
        <v>https://api.typeform.com/responses/files/eb89b2cbf6fa0624e06f5274940754fd2a8a57ea9d1086fb4cf2729168adc70b/40.1.2_coordinates_of_reference_point.png</v>
      </c>
      <c r="G11" s="1" t="s">
        <v>105</v>
      </c>
      <c r="H11" t="str">
        <f>HYPERLINK("https://api.typeform.com/responses/files/791a039e1d59663ce6364fc23c404f99096eaca619b1786a4088b2d3c2d536fb/40.1.4_coordinate_system.png","https://api.typeform.com/responses/files/791a039e1d59663ce6364fc23c404f99096eaca619b1786a4088b2d3c2d536fb/40.1.4_coordinate_system.png")</f>
        <v>https://api.typeform.com/responses/files/791a039e1d59663ce6364fc23c404f99096eaca619b1786a4088b2d3c2d536fb/40.1.4_coordinate_system.png</v>
      </c>
      <c r="I11" s="1" t="s">
        <v>32</v>
      </c>
      <c r="J11" s="1" t="s">
        <v>40</v>
      </c>
      <c r="K11" s="1" t="s">
        <v>32</v>
      </c>
      <c r="L11" s="1" t="s">
        <v>43</v>
      </c>
      <c r="M11" t="str">
        <f>HYPERLINK("https://api.typeform.com/responses/files/814bc1298e627466f39772d58f731546bc258d5799a5bfe292b54ea2d36d4264/40.1.2_coordinates_of_reference_point.png","https://api.typeform.com/responses/files/814bc1298e627466f39772d58f731546bc258d5799a5bfe292b54ea2d36d4264/40.1.2_coordinates_of_reference_point.png")</f>
        <v>https://api.typeform.com/responses/files/814bc1298e627466f39772d58f731546bc258d5799a5bfe292b54ea2d36d4264/40.1.2_coordinates_of_reference_point.png</v>
      </c>
      <c r="N11" s="1" t="s">
        <v>106</v>
      </c>
      <c r="O11" t="str">
        <f>HYPERLINK("https://api.typeform.com/responses/files/9dec4b81ed7794d6a7e5c07411dc64cecfb3b72fa917611cfb68d81d9b08daa9/40.1.4_coordinate_system.png","https://api.typeform.com/responses/files/9dec4b81ed7794d6a7e5c07411dc64cecfb3b72fa917611cfb68d81d9b08daa9/40.1.4_coordinate_system.png")</f>
        <v>https://api.typeform.com/responses/files/9dec4b81ed7794d6a7e5c07411dc64cecfb3b72fa917611cfb68d81d9b08daa9/40.1.4_coordinate_system.png</v>
      </c>
      <c r="P11" s="1" t="s">
        <v>32</v>
      </c>
      <c r="Q11" s="1" t="s">
        <v>31</v>
      </c>
      <c r="R11" s="1" t="s">
        <v>32</v>
      </c>
      <c r="S11" s="1" t="s">
        <v>32</v>
      </c>
      <c r="T11"/>
      <c r="U11" s="1" t="s">
        <v>32</v>
      </c>
      <c r="V11" s="1" t="s">
        <v>31</v>
      </c>
      <c r="W11" s="1" t="s">
        <v>32</v>
      </c>
      <c r="X11" s="1" t="s">
        <v>32</v>
      </c>
      <c r="Y11"/>
      <c r="Z11" s="1" t="s">
        <v>32</v>
      </c>
      <c r="AA11" s="1" t="s">
        <v>107</v>
      </c>
      <c r="AB11" s="1" t="s">
        <v>100</v>
      </c>
      <c r="AC11" s="1" t="s">
        <v>35</v>
      </c>
      <c r="AD11" s="1" t="s">
        <v>108</v>
      </c>
      <c r="AE11" s="1" t="s">
        <v>109</v>
      </c>
      <c r="AF11" s="1" t="s">
        <v>38</v>
      </c>
    </row>
    <row r="12" spans="1:32" x14ac:dyDescent="0.15">
      <c r="A12" s="1" t="s">
        <v>110</v>
      </c>
      <c r="B12" s="1" t="s">
        <v>30</v>
      </c>
      <c r="C12" s="1" t="s">
        <v>40</v>
      </c>
      <c r="D12" s="1" t="s">
        <v>32</v>
      </c>
      <c r="E12" s="1" t="s">
        <v>111</v>
      </c>
      <c r="F12" t="str">
        <f>HYPERLINK("https://api.typeform.com/responses/files/3e310b31bdcfef7ee9fc1a29d4dea347dc044b18e84ae552d39b31beb84d268a/40.1.2_local_coordinate_system.png","https://api.typeform.com/responses/files/3e310b31bdcfef7ee9fc1a29d4dea347dc044b18e84ae552d39b31beb84d268a/40.1.2_local_coordinate_system.png")</f>
        <v>https://api.typeform.com/responses/files/3e310b31bdcfef7ee9fc1a29d4dea347dc044b18e84ae552d39b31beb84d268a/40.1.2_local_coordinate_system.png</v>
      </c>
      <c r="G12" s="1" t="s">
        <v>112</v>
      </c>
      <c r="H12" t="str">
        <f>HYPERLINK("https://api.typeform.com/responses/files/0d05c292e4c3dae46ff9fd3ad3b36e06fe778dec1c0a23891d341da25ad7aee1/40.1.2_local_coordinate_system.png","https://api.typeform.com/responses/files/0d05c292e4c3dae46ff9fd3ad3b36e06fe778dec1c0a23891d341da25ad7aee1/40.1.2_local_coordinate_system.png")</f>
        <v>https://api.typeform.com/responses/files/0d05c292e4c3dae46ff9fd3ad3b36e06fe778dec1c0a23891d341da25ad7aee1/40.1.2_local_coordinate_system.png</v>
      </c>
      <c r="I12" s="1" t="s">
        <v>32</v>
      </c>
      <c r="J12" s="1" t="s">
        <v>40</v>
      </c>
      <c r="K12" s="1" t="s">
        <v>32</v>
      </c>
      <c r="L12" s="1" t="s">
        <v>43</v>
      </c>
      <c r="M12" t="str">
        <f>HYPERLINK("https://api.typeform.com/responses/files/efb2ea73e3d9545c847d5fd3c48a0fe783149b3a661408de594853a0a5f5d0c2/41.1.2_local_height.png","https://api.typeform.com/responses/files/efb2ea73e3d9545c847d5fd3c48a0fe783149b3a661408de594853a0a5f5d0c2/41.1.2_local_height.png")</f>
        <v>https://api.typeform.com/responses/files/efb2ea73e3d9545c847d5fd3c48a0fe783149b3a661408de594853a0a5f5d0c2/41.1.2_local_height.png</v>
      </c>
      <c r="N12" s="1" t="s">
        <v>113</v>
      </c>
      <c r="O12" t="str">
        <f>HYPERLINK("https://api.typeform.com/responses/files/c4e7a1851b3e8a5199ce5a0d3748f6a2406d3543b11d48e611d20f4d8f8134be/41.1.4_local_height.png","https://api.typeform.com/responses/files/c4e7a1851b3e8a5199ce5a0d3748f6a2406d3543b11d48e611d20f4d8f8134be/41.1.4_local_height.png")</f>
        <v>https://api.typeform.com/responses/files/c4e7a1851b3e8a5199ce5a0d3748f6a2406d3543b11d48e611d20f4d8f8134be/41.1.4_local_height.png</v>
      </c>
      <c r="P12" s="1" t="s">
        <v>32</v>
      </c>
      <c r="Q12" s="1" t="s">
        <v>31</v>
      </c>
      <c r="R12" s="1" t="s">
        <v>32</v>
      </c>
      <c r="S12" s="1" t="s">
        <v>32</v>
      </c>
      <c r="T12"/>
      <c r="U12" s="1" t="s">
        <v>114</v>
      </c>
      <c r="V12" s="1" t="s">
        <v>31</v>
      </c>
      <c r="W12" s="1" t="s">
        <v>32</v>
      </c>
      <c r="X12" s="1" t="s">
        <v>32</v>
      </c>
      <c r="Y12"/>
      <c r="Z12" s="1" t="s">
        <v>32</v>
      </c>
      <c r="AA12" s="1" t="s">
        <v>115</v>
      </c>
      <c r="AB12" s="1" t="s">
        <v>116</v>
      </c>
      <c r="AC12" s="1" t="s">
        <v>35</v>
      </c>
      <c r="AD12" s="1" t="s">
        <v>117</v>
      </c>
      <c r="AE12" s="1" t="s">
        <v>118</v>
      </c>
      <c r="AF12" s="1" t="s">
        <v>38</v>
      </c>
    </row>
    <row r="13" spans="1:32" x14ac:dyDescent="0.15">
      <c r="A13" s="1" t="s">
        <v>119</v>
      </c>
      <c r="B13" s="1" t="s">
        <v>43</v>
      </c>
      <c r="C13" s="1" t="s">
        <v>32</v>
      </c>
      <c r="D13" s="1" t="s">
        <v>32</v>
      </c>
      <c r="E13" s="1" t="s">
        <v>32</v>
      </c>
      <c r="F13"/>
      <c r="G13" s="1" t="s">
        <v>32</v>
      </c>
      <c r="H13"/>
      <c r="I13" s="1" t="s">
        <v>32</v>
      </c>
      <c r="J13" s="1" t="s">
        <v>32</v>
      </c>
      <c r="K13" s="1" t="s">
        <v>32</v>
      </c>
      <c r="L13" s="1" t="s">
        <v>32</v>
      </c>
      <c r="M13"/>
      <c r="N13" s="1" t="s">
        <v>32</v>
      </c>
      <c r="O13"/>
      <c r="P13" s="1" t="s">
        <v>32</v>
      </c>
      <c r="Q13" s="1" t="s">
        <v>32</v>
      </c>
      <c r="R13" s="1" t="s">
        <v>32</v>
      </c>
      <c r="S13" s="1" t="s">
        <v>32</v>
      </c>
      <c r="T13"/>
      <c r="U13" s="1" t="s">
        <v>32</v>
      </c>
      <c r="V13" s="1" t="s">
        <v>32</v>
      </c>
      <c r="W13" s="1" t="s">
        <v>32</v>
      </c>
      <c r="X13" s="1" t="s">
        <v>32</v>
      </c>
      <c r="Y13"/>
      <c r="Z13" s="1" t="s">
        <v>32</v>
      </c>
      <c r="AA13" s="1" t="s">
        <v>120</v>
      </c>
      <c r="AB13" s="1" t="s">
        <v>121</v>
      </c>
      <c r="AC13" s="1" t="s">
        <v>122</v>
      </c>
      <c r="AD13" s="1" t="s">
        <v>123</v>
      </c>
      <c r="AE13" s="1" t="s">
        <v>124</v>
      </c>
      <c r="AF13" s="1" t="s">
        <v>125</v>
      </c>
    </row>
    <row r="14" spans="1:32" x14ac:dyDescent="0.15">
      <c r="A14" s="1" t="s">
        <v>126</v>
      </c>
      <c r="B14" s="1" t="s">
        <v>30</v>
      </c>
      <c r="C14" s="1" t="s">
        <v>31</v>
      </c>
      <c r="D14" s="1" t="s">
        <v>32</v>
      </c>
      <c r="E14" s="1" t="s">
        <v>32</v>
      </c>
      <c r="F14"/>
      <c r="G14" s="1" t="s">
        <v>32</v>
      </c>
      <c r="H14"/>
      <c r="I14" s="1" t="s">
        <v>127</v>
      </c>
      <c r="J14" s="1" t="s">
        <v>31</v>
      </c>
      <c r="K14" s="1" t="s">
        <v>32</v>
      </c>
      <c r="L14" s="1" t="s">
        <v>32</v>
      </c>
      <c r="M14"/>
      <c r="N14" s="1" t="s">
        <v>32</v>
      </c>
      <c r="O14"/>
      <c r="P14" s="1" t="s">
        <v>127</v>
      </c>
      <c r="Q14" s="1" t="s">
        <v>31</v>
      </c>
      <c r="R14" s="1" t="s">
        <v>32</v>
      </c>
      <c r="S14" s="1" t="s">
        <v>32</v>
      </c>
      <c r="T14"/>
      <c r="U14" s="1" t="s">
        <v>127</v>
      </c>
      <c r="V14" s="1" t="s">
        <v>31</v>
      </c>
      <c r="W14" s="1" t="s">
        <v>32</v>
      </c>
      <c r="X14" s="1" t="s">
        <v>32</v>
      </c>
      <c r="Y14"/>
      <c r="Z14" s="1" t="s">
        <v>127</v>
      </c>
      <c r="AA14" s="1" t="s">
        <v>128</v>
      </c>
      <c r="AB14" s="1" t="s">
        <v>129</v>
      </c>
      <c r="AC14" s="1" t="s">
        <v>130</v>
      </c>
      <c r="AD14" s="1" t="s">
        <v>131</v>
      </c>
      <c r="AE14" s="1" t="s">
        <v>132</v>
      </c>
      <c r="AF14" s="1" t="s">
        <v>133</v>
      </c>
    </row>
    <row r="15" spans="1:32" x14ac:dyDescent="0.15">
      <c r="A15" s="1" t="s">
        <v>134</v>
      </c>
      <c r="B15" s="1" t="s">
        <v>30</v>
      </c>
      <c r="C15" s="1" t="s">
        <v>40</v>
      </c>
      <c r="D15" s="1" t="s">
        <v>32</v>
      </c>
      <c r="E15" s="1" t="s">
        <v>135</v>
      </c>
      <c r="F15" t="str">
        <f>HYPERLINK("https://api.typeform.com/responses/files/9dfb7fb8f0f62628bc8dbb3e59951b2e1ca8394a3071e7fbf5434b048c7784e3/geoRef.png","https://api.typeform.com/responses/files/9dfb7fb8f0f62628bc8dbb3e59951b2e1ca8394a3071e7fbf5434b048c7784e3/geoRef.png")</f>
        <v>https://api.typeform.com/responses/files/9dfb7fb8f0f62628bc8dbb3e59951b2e1ca8394a3071e7fbf5434b048c7784e3/geoRef.png</v>
      </c>
      <c r="G15" s="1" t="s">
        <v>136</v>
      </c>
      <c r="H15"/>
      <c r="I15" s="1" t="s">
        <v>32</v>
      </c>
      <c r="J15" s="1" t="s">
        <v>40</v>
      </c>
      <c r="K15" s="1" t="s">
        <v>32</v>
      </c>
      <c r="L15" s="1" t="s">
        <v>137</v>
      </c>
      <c r="M15"/>
      <c r="N15" s="1" t="s">
        <v>138</v>
      </c>
      <c r="O15"/>
      <c r="P15" s="1" t="s">
        <v>32</v>
      </c>
      <c r="Q15" s="1" t="s">
        <v>40</v>
      </c>
      <c r="R15" s="1" t="s">
        <v>32</v>
      </c>
      <c r="S15" s="1" t="s">
        <v>139</v>
      </c>
      <c r="T15"/>
      <c r="U15" s="1" t="s">
        <v>32</v>
      </c>
      <c r="V15" s="1" t="s">
        <v>32</v>
      </c>
      <c r="W15" s="1" t="s">
        <v>140</v>
      </c>
      <c r="X15" s="1" t="s">
        <v>32</v>
      </c>
      <c r="Y15"/>
      <c r="Z15" s="1" t="s">
        <v>32</v>
      </c>
      <c r="AA15" s="1" t="s">
        <v>141</v>
      </c>
      <c r="AB15" s="1" t="s">
        <v>142</v>
      </c>
      <c r="AC15" s="1" t="s">
        <v>143</v>
      </c>
      <c r="AD15" s="1" t="s">
        <v>144</v>
      </c>
      <c r="AE15" s="1" t="s">
        <v>145</v>
      </c>
      <c r="AF15" s="1" t="s">
        <v>125</v>
      </c>
    </row>
    <row r="16" spans="1:32" x14ac:dyDescent="0.15">
      <c r="A16" s="1" t="s">
        <v>146</v>
      </c>
      <c r="B16" s="1" t="s">
        <v>30</v>
      </c>
      <c r="C16" s="1" t="s">
        <v>40</v>
      </c>
      <c r="D16" s="1" t="s">
        <v>32</v>
      </c>
      <c r="E16" s="1" t="s">
        <v>147</v>
      </c>
      <c r="F16"/>
      <c r="G16" s="1" t="s">
        <v>148</v>
      </c>
      <c r="H16"/>
      <c r="I16" s="1" t="s">
        <v>32</v>
      </c>
      <c r="J16" s="1" t="s">
        <v>40</v>
      </c>
      <c r="K16" s="1" t="s">
        <v>32</v>
      </c>
      <c r="L16" s="1" t="s">
        <v>43</v>
      </c>
      <c r="M16"/>
      <c r="N16" s="1" t="s">
        <v>149</v>
      </c>
      <c r="O16"/>
      <c r="P16" s="1" t="s">
        <v>32</v>
      </c>
      <c r="Q16" s="1" t="s">
        <v>40</v>
      </c>
      <c r="R16" s="1" t="s">
        <v>32</v>
      </c>
      <c r="S16" s="1" t="s">
        <v>150</v>
      </c>
      <c r="T16"/>
      <c r="U16" s="1" t="s">
        <v>32</v>
      </c>
      <c r="V16" s="1" t="s">
        <v>31</v>
      </c>
      <c r="W16" s="1" t="s">
        <v>32</v>
      </c>
      <c r="X16" s="1" t="s">
        <v>32</v>
      </c>
      <c r="Y16"/>
      <c r="Z16" s="1" t="s">
        <v>151</v>
      </c>
      <c r="AA16" s="1" t="s">
        <v>152</v>
      </c>
      <c r="AB16" s="1" t="s">
        <v>153</v>
      </c>
      <c r="AC16" s="1" t="s">
        <v>154</v>
      </c>
      <c r="AD16" s="1" t="s">
        <v>155</v>
      </c>
      <c r="AE16" s="1" t="s">
        <v>156</v>
      </c>
      <c r="AF16" s="1" t="s">
        <v>125</v>
      </c>
    </row>
    <row r="17" spans="1:32" x14ac:dyDescent="0.15">
      <c r="A17" s="1" t="s">
        <v>157</v>
      </c>
      <c r="B17" s="1" t="s">
        <v>30</v>
      </c>
      <c r="C17" s="1" t="s">
        <v>40</v>
      </c>
      <c r="D17" s="1" t="s">
        <v>32</v>
      </c>
      <c r="E17" s="1" t="s">
        <v>158</v>
      </c>
      <c r="F17" t="str">
        <f>HYPERLINK("https://api.typeform.com/responses/files/78b1308ac3eb4990b512ca0e67ce3de3ee14aff0a8b613b56c06cb741c8e9bb3/Savigliano_Details_coordinate_reference_system_CLeoni.pdf","https://api.typeform.com/responses/files/78b1308ac3eb4990b512ca0e67ce3de3ee14aff0a8b613b56c06cb741c8e9bb3/Savigliano_Details_coordinate_reference_system_CLeoni.pdf")</f>
        <v>https://api.typeform.com/responses/files/78b1308ac3eb4990b512ca0e67ce3de3ee14aff0a8b613b56c06cb741c8e9bb3/Savigliano_Details_coordinate_reference_system_CLeoni.pdf</v>
      </c>
      <c r="G17" s="1" t="s">
        <v>159</v>
      </c>
      <c r="H17" t="str">
        <f>HYPERLINK("https://api.typeform.com/responses/files/3e6256ebed7969974eea5585bb16d73c297ef95591e12729959f8ea93450aa8c/Savigliano_Details_crsandUoM_CLeoni.pdf","https://api.typeform.com/responses/files/3e6256ebed7969974eea5585bb16d73c297ef95591e12729959f8ea93450aa8c/Savigliano_Details_crsandUoM_CLeoni.pdf")</f>
        <v>https://api.typeform.com/responses/files/3e6256ebed7969974eea5585bb16d73c297ef95591e12729959f8ea93450aa8c/Savigliano_Details_crsandUoM_CLeoni.pdf</v>
      </c>
      <c r="I17" s="1" t="s">
        <v>160</v>
      </c>
      <c r="J17" s="1" t="s">
        <v>31</v>
      </c>
      <c r="K17" s="1" t="s">
        <v>32</v>
      </c>
      <c r="L17" s="1" t="s">
        <v>32</v>
      </c>
      <c r="M17"/>
      <c r="N17" s="1" t="s">
        <v>32</v>
      </c>
      <c r="O17"/>
      <c r="P17" s="1" t="s">
        <v>160</v>
      </c>
      <c r="Q17" s="1" t="s">
        <v>40</v>
      </c>
      <c r="R17" s="1" t="s">
        <v>32</v>
      </c>
      <c r="S17" s="1" t="s">
        <v>161</v>
      </c>
      <c r="T17" t="str">
        <f>HYPERLINK("https://api.typeform.com/responses/files/01fbb8224f2f6ee49df9b9434174693f68420d1e5452e61c334baa7057dcf438/Savigliano_model_orientation_CLeoni.pdf","https://api.typeform.com/responses/files/01fbb8224f2f6ee49df9b9434174693f68420d1e5452e61c334baa7057dcf438/Savigliano_model_orientation_CLeoni.pdf")</f>
        <v>https://api.typeform.com/responses/files/01fbb8224f2f6ee49df9b9434174693f68420d1e5452e61c334baa7057dcf438/Savigliano_model_orientation_CLeoni.pdf</v>
      </c>
      <c r="U17" s="1" t="s">
        <v>160</v>
      </c>
      <c r="V17" s="1" t="s">
        <v>31</v>
      </c>
      <c r="W17" s="1" t="s">
        <v>32</v>
      </c>
      <c r="X17" s="1" t="s">
        <v>32</v>
      </c>
      <c r="Y17"/>
      <c r="Z17" s="1" t="s">
        <v>160</v>
      </c>
      <c r="AA17" s="1" t="s">
        <v>162</v>
      </c>
      <c r="AB17" s="1" t="s">
        <v>163</v>
      </c>
      <c r="AC17" s="1" t="s">
        <v>164</v>
      </c>
      <c r="AD17" s="1" t="s">
        <v>165</v>
      </c>
      <c r="AE17" s="1" t="s">
        <v>166</v>
      </c>
      <c r="AF17" s="1" t="s">
        <v>167</v>
      </c>
    </row>
    <row r="18" spans="1:32" x14ac:dyDescent="0.15">
      <c r="A18" s="1" t="s">
        <v>168</v>
      </c>
      <c r="B18" s="1" t="s">
        <v>30</v>
      </c>
      <c r="C18" s="1" t="s">
        <v>31</v>
      </c>
      <c r="D18" s="1" t="s">
        <v>32</v>
      </c>
      <c r="E18" s="1" t="s">
        <v>32</v>
      </c>
      <c r="F18"/>
      <c r="G18" s="1" t="s">
        <v>32</v>
      </c>
      <c r="H18"/>
      <c r="I18" s="1" t="s">
        <v>169</v>
      </c>
      <c r="J18" s="1" t="s">
        <v>64</v>
      </c>
      <c r="K18" s="1" t="s">
        <v>32</v>
      </c>
      <c r="L18" s="1" t="s">
        <v>32</v>
      </c>
      <c r="M18"/>
      <c r="N18" s="1" t="s">
        <v>32</v>
      </c>
      <c r="O18"/>
      <c r="P18" s="1" t="s">
        <v>32</v>
      </c>
      <c r="Q18" s="1" t="s">
        <v>31</v>
      </c>
      <c r="R18" s="1" t="s">
        <v>32</v>
      </c>
      <c r="S18" s="1" t="s">
        <v>32</v>
      </c>
      <c r="T18"/>
      <c r="U18" s="1" t="s">
        <v>170</v>
      </c>
      <c r="V18" s="1" t="s">
        <v>70</v>
      </c>
      <c r="W18" s="1" t="s">
        <v>32</v>
      </c>
      <c r="X18" s="1" t="s">
        <v>32</v>
      </c>
      <c r="Y18"/>
      <c r="Z18" s="1" t="s">
        <v>32</v>
      </c>
      <c r="AA18" s="1" t="s">
        <v>171</v>
      </c>
      <c r="AB18" s="1" t="s">
        <v>172</v>
      </c>
      <c r="AC18" s="1" t="s">
        <v>173</v>
      </c>
      <c r="AD18" s="1" t="s">
        <v>174</v>
      </c>
      <c r="AE18" s="1" t="s">
        <v>175</v>
      </c>
      <c r="AF18" s="1" t="s">
        <v>176</v>
      </c>
    </row>
    <row r="19" spans="1:32" x14ac:dyDescent="0.15">
      <c r="A19" s="1" t="s">
        <v>177</v>
      </c>
      <c r="B19" s="1" t="s">
        <v>30</v>
      </c>
      <c r="C19" s="1" t="s">
        <v>31</v>
      </c>
      <c r="D19" s="1" t="s">
        <v>32</v>
      </c>
      <c r="E19" s="1" t="s">
        <v>32</v>
      </c>
      <c r="F19"/>
      <c r="G19" s="1" t="s">
        <v>32</v>
      </c>
      <c r="H19"/>
      <c r="I19" s="1" t="s">
        <v>32</v>
      </c>
      <c r="J19" s="1" t="s">
        <v>31</v>
      </c>
      <c r="K19" s="1" t="s">
        <v>32</v>
      </c>
      <c r="L19" s="1" t="s">
        <v>32</v>
      </c>
      <c r="M19"/>
      <c r="N19" s="1" t="s">
        <v>32</v>
      </c>
      <c r="O19"/>
      <c r="P19" s="1" t="s">
        <v>32</v>
      </c>
      <c r="Q19" s="1" t="s">
        <v>31</v>
      </c>
      <c r="R19" s="1" t="s">
        <v>32</v>
      </c>
      <c r="S19" s="1" t="s">
        <v>32</v>
      </c>
      <c r="T19"/>
      <c r="U19" s="1" t="s">
        <v>32</v>
      </c>
      <c r="V19" s="1" t="s">
        <v>31</v>
      </c>
      <c r="W19" s="1" t="s">
        <v>32</v>
      </c>
      <c r="X19" s="1" t="s">
        <v>32</v>
      </c>
      <c r="Y19"/>
      <c r="Z19" s="1" t="s">
        <v>32</v>
      </c>
      <c r="AA19" s="1" t="s">
        <v>178</v>
      </c>
      <c r="AB19" s="1" t="s">
        <v>179</v>
      </c>
      <c r="AC19" s="1" t="s">
        <v>180</v>
      </c>
      <c r="AD19" s="1" t="s">
        <v>181</v>
      </c>
      <c r="AE19" s="1" t="s">
        <v>182</v>
      </c>
      <c r="AF19" s="1" t="s">
        <v>183</v>
      </c>
    </row>
    <row r="20" spans="1:32" x14ac:dyDescent="0.15">
      <c r="A20" s="1" t="s">
        <v>184</v>
      </c>
      <c r="B20" s="1" t="s">
        <v>30</v>
      </c>
      <c r="C20" s="1" t="s">
        <v>31</v>
      </c>
      <c r="D20" s="1" t="s">
        <v>32</v>
      </c>
      <c r="E20" s="1" t="s">
        <v>32</v>
      </c>
      <c r="F20"/>
      <c r="G20" s="1" t="s">
        <v>32</v>
      </c>
      <c r="H20"/>
      <c r="I20" s="1" t="s">
        <v>32</v>
      </c>
      <c r="J20" s="1" t="s">
        <v>31</v>
      </c>
      <c r="K20" s="1" t="s">
        <v>32</v>
      </c>
      <c r="L20" s="1" t="s">
        <v>32</v>
      </c>
      <c r="M20"/>
      <c r="N20" s="1" t="s">
        <v>32</v>
      </c>
      <c r="O20"/>
      <c r="P20" s="1" t="s">
        <v>32</v>
      </c>
      <c r="Q20" s="1" t="s">
        <v>31</v>
      </c>
      <c r="R20" s="1" t="s">
        <v>32</v>
      </c>
      <c r="S20" s="1" t="s">
        <v>32</v>
      </c>
      <c r="T20"/>
      <c r="U20" s="1" t="s">
        <v>32</v>
      </c>
      <c r="V20" s="1" t="s">
        <v>31</v>
      </c>
      <c r="W20" s="1" t="s">
        <v>32</v>
      </c>
      <c r="X20" s="1" t="s">
        <v>32</v>
      </c>
      <c r="Y20"/>
      <c r="Z20" s="1" t="s">
        <v>32</v>
      </c>
      <c r="AA20" s="1" t="s">
        <v>171</v>
      </c>
      <c r="AB20" s="1" t="s">
        <v>185</v>
      </c>
      <c r="AC20" s="1" t="s">
        <v>180</v>
      </c>
      <c r="AD20" s="1" t="s">
        <v>186</v>
      </c>
      <c r="AE20" s="1" t="s">
        <v>187</v>
      </c>
      <c r="AF20" s="1" t="s">
        <v>183</v>
      </c>
    </row>
    <row r="21" spans="1:32" x14ac:dyDescent="0.15">
      <c r="A21" s="1" t="s">
        <v>188</v>
      </c>
      <c r="B21" s="1" t="s">
        <v>43</v>
      </c>
      <c r="C21" s="1" t="s">
        <v>32</v>
      </c>
      <c r="D21" s="1" t="s">
        <v>32</v>
      </c>
      <c r="E21" s="1" t="s">
        <v>32</v>
      </c>
      <c r="F21"/>
      <c r="G21" s="1" t="s">
        <v>32</v>
      </c>
      <c r="H21"/>
      <c r="I21" s="1" t="s">
        <v>32</v>
      </c>
      <c r="J21" s="1" t="s">
        <v>32</v>
      </c>
      <c r="K21" s="1" t="s">
        <v>32</v>
      </c>
      <c r="L21" s="1" t="s">
        <v>32</v>
      </c>
      <c r="M21"/>
      <c r="N21" s="1" t="s">
        <v>32</v>
      </c>
      <c r="O21"/>
      <c r="P21" s="1" t="s">
        <v>32</v>
      </c>
      <c r="Q21" s="1" t="s">
        <v>32</v>
      </c>
      <c r="R21" s="1" t="s">
        <v>32</v>
      </c>
      <c r="S21" s="1" t="s">
        <v>32</v>
      </c>
      <c r="T21"/>
      <c r="U21" s="1" t="s">
        <v>32</v>
      </c>
      <c r="V21" s="1" t="s">
        <v>32</v>
      </c>
      <c r="W21" s="1" t="s">
        <v>32</v>
      </c>
      <c r="X21" s="1" t="s">
        <v>32</v>
      </c>
      <c r="Y21"/>
      <c r="Z21" s="1" t="s">
        <v>32</v>
      </c>
      <c r="AA21" s="1" t="s">
        <v>120</v>
      </c>
      <c r="AB21" s="1" t="s">
        <v>189</v>
      </c>
      <c r="AC21" s="1" t="s">
        <v>122</v>
      </c>
      <c r="AD21" s="1" t="s">
        <v>190</v>
      </c>
      <c r="AE21" s="1" t="s">
        <v>191</v>
      </c>
      <c r="AF21" s="1" t="s">
        <v>125</v>
      </c>
    </row>
    <row r="22" spans="1:32" x14ac:dyDescent="0.15">
      <c r="A22" s="1" t="s">
        <v>192</v>
      </c>
      <c r="B22" s="1" t="s">
        <v>30</v>
      </c>
      <c r="C22" s="1" t="s">
        <v>31</v>
      </c>
      <c r="D22" s="1" t="s">
        <v>32</v>
      </c>
      <c r="E22" s="1" t="s">
        <v>32</v>
      </c>
      <c r="F22"/>
      <c r="G22" s="1" t="s">
        <v>32</v>
      </c>
      <c r="H22"/>
      <c r="I22" s="1" t="s">
        <v>32</v>
      </c>
      <c r="J22" s="1" t="s">
        <v>31</v>
      </c>
      <c r="K22" s="1" t="s">
        <v>32</v>
      </c>
      <c r="L22" s="1" t="s">
        <v>32</v>
      </c>
      <c r="M22"/>
      <c r="N22" s="1" t="s">
        <v>32</v>
      </c>
      <c r="O22"/>
      <c r="P22" s="1" t="s">
        <v>32</v>
      </c>
      <c r="Q22" s="1" t="s">
        <v>31</v>
      </c>
      <c r="R22" s="1" t="s">
        <v>32</v>
      </c>
      <c r="S22" s="1" t="s">
        <v>32</v>
      </c>
      <c r="T22"/>
      <c r="U22" s="1" t="s">
        <v>32</v>
      </c>
      <c r="V22" s="1" t="s">
        <v>31</v>
      </c>
      <c r="W22" s="1" t="s">
        <v>32</v>
      </c>
      <c r="X22" s="1" t="s">
        <v>32</v>
      </c>
      <c r="Y22"/>
      <c r="Z22" s="1" t="s">
        <v>32</v>
      </c>
      <c r="AA22" s="1" t="s">
        <v>193</v>
      </c>
      <c r="AB22" s="1" t="s">
        <v>194</v>
      </c>
      <c r="AC22" s="1" t="s">
        <v>194</v>
      </c>
      <c r="AD22" s="1" t="s">
        <v>195</v>
      </c>
      <c r="AE22" s="1" t="s">
        <v>196</v>
      </c>
      <c r="AF22" s="1" t="s">
        <v>197</v>
      </c>
    </row>
    <row r="23" spans="1:32" x14ac:dyDescent="0.15">
      <c r="A23" s="1" t="s">
        <v>198</v>
      </c>
      <c r="B23" s="1" t="s">
        <v>43</v>
      </c>
      <c r="C23" s="1" t="s">
        <v>32</v>
      </c>
      <c r="D23" s="1" t="s">
        <v>32</v>
      </c>
      <c r="E23" s="1" t="s">
        <v>32</v>
      </c>
      <c r="F23"/>
      <c r="G23" s="1" t="s">
        <v>32</v>
      </c>
      <c r="H23"/>
      <c r="I23" s="1" t="s">
        <v>32</v>
      </c>
      <c r="J23" s="1" t="s">
        <v>32</v>
      </c>
      <c r="K23" s="1" t="s">
        <v>32</v>
      </c>
      <c r="L23" s="1" t="s">
        <v>32</v>
      </c>
      <c r="M23"/>
      <c r="N23" s="1" t="s">
        <v>32</v>
      </c>
      <c r="O23"/>
      <c r="P23" s="1" t="s">
        <v>32</v>
      </c>
      <c r="Q23" s="1" t="s">
        <v>32</v>
      </c>
      <c r="R23" s="1" t="s">
        <v>32</v>
      </c>
      <c r="S23" s="1" t="s">
        <v>32</v>
      </c>
      <c r="T23"/>
      <c r="U23" s="1" t="s">
        <v>32</v>
      </c>
      <c r="V23" s="1" t="s">
        <v>32</v>
      </c>
      <c r="W23" s="1" t="s">
        <v>32</v>
      </c>
      <c r="X23" s="1" t="s">
        <v>32</v>
      </c>
      <c r="Y23"/>
      <c r="Z23" s="1" t="s">
        <v>32</v>
      </c>
      <c r="AA23" s="1" t="s">
        <v>199</v>
      </c>
      <c r="AB23" s="1" t="s">
        <v>200</v>
      </c>
      <c r="AC23" s="1" t="s">
        <v>201</v>
      </c>
      <c r="AD23" s="1" t="s">
        <v>202</v>
      </c>
      <c r="AE23" s="1" t="s">
        <v>203</v>
      </c>
      <c r="AF23" s="1" t="s">
        <v>204</v>
      </c>
    </row>
    <row r="24" spans="1:32" x14ac:dyDescent="0.15">
      <c r="A24" s="1" t="s">
        <v>205</v>
      </c>
      <c r="B24" s="1" t="s">
        <v>32</v>
      </c>
      <c r="C24" s="1" t="s">
        <v>40</v>
      </c>
      <c r="D24" s="1" t="s">
        <v>32</v>
      </c>
      <c r="E24" s="1" t="s">
        <v>206</v>
      </c>
      <c r="F24"/>
      <c r="G24" s="1" t="s">
        <v>207</v>
      </c>
      <c r="H24"/>
      <c r="I24" s="1" t="s">
        <v>32</v>
      </c>
      <c r="J24" s="1" t="s">
        <v>40</v>
      </c>
      <c r="K24" s="1" t="s">
        <v>32</v>
      </c>
      <c r="L24" s="1" t="s">
        <v>43</v>
      </c>
      <c r="M24"/>
      <c r="N24" s="1" t="s">
        <v>127</v>
      </c>
      <c r="O24"/>
      <c r="P24" s="1" t="s">
        <v>32</v>
      </c>
      <c r="Q24" s="1" t="s">
        <v>31</v>
      </c>
      <c r="R24" s="1" t="s">
        <v>32</v>
      </c>
      <c r="S24" s="1" t="s">
        <v>32</v>
      </c>
      <c r="T24"/>
      <c r="U24" s="1" t="s">
        <v>208</v>
      </c>
      <c r="V24" s="1" t="s">
        <v>32</v>
      </c>
      <c r="W24" s="1" t="s">
        <v>209</v>
      </c>
      <c r="X24" s="1" t="s">
        <v>32</v>
      </c>
      <c r="Y24"/>
      <c r="Z24" s="1" t="s">
        <v>32</v>
      </c>
      <c r="AA24" s="1" t="s">
        <v>210</v>
      </c>
      <c r="AB24" s="1" t="s">
        <v>211</v>
      </c>
      <c r="AC24" s="1" t="s">
        <v>212</v>
      </c>
      <c r="AD24" s="1" t="s">
        <v>213</v>
      </c>
      <c r="AE24" s="1" t="s">
        <v>214</v>
      </c>
      <c r="AF24" s="1" t="s">
        <v>215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lk7PJY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 Noardo</cp:lastModifiedBy>
  <dcterms:created xsi:type="dcterms:W3CDTF">2019-11-21T14:44:52Z</dcterms:created>
  <dcterms:modified xsi:type="dcterms:W3CDTF">2019-11-21T14:44:52Z</dcterms:modified>
</cp:coreProperties>
</file>