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fnoardo/Documents/geoBIM/benchmark/benchmarkExe/FinalOutcomes/ResultsTask2/"/>
    </mc:Choice>
  </mc:AlternateContent>
  <xr:revisionPtr revIDLastSave="0" documentId="8_{D995F26F-F06E-B441-82C9-24B7AF338576}" xr6:coauthVersionLast="45" xr6:coauthVersionMax="45" xr10:uidLastSave="{00000000-0000-0000-0000-000000000000}"/>
  <bookViews>
    <workbookView xWindow="0" yWindow="460" windowWidth="28000" windowHeight="15880" tabRatio="204" activeTab="1" xr2:uid="{00000000-000D-0000-FFFF-FFFF00000000}"/>
  </bookViews>
  <sheets>
    <sheet name="UhfL7P" sheetId="1" r:id="rId1"/>
    <sheet name="Sheet1" sheetId="2" r:id="rId2"/>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26" i="2" l="1"/>
  <c r="G126" i="2"/>
  <c r="I125" i="2"/>
  <c r="G125" i="2"/>
  <c r="I69" i="2"/>
  <c r="H69" i="2"/>
  <c r="G69" i="2"/>
  <c r="C69" i="2"/>
  <c r="G55" i="2"/>
  <c r="D55" i="2"/>
  <c r="C55" i="2"/>
  <c r="D51" i="2"/>
  <c r="C51" i="2"/>
  <c r="E47" i="2"/>
  <c r="D47" i="2"/>
  <c r="C47" i="2"/>
  <c r="G43" i="2"/>
  <c r="E43" i="2"/>
  <c r="C43" i="2"/>
  <c r="F36" i="2"/>
  <c r="E36" i="2"/>
  <c r="D36" i="2"/>
  <c r="C36" i="2"/>
  <c r="BQ9" i="1"/>
  <c r="BQ8" i="1"/>
  <c r="BQ7" i="1"/>
  <c r="BC7" i="1"/>
  <c r="AQ7" i="1"/>
  <c r="AJ6" i="1"/>
  <c r="AU5" i="1"/>
  <c r="AQ5" i="1"/>
  <c r="AJ5" i="1"/>
  <c r="BC4" i="1"/>
  <c r="AY4" i="1"/>
  <c r="AU4" i="1"/>
  <c r="AJ4" i="1"/>
  <c r="BQ3" i="1"/>
  <c r="BC3" i="1"/>
  <c r="AY3" i="1"/>
  <c r="AU3" i="1"/>
  <c r="AQ3" i="1"/>
  <c r="AJ3" i="1"/>
</calcChain>
</file>

<file path=xl/sharedStrings.xml><?xml version="1.0" encoding="utf-8"?>
<sst xmlns="http://schemas.openxmlformats.org/spreadsheetml/2006/main" count="1497" uniqueCount="320">
  <si>
    <t>#</t>
  </si>
  <si>
    <t>Your name and surname</t>
  </si>
  <si>
    <t>What is your e-mail address?</t>
  </si>
  <si>
    <t>What is your level of expertise with respect to the tool you are about to test?</t>
  </si>
  <si>
    <t>Software Name</t>
  </si>
  <si>
    <t>Software house / vendor / developer</t>
  </si>
  <si>
    <t>Proprietary or open source software?</t>
  </si>
  <si>
    <t>Version</t>
  </si>
  <si>
    <t>Kind of software</t>
  </si>
  <si>
    <t>Other</t>
  </si>
  <si>
    <t>Model and year</t>
  </si>
  <si>
    <t>Operating system and version</t>
  </si>
  <si>
    <t>CPU</t>
  </si>
  <si>
    <t>GPU</t>
  </si>
  <si>
    <t>Memory (RAM)</t>
  </si>
  <si>
    <t>Hard drive capacity</t>
  </si>
  <si>
    <t>Hard drive free space</t>
  </si>
  <si>
    <t>How long does it take, approximately, to:Zoom into the model to see more detail</t>
  </si>
  <si>
    <t>How long does it take, approximately, to:Pan the model</t>
  </si>
  <si>
    <t>How long does it take, approximately, to:Rotate the model</t>
  </si>
  <si>
    <t>How long does it take, approximately, to:Query an object</t>
  </si>
  <si>
    <t>How long does it take, approximately, to:Inspect the objects linked to the queried one through a relationship</t>
  </si>
  <si>
    <t>How long does it take, approximately, to:Make a simple analysis</t>
  </si>
  <si>
    <t>Please, explain what analysis was made</t>
  </si>
  <si>
    <t>How long does it take, approximately, to:Make a simple edit</t>
  </si>
  <si>
    <t>Please, explain what edit was made</t>
  </si>
  <si>
    <t>2.1) Are georeferencing tools available in the standard version of the software or are specific extensions or plugins required?</t>
  </si>
  <si>
    <t>2.1.1) Please, give details about the kind of extension or tool used and give instructions about how to retrieve and install it and, if available, provide details of any reference material. Clarify whether it is a tool that you or collegues have developed in-house or whether the tool has been souced from a third party (if so, who?).</t>
  </si>
  <si>
    <t>2.1.2) Attach screenshots</t>
  </si>
  <si>
    <t>2.2) short comments to the previous question (optional)</t>
  </si>
  <si>
    <t>Each object has its own CRS</t>
  </si>
  <si>
    <t>A project CRS is defined</t>
  </si>
  <si>
    <t>none of them</t>
  </si>
  <si>
    <t>3.2) Can you give a short definition about the object CRS and/or the project CRS are defined and what are their specific features?</t>
  </si>
  <si>
    <t>3.3) Attach screenshots</t>
  </si>
  <si>
    <t>3.4) short comments to the previous question (optional)</t>
  </si>
  <si>
    <t>only local CRS</t>
  </si>
  <si>
    <t>geographical CRS</t>
  </si>
  <si>
    <t>projected CRS</t>
  </si>
  <si>
    <t>4.2) Can you list the supported geographical and/or projected CRS?</t>
  </si>
  <si>
    <t>4.3) Attach screenshots</t>
  </si>
  <si>
    <t>4.4) short comments to the previous question (optional)</t>
  </si>
  <si>
    <t>5.1) What types of height reference systems are available?</t>
  </si>
  <si>
    <t>5.2) Can you list the supported height reference systems?</t>
  </si>
  <si>
    <t>5.3) Attach screenshots</t>
  </si>
  <si>
    <t>5.4) short comments to the previous question (optional)</t>
  </si>
  <si>
    <t>6.1) As part of the georeferencing process, does the software allow the user to rotate the model in order to set the correct orientation towards cartographic North?</t>
  </si>
  <si>
    <t>6.1.1) What is the workflow needed to correctly perform the operation?</t>
  </si>
  <si>
    <t>6.1.2) Attach screenshots</t>
  </si>
  <si>
    <t>6.2) short comments to the previous question (optional)</t>
  </si>
  <si>
    <t>7.1) As part of the georeferencing process, does the software allow the user to move the model to the correct 'world' coordinates?</t>
  </si>
  <si>
    <t>7.1.1) What is the workflow needed to correctly perform the operation?</t>
  </si>
  <si>
    <t>7.1.2) Attach screenshots</t>
  </si>
  <si>
    <t>7.2) short comments to the previous question (optional)</t>
  </si>
  <si>
    <t>7.3) Can all the supported coordinate reference systems and projections (cited in the answer to question 3) be used while performing the 'move' operation?</t>
  </si>
  <si>
    <t>7.3.1) Which ones can be used for this task?</t>
  </si>
  <si>
    <t>7.4) short comments to the previous question (optional)</t>
  </si>
  <si>
    <t>9.1) Are any pre-processing steps or configuration/setting changes needed in the software to enable a correct and consistent export of the georeferenced file?</t>
  </si>
  <si>
    <t>9.1.1) Can you add a short description of the steps involved in the pre-processing?</t>
  </si>
  <si>
    <t>9.1.2) Attach screenshots and files</t>
  </si>
  <si>
    <t>9.2) short comments to the previous question (optional)</t>
  </si>
  <si>
    <t>10) How long does it take for the georeferenced model to be exported to IFC?</t>
  </si>
  <si>
    <t>Start Date (UTC)</t>
  </si>
  <si>
    <t>Submit Date (UTC)</t>
  </si>
  <si>
    <t>Network ID</t>
  </si>
  <si>
    <t>e6e4f0yw5azztv5tuxj6e6e4f7jvgopf</t>
  </si>
  <si>
    <t>Helen Eriksson and Lars Harrie</t>
  </si>
  <si>
    <t>helen.eriksson@nateko.lu.se</t>
  </si>
  <si>
    <t>1 - Very beginner user (it is nearly the first time he/she use the software)</t>
  </si>
  <si>
    <t>Autodesk Revit 2019</t>
  </si>
  <si>
    <t>Autodesk</t>
  </si>
  <si>
    <t>proprietary</t>
  </si>
  <si>
    <t>2019</t>
  </si>
  <si>
    <t>BIM</t>
  </si>
  <si>
    <t/>
  </si>
  <si>
    <t>Celsius, about 2012</t>
  </si>
  <si>
    <t>windows 7 Enterprise</t>
  </si>
  <si>
    <t>Intel(R) Xeon(R) CPU E-1620 0</t>
  </si>
  <si>
    <t>16 GB</t>
  </si>
  <si>
    <t>3000 GB</t>
  </si>
  <si>
    <t>around 2 000 GB</t>
  </si>
  <si>
    <t>it's almost immediate</t>
  </si>
  <si>
    <t>Changing size of window</t>
  </si>
  <si>
    <t>They are available in the standard version of the software</t>
  </si>
  <si>
    <t>Yes</t>
  </si>
  <si>
    <t>Create a site plan and set its orientation to True north, then from the Manage tab use Position, Rotate True North</t>
  </si>
  <si>
    <t>You should be able to modify the N/S and E/W parameters of the Project Base Point. But, I get an error message that it cannot be placed more than 16 kilometers from its startup location</t>
  </si>
  <si>
    <t>No</t>
  </si>
  <si>
    <t>Could not find any predefined CRS in Revit</t>
  </si>
  <si>
    <t>I do not think that any parameters need to be changed</t>
  </si>
  <si>
    <t>1-5 minutes</t>
  </si>
  <si>
    <t>2019-11-22 12:19:41</t>
  </si>
  <si>
    <t>2019-11-22 16:47:15</t>
  </si>
  <si>
    <t>02869254ad</t>
  </si>
  <si>
    <t>1uroq4qytgtzk5ryazus31uroq4qrnsl</t>
  </si>
  <si>
    <t>Dean Hintz</t>
  </si>
  <si>
    <t>dean.hintz@safe.com</t>
  </si>
  <si>
    <t>3 - Expert user (knows very well the technical details and tricks)</t>
  </si>
  <si>
    <t>FME</t>
  </si>
  <si>
    <t>vendor</t>
  </si>
  <si>
    <t>2019.2</t>
  </si>
  <si>
    <t>Extract/Transform/Load</t>
  </si>
  <si>
    <t>As in Task 1</t>
  </si>
  <si>
    <t>less then a minute</t>
  </si>
  <si>
    <t>Note that these tests were also performed as part of Task 1 for Myran.ifc and Uptown.ifc. The attached FME workspace Myran_IFC_Analysis.fmw performs geometry validation using the Surfaces and Solids test group (GeometryValidator transformer) and calculates volumes (VolumeCalculator transformer)</t>
  </si>
  <si>
    <t>FME Data Inspector does not have any edit functionality, so the edit was made in an FME Workspace that reads the whole IFC file, makes a change and then writes it back out. An AttributeCreator and GeometryPropertySetter are used to define new values for the IfcBuilding Address properties and then set them on the IfcBuilding element. Note that the time it takes to make the edit depends on how many edits are made. Once an edit workflow / workspace is developed, then modifying a single value and regenerating the ifc dataset can be done in less than a minute. Also, workflows can be defined that automate the update of features, perhaps from a status value retrieved from a real time online source, so it is possible to configure workflows that take 0 seconds of user time.</t>
  </si>
  <si>
    <t>At the moment FME only has partial automatic CRS support for IFC. FME reads the RefLat, RefLong and uses these to define the origin of the dataset. However, FME on the whole has coordinate system support for a full range of datums and coordinate systems. So FME can be used to georeference a dataset from a local coordinate system and transform it to a projected or global coordinate system. Once georeferenced, the dataset can be written to any format that has full CRS support and the georeferencing will be automatically retained and written (for example when writing to CityGML, GML, Geopackage etc).</t>
  </si>
  <si>
    <t>Task2 Georeferencing MyranIFC Observations Forms 1-3.docx contains some additional screen shots related to georeferencing. A complete doc for Task 2 observations will also be submitted via DropBox in a doc called: 'Task2 Georeferencing MyranIFC Observations AllForms.docx'</t>
  </si>
  <si>
    <t>coordsys.db contained in the root FME installation folder contains a list of all predefined , supported CRS’s. In FME 2019.2 this list is 8871 entries long. FME also supports custom or user defined coordinate systems, user defined datums, horizontal and vertical datums and grid shifts. FME supports a range of CRS libraries including CSMAP, ESRI, GtransReprojector, GridInQuestReprojector to name a few.</t>
  </si>
  <si>
    <t>FME supports height measurements in 5 possible different ways and can convert between them: •	Leave unchanged •	Relative to ellipsoid or geocentric •	Ellipsoid height to orthometric height •	Conversion between vertical datums •	Use of Offsetter, Affine and AffineWarper transformers to specify a implement a specific height transformation.</t>
  </si>
  <si>
    <t>FME supports the following vertical grid formats:
•	Geoid96 (GEO)
•	Geoid99 (bin)
•	OSGM91 (txt)
•	Byn (byn)
•	Egm96 (grd)
See: https://docs.safe.com/fme/html/FME_Desktop_Documentation/FME_Coordinate_Systems/CoordSys/vertical_grids.htm
Additional vertical grid shifts can be added.</t>
  </si>
  <si>
    <t>I'm uploading the current version of 'Task2 Georeferencing MyranIFC Observations.docx' as I go, so there will be overlap between items in this doc and previous uploads. The master doc will be uploaded to Dropbox\Task2</t>
  </si>
  <si>
    <t>For FME, for many formats, the CRS and georefencing are read automatically. In the case of IFC, where CRS support is only partial, typically users can use a sequence of Scale, Offset, Rotator and CoordinateSystemSetter transformers within an FME workspace to orient a dataset correctly on the earth’s surface and tag it with the correct CRS.
In this case, it appears that FME automatically reads the orientation of the Myran.ifc dataset correctly so there is no need for a rotation.</t>
  </si>
  <si>
    <t>For FME, for many formats, the CRS and georefencing are read automatically. In the case of IFC, where CRS support is only partial, typically users can use a sequence of Scale, Offset, Rotator and CoordinateSystemSetter transformers within an FME workspace to orient a dataset correctly on the earth’s surface and tag it with the correct CRS.
For this Myran.ifc dataset, a Scaler transformer is used to change the scale from mm to meters by multiplying coordinate values by 0.001. Then the offset values are applied with an Offsetter as follows: E: 145312.8320 m N: 6721748.645 m H: 340.5 m. Finally the destination CRS is set to EPSG:3013 with a CoordinateSystemSetter.</t>
  </si>
  <si>
    <t>The method above should work when moving between one projected coordinate system and another. To convert between geographic and projected it would be best to make use of a reprojection library as part of the workflow given that the transforms are typically more complex. However, in some cases an Affine transformation may be sufficient if the affine transformation coeffients are known, or a series of transformation vectors for known control points can be applied using an AffineWarper.</t>
  </si>
  <si>
    <t>FME uses the IfcSite RefLatitude and RefLongitude to geolocate the model. In the original source Myran_fixed.ifc dataset provided, these values seem to be not very accurate and places the model somewhere near Stockholm (RefLatitude=59.33199999972223,  RefLongitude=18.06499999972222). To preserve the dataset geolocation so that FME can read it back in at the correct location, new values need to be derived for RefLongitude and RefLongitude. Once the dataset is correctly placed using the georefencing parameters above, a CommonLocalReprojector is used to temporarily move the dataset to a local coordinate system. FME automatically names this local CRS with the long, lat of the centroid of the dataset. String parsing was then used to extract these values from the local CRS name. These values are then used to set correct values for RefLatitude and RefLongitude before the original geometry is restored and the updated IFC dataset is written.</t>
  </si>
  <si>
    <t>2019-11-18 22:47:35</t>
  </si>
  <si>
    <t>2019-11-19 02:52:10</t>
  </si>
  <si>
    <t>9fc91f8a97</t>
  </si>
  <si>
    <t>880fwb11m129im12wt880fuogtt3yxfp</t>
  </si>
  <si>
    <t>Estelle DE SIMONE</t>
  </si>
  <si>
    <t>estelle.desimone@cstb.fr</t>
  </si>
  <si>
    <t>2 - Current user</t>
  </si>
  <si>
    <t>eveBIM</t>
  </si>
  <si>
    <t>CSTB https://logiciels.cstb.fr/contact/?dmd=telechargement&amp;log=eveBIM%20derni%C3%A8re%20version&amp;th=bim-et-maquette-numerique</t>
  </si>
  <si>
    <t>2.10.0.300</t>
  </si>
  <si>
    <t>3D viewer</t>
  </si>
  <si>
    <t>DELL precision 7510 2018</t>
  </si>
  <si>
    <t>Windows 7 Professionnel 64 bit</t>
  </si>
  <si>
    <t>Intel Core i7-6820HQ 2.70GHz</t>
  </si>
  <si>
    <t>NVIDIA Quadro M2000M 4Go GDDR5</t>
  </si>
  <si>
    <t>16</t>
  </si>
  <si>
    <t>1000</t>
  </si>
  <si>
    <t>347</t>
  </si>
  <si>
    <t>export all properties of the elements to en excel sheet</t>
  </si>
  <si>
    <t>Add properties to an element (add Description to an IfcStair)</t>
  </si>
  <si>
    <t>lots of possibilities for the georeferencing ! 1) use by default the IFC local placement 2) Multi scale using the - site georeferencing - and the true north - and the ifclocalplacement - and the site elevation 3) persolanized</t>
  </si>
  <si>
    <t>EPSG 2154</t>
  </si>
  <si>
    <t>Possibility to change the default CRS</t>
  </si>
  <si>
    <t>EPSG
WKT
PROJ4
Aliases</t>
  </si>
  <si>
    <t>vertical Datum</t>
  </si>
  <si>
    <t>Geodetic
EGM84 geoid
EGM96 geoid 
EGM2008 geoid</t>
  </si>
  <si>
    <t>Affichage &gt; Georeferencement &gt; Personnalisé &gt; select to "Nord du projet" YES or NO</t>
  </si>
  <si>
    <t>choose yes or no to the appropriate line. Possible to select by project the orientation</t>
  </si>
  <si>
    <t>Inthe same area possible to select YES or NO for "Georef du site" "placement du site" "altitude du site" "srs"</t>
  </si>
  <si>
    <t>same location to personnalize the georeferencing</t>
  </si>
  <si>
    <t>Possible to move the model in another srs</t>
  </si>
  <si>
    <t>eveBIM doesnt need pre processing steps</t>
  </si>
  <si>
    <t>2019-10-30 14:08:49</t>
  </si>
  <si>
    <t>2019-10-30 15:42:21</t>
  </si>
  <si>
    <t>aa63899643</t>
  </si>
  <si>
    <t>2a40e4xzquvvctj2a40e0qqnlgqlqzal</t>
  </si>
  <si>
    <t>Cristina Leoni</t>
  </si>
  <si>
    <t>cristina.leoni@uniroma1.it</t>
  </si>
  <si>
    <t>ArcGIS Pro</t>
  </si>
  <si>
    <t>esri</t>
  </si>
  <si>
    <t>Pro</t>
  </si>
  <si>
    <t>GIS</t>
  </si>
  <si>
    <t>Assembled (Motherboard TUF Z390-PRO GAMING) 2018</t>
  </si>
  <si>
    <t>Windows 10 Pro version 1809</t>
  </si>
  <si>
    <t>Intel (R) Core (TH) i7-9700K CPU @3.60GHz 3.60GHz</t>
  </si>
  <si>
    <t>Nvidia Geforce GTX 1660Ti</t>
  </si>
  <si>
    <t>64 GB</t>
  </si>
  <si>
    <t>465 GB + 3630 GB</t>
  </si>
  <si>
    <t>353 GB + 77.9 GB</t>
  </si>
  <si>
    <t>I used Layer 3D to Feature Class analysis which exports features layers with 3D display properties to 3D lines or multipatch features.</t>
  </si>
  <si>
    <t>I used to edit the project using "Modify features" with tools as move, rotate, etc..</t>
  </si>
  <si>
    <t>I have the georeference tool but ArcGis didn't allow me to use it on IFC file.</t>
  </si>
  <si>
    <t>Even if the project was upload with the correct CRS, ArcGIS pro did not positionated it in the right place. So all the coordinates, even if are shown for each feature, are not correct.</t>
  </si>
  <si>
    <t>no other comments.</t>
  </si>
  <si>
    <t>Geographical CRS: Africa, Antartica, Asia, Atlantic Ocean, Australia and New Zealand, Caribbean, County Systems, Europe, Indian Ocean, North America, Pacific Ocean, Solar system, South America, spheroid based, World  
Projected CRS: ARC (equal Arc - second), Continental, County Systems, Gauss Kruger, National Grids, Polar, State Plane, State Systems, Tribal, UTM, World, World (Sphere - based).</t>
  </si>
  <si>
    <t>no comments.</t>
  </si>
  <si>
    <t>Vertical Coordinate System</t>
  </si>
  <si>
    <t>Vertical CS including: 
Africa
Asia
Australia and New Zealand
Ellipsoidal - based
Europe
Ireland an UK
North America
Oceans
Portugal
South America
World</t>
  </si>
  <si>
    <t>no comments</t>
  </si>
  <si>
    <t>I couldn't georeferenceted the file because the software didn't allow me to do it.</t>
  </si>
  <si>
    <t>I couldn't georeferenceted the file.</t>
  </si>
  <si>
    <t>the software does not allow this</t>
  </si>
  <si>
    <t>I couldn't georeferenceted the file. So on, I couldn't export an IFC file.</t>
  </si>
  <si>
    <t>it crashes without completing the operation</t>
  </si>
  <si>
    <t>2019-10-18 07:39:41</t>
  </si>
  <si>
    <t>2019-10-18 10:49:11</t>
  </si>
  <si>
    <t>f47c72dc88</t>
  </si>
  <si>
    <t>bnk4a8lpyghe23d0lbnk4a8l44qs06v2</t>
  </si>
  <si>
    <t>Hendrik Görne</t>
  </si>
  <si>
    <t>hendrik.goerne@htw-dresden.de</t>
  </si>
  <si>
    <t>4 - Developer of the tested software</t>
  </si>
  <si>
    <t>IfcGeoRefChecker</t>
  </si>
  <si>
    <t>Dresden, University of Applied Sciences / https://github.com/dd-bim/IfcGeoRef/releases</t>
  </si>
  <si>
    <t>open source</t>
  </si>
  <si>
    <t>v0.3.2.2</t>
  </si>
  <si>
    <t>Georef IFC Extractor</t>
  </si>
  <si>
    <t>LENOVO T480s, 2018</t>
  </si>
  <si>
    <t>Windows 10, Enterprise</t>
  </si>
  <si>
    <t>Intel i5-8250U</t>
  </si>
  <si>
    <t>Intel UHD Graphics 620</t>
  </si>
  <si>
    <t>8</t>
  </si>
  <si>
    <t>475</t>
  </si>
  <si>
    <t>200</t>
  </si>
  <si>
    <t>Tool reads existent Georef information out of the IFC file</t>
  </si>
  <si>
    <t>see screenshot of protocol</t>
  </si>
  <si>
    <t>geograpical: WGS84_LatLon / projected: user-defined</t>
  </si>
  <si>
    <t>user-defined</t>
  </si>
  <si>
    <t>\-Update GeoRef ...via browser map (the building contour will be calculated )
 -save JSON with contour
-load JSON with contour in the opened Building Locator 
-follow the steps
-use rotate functionality to rotate the building around the base point
-save the updated JSON
-switch back to Checker window
-open "Export Updates to IFC"
-select wished Export option
-export IFC</t>
  </si>
  <si>
    <t>\-same workflow
- or manual update for IFC attributes via 
--Update GeoRef -&gt; ...via manual setup</t>
  </si>
  <si>
    <t>choose the wished georef for the IFC file (regarding LoGeoRef level, e.g. MapConversion, SitePlacement, ...)</t>
  </si>
  <si>
    <t>2019-10-17 15:10:36</t>
  </si>
  <si>
    <t>2019-10-17 15:44:58</t>
  </si>
  <si>
    <t>5ef26a7f2b</t>
  </si>
  <si>
    <t>moh6gfre4wh9swtmoh6gfcut6tfsick8</t>
  </si>
  <si>
    <t>Maria Pla - Santi Sànchez</t>
  </si>
  <si>
    <t>maria.pla@icgc.cat</t>
  </si>
  <si>
    <t>FZKViewer</t>
  </si>
  <si>
    <t>Karlsruhe Institute for Technology. Institute for Automation and Applied Informatics</t>
  </si>
  <si>
    <t>x64 V 5.1</t>
  </si>
  <si>
    <t>HP ZBook Studio G3, 2015</t>
  </si>
  <si>
    <t>Windows 10 Pro</t>
  </si>
  <si>
    <t>Intel(R) Core(TM) i7-6700HQ CPU@2.60GHz 2.59GHz</t>
  </si>
  <si>
    <t>NVIDIA Quadro M1000M</t>
  </si>
  <si>
    <t>32 GB</t>
  </si>
  <si>
    <t>218 GB</t>
  </si>
  <si>
    <t>30,6 GB</t>
  </si>
  <si>
    <t>We have used Myran_fixed. It is necessary to choose a CRS when the model is imported. By default shows “Local CRS – Local Cartesian Coordinate System” but we change it to “Unknown SRS” because the CRS EPSG:3013 is not available. The Local Placement position for the ifcProject is (0,0,0). To measure the SW performance we consider only when it works. Frequently it is not responding.</t>
  </si>
  <si>
    <t>Screenshoots:
0_Open_parameters_SRS_1.JPG
0_Open_parameters_SRS_2.JPG
0_Open_parameters_SRS_3.JPG
0_Open_parameters_SRS_4.JPG
0_Open_parameters_SRS_5.JPG</t>
  </si>
  <si>
    <t>It is not available the CRS EPSG::3013 SWEREF 99 15 45, RH2000.</t>
  </si>
  <si>
    <t>It is not possible to choose any ‘world’ height reference system.</t>
  </si>
  <si>
    <t>We load the model changing the Spatial Reference System to “Unknown SRS” (screenshot 2_Open_parameters.JPG). At the Browser toolbar we select the ifcProject and choose the right mouse option “Transform element” (screenshot 8_TransformElement.jpg). We enter the new coordinates at de dialog (screenshot  9_TransformElement_parameters.jpg)</t>
  </si>
  <si>
    <t>We do not found any option to change the CRS while performing the 'move' operation.</t>
  </si>
  <si>
    <t>Selection of export parameters,  for the IFC2x3 and   for IFC4 (10_ExportIFC_parameters_IFC2x3.jpg, 11_ExportIFC_parameters_IFC4.jpg).</t>
  </si>
  <si>
    <t>2019-10-16 07:13:38</t>
  </si>
  <si>
    <t>2019-10-16 07:25:46</t>
  </si>
  <si>
    <t>1a84d22c34</t>
  </si>
  <si>
    <t>8b3be74cc8fc2733a0968d33db50f74f</t>
  </si>
  <si>
    <t>Jernej Tekavec</t>
  </si>
  <si>
    <t>jernej.tekavec@fgg.uni-lj.si</t>
  </si>
  <si>
    <t>FME Desktip 2018.1</t>
  </si>
  <si>
    <t>Safe Software</t>
  </si>
  <si>
    <t>2018.1</t>
  </si>
  <si>
    <t>2018</t>
  </si>
  <si>
    <t>Windows 10 Enterprise</t>
  </si>
  <si>
    <t>Intel Core i7-8700 BOX (Coffee Lake)</t>
  </si>
  <si>
    <t>GeForce GTX 1060 6GB Asus TURBO-GTX1060-6G</t>
  </si>
  <si>
    <t>32</t>
  </si>
  <si>
    <t>500</t>
  </si>
  <si>
    <t>270</t>
  </si>
  <si>
    <t>Without providing the type of analysis, I think this information is useless, as simple analysis of data in FME can take from seconds to days.</t>
  </si>
  <si>
    <t>Again a simple edit of data in IFC can take from seconds to hours of processing</t>
  </si>
  <si>
    <t>The CRS that is assigned is:
PROJCS["IFC_COORDSYS_0",
    GEOGCS["WGS 84",
        DATUM["WGS_1984",
            SPHEROID["World Geodetic System of 1984, GEM 10C",6378137,298.257223563,
                AUTHORITY["EPSG","7030"]],
            AUTHORITY["EPSG","6326"]],
        PRIMEM["Greenwich",0],
        UNIT["degree",0.0174532925199433],
        AUTHORITY["EPSG","4326"]],
    PROJECTION["Azimuthal_Equidistant"],
    PARAMETER["latitude_of_center",59.33199999972223],
    PARAMETER["longitude_of_center",18.06499999972222],
    PARAMETER["false_easting",0],
    PARAMETER["false_northing",0],
    UNIT["MILLIMETER",0.001]]</t>
  </si>
  <si>
    <t>https://docs.safe.com/fme/html/FME_Desktop_Documentation/FME_Workbench/CoordSys/coord_sys_about.htm</t>
  </si>
  <si>
    <t>Height reference systems are not explicitly supported</t>
  </si>
  <si>
    <t>An EGM96 geoid grid is available to convert between WGS84 ellipsoid heights and tide-free EGM96/WGS84 orthometric heights, anywhere in the world.
GEOID96/99/03 grids convert between NAD83 ellipsoid heights and NAVD88 orthometric heights in the United States.
VERTCON converts between NGVD29 (a legacy vertical datum) and NAVD88 orthometric heights, also in the United States.</t>
  </si>
  <si>
    <t>Transform data using Rotator tranasformer</t>
  </si>
  <si>
    <t>Transform data using Offsetter tranasformer</t>
  </si>
  <si>
    <t>There are several options available to set the way the IFC file is read.</t>
  </si>
  <si>
    <t>2019-07-22 08:24:46</t>
  </si>
  <si>
    <t>2019-07-22 11:21:57</t>
  </si>
  <si>
    <t>ba967bb609</t>
  </si>
  <si>
    <t>3d9f90b2600728cf07e5de0fbdb6c80c</t>
  </si>
  <si>
    <t>Revit 2020</t>
  </si>
  <si>
    <t>2020.0.0.377 (20190327_2315(x64))</t>
  </si>
  <si>
    <t>25 GB</t>
  </si>
  <si>
    <t>Delete window F18.02 and delete related wall openings.</t>
  </si>
  <si>
    <t>The imported file in Revit has the Project Base Point = (0,0,148) and the Survey Point = (0,0,0).</t>
  </si>
  <si>
    <t>From 3D View, in TOP orientation, with Properties/Phasing/Phase Filter=None we visualize the Site/Project Base Point in Properties/Graphics/Visibility Graphics Overrides. Then modify the Angle to True North of the Project Base Point.</t>
  </si>
  <si>
    <t>Modify N/S and E/W of the Project Base Point.</t>
  </si>
  <si>
    <t>Selection of  and default parameters.</t>
  </si>
  <si>
    <t>2019-07-05 08:15:09</t>
  </si>
  <si>
    <t>2019-07-05 09:46:24</t>
  </si>
  <si>
    <t>hoso8n6gtlgzu1ot5ahosfvuplfd1wb2</t>
  </si>
  <si>
    <t>r4mpwkiqzr7oh0wb58gr4mpwkbxbpqw5</t>
  </si>
  <si>
    <t>nc2vf2691onprgzqqtqtnc2vf26ehxy8</t>
  </si>
  <si>
    <t>f55140920885df95a4d2f95e26acaa4c</t>
  </si>
  <si>
    <t>export IFC properties</t>
  </si>
  <si>
    <t>add properties. a decription to an IfcWall for example</t>
  </si>
  <si>
    <t>Delete one element: Railing:44_RAI_KLA_VMG_cassette_hoog:2852177.</t>
  </si>
  <si>
    <t>13) How long does it take for the georeferenced model to be exported to IFC?</t>
  </si>
  <si>
    <t>5-20 minutes</t>
  </si>
  <si>
    <t>20 minutes-1 hour</t>
  </si>
  <si>
    <t>email</t>
  </si>
  <si>
    <t>sw</t>
  </si>
  <si>
    <t>ArcGIS</t>
  </si>
  <si>
    <t>swversion</t>
  </si>
  <si>
    <t>2019-10-30 15:58:39</t>
  </si>
  <si>
    <t>2019-10-18 11:02:30</t>
  </si>
  <si>
    <t>2019-10-16 07:27:57</t>
  </si>
  <si>
    <t>2019-07-05 09:52:50</t>
  </si>
  <si>
    <t>2019-10-30 16:34:50</t>
  </si>
  <si>
    <t>2019-10-18 12:21:10</t>
  </si>
  <si>
    <t>2019-10-16 07:30:01</t>
  </si>
  <si>
    <t>2019-07-05 10:11:57</t>
  </si>
  <si>
    <t>v7ql88be4e7m17p404hv7ql881l3xfyl</t>
  </si>
  <si>
    <t>n5bb8y0qy7njjj09ej4n5bb8qndljlbu</t>
  </si>
  <si>
    <t>7kuq29zla9eybmm2q7kuqqj6psvmckmb</t>
  </si>
  <si>
    <t>3feb0995a8381023474d3c422292b46a</t>
  </si>
  <si>
    <t>export properties</t>
  </si>
  <si>
    <t>edit properties</t>
  </si>
  <si>
    <t>Delete one element: Roof:IfcGUID 3xLmgBeDvEPAkP2vNDKZQA.</t>
  </si>
  <si>
    <t>14) Would you like to share any other comments or observations?</t>
  </si>
  <si>
    <t>eveBIM use only IFC models so its already exported in IFC</t>
  </si>
  <si>
    <t>Unfortunally the software doesn't make me georeferenciated the files with the proper tool.</t>
  </si>
  <si>
    <t>Importing the IFC models into FZKViewer gives warnings and errors. See the attached logs (Myran_fixed.logxml, Savigliano.logxml, UpTown.logxml).
Importing UpTown crashes when it is used SRS EPSG:28992, we have loaded the model with default SRS (Local Cartesian Coordinate System).
After transforming Savigliano the model cannot be displayed, zoomed, panned or rotated.
FZKViewer reports syntax errors for all exported IFC when loaded. FMEDataInspector2018.1 cannot load them (screenshot OpenExportIFC_SyntaxError.jpg).</t>
  </si>
  <si>
    <t>1. Import Myran.ifc into Revit takes 3 minutes and 45 seconds, with the options AutoJoin Elements=ON and Correct lines that are slightly off axis=OFF. Attached screenshot Import_options.JPG.
2. Import Myran.ifc into Revit with the same options gives errors. See the attached log (20190527 Myran.ifc.log) and error reports (20190527 Myran_Error Report 1.html, 20190527 Myran_Error Report 2.html, 20190527 Myran_Error Report 3.html).
3. Import UpTown.ifc into Revit takes 4 hours and 27 minutes, with the options AutoJoin Elements=ON and Correct lines that are slightly off axis=OFF.
4. Import UpTown.ifc into Revit with the same options gives errors. See the attached log (20190528 UpTown.ifc.log) and error reports (20190528 UpTown_Error Report 1.html, 20190528 UpTown_Error Report 2.html, 20190528 UpTown_Error Report 3.html, 20190528 UpTown_Error Report 4.html, 20190528 UpTown_Error Report 5.html).
5. Import Savigliano.ifc into Revit takes 4 minutes, with the options AutoJoin Elements=ON and Correct lines that are slightly off axis=OFF.
6. Import Savigliano.ifc into Revit with the same options gives errors. See the attached log (20190717 Savigliano.ifc.log) and error reports (20190717 Savigliano_Error Report 1.html and 20190717 Savigliano_Error Report 2.html).
7. Import Savigliano.ifc into Revit. It seems that some roofs cannot be visualized (for example, IfcGUID= 2W3r2Zrw12RQ5NDhqyzMP_.</t>
  </si>
  <si>
    <t>15) Attach other screenshots or files that you consider useful</t>
  </si>
  <si>
    <t>16) In addition, attach this filled form in word format</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</si>
  <si>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</si>
  <si>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1</t>
  </si>
  <si>
    <t>I give my consent to publish these results (anonymously) within the benchmark outcomes, as open data</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</si>
  <si>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select "I don't accept".</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</si>
  <si>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</si>
  <si>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</si>
  <si>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 agree to my e-mail address being added to the mailing list of this project in order to follow project progress and connected activities information.</t>
  </si>
  <si>
    <t>_____</t>
  </si>
  <si>
    <t>2019-10-30 16:35:06</t>
  </si>
  <si>
    <t>2019-10-18 12:21:19</t>
  </si>
  <si>
    <t>2019-10-16 07:30:50</t>
  </si>
  <si>
    <t>2019-07-17 08:53:01</t>
  </si>
  <si>
    <t>2019-10-30 16:49:11</t>
  </si>
  <si>
    <t>2019-10-18 12:31:28</t>
  </si>
  <si>
    <t>2019-10-16 07:55:45</t>
  </si>
  <si>
    <t>2019-07-17 11:26:25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</si>
</sst>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9"/>
  <sheetViews>
    <sheetView zoomScaleNormal="100" workbookViewId="0">
      <selection sqref="A1:BV9"/>
    </sheetView>
  </sheetViews>
  <sheetFormatPr baseColWidth="10" defaultColWidth="8.83203125" defaultRowHeight="14" x14ac:dyDescent="0.15"/>
  <cols>
    <col min="1" max="74" width="9.5" style="1"/>
  </cols>
  <sheetData>
    <row r="1" spans="1:7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9</v>
      </c>
      <c r="AI1" t="s">
        <v>33</v>
      </c>
      <c r="AJ1" t="s">
        <v>34</v>
      </c>
      <c r="AK1" t="s">
        <v>35</v>
      </c>
      <c r="AL1" t="s">
        <v>36</v>
      </c>
      <c r="AM1" t="s">
        <v>37</v>
      </c>
      <c r="AN1" t="s">
        <v>38</v>
      </c>
      <c r="AO1" t="s">
        <v>9</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17</v>
      </c>
      <c r="BI1" t="s">
        <v>18</v>
      </c>
      <c r="BJ1" t="s">
        <v>19</v>
      </c>
      <c r="BK1" t="s">
        <v>20</v>
      </c>
      <c r="BL1" t="s">
        <v>21</v>
      </c>
      <c r="BM1" t="s">
        <v>22</v>
      </c>
      <c r="BN1" t="s">
        <v>24</v>
      </c>
      <c r="BO1" t="s">
        <v>57</v>
      </c>
      <c r="BP1" t="s">
        <v>58</v>
      </c>
      <c r="BQ1" t="s">
        <v>59</v>
      </c>
      <c r="BR1" t="s">
        <v>60</v>
      </c>
      <c r="BS1" t="s">
        <v>61</v>
      </c>
      <c r="BT1" t="s">
        <v>62</v>
      </c>
      <c r="BU1" t="s">
        <v>63</v>
      </c>
      <c r="BV1" t="s">
        <v>64</v>
      </c>
    </row>
    <row r="2" spans="1:74" x14ac:dyDescent="0.15">
      <c r="A2" s="1" t="s">
        <v>65</v>
      </c>
      <c r="B2" s="1" t="s">
        <v>66</v>
      </c>
      <c r="C2" s="1" t="s">
        <v>67</v>
      </c>
      <c r="D2" s="1" t="s">
        <v>68</v>
      </c>
      <c r="E2" s="1" t="s">
        <v>69</v>
      </c>
      <c r="F2" s="1" t="s">
        <v>70</v>
      </c>
      <c r="G2" s="1" t="s">
        <v>71</v>
      </c>
      <c r="H2" s="1" t="s">
        <v>72</v>
      </c>
      <c r="I2" s="1" t="s">
        <v>73</v>
      </c>
      <c r="J2" s="1" t="s">
        <v>74</v>
      </c>
      <c r="K2" s="1" t="s">
        <v>75</v>
      </c>
      <c r="L2" s="1" t="s">
        <v>76</v>
      </c>
      <c r="M2" s="1" t="s">
        <v>77</v>
      </c>
      <c r="N2" s="1" t="s">
        <v>74</v>
      </c>
      <c r="O2" s="1" t="s">
        <v>78</v>
      </c>
      <c r="P2" s="1" t="s">
        <v>79</v>
      </c>
      <c r="Q2" s="1" t="s">
        <v>80</v>
      </c>
      <c r="R2" s="1" t="s">
        <v>81</v>
      </c>
      <c r="S2" s="1" t="s">
        <v>81</v>
      </c>
      <c r="T2" s="1" t="s">
        <v>81</v>
      </c>
      <c r="U2" s="1" t="s">
        <v>81</v>
      </c>
      <c r="V2" s="1" t="s">
        <v>74</v>
      </c>
      <c r="W2" s="1" t="s">
        <v>74</v>
      </c>
      <c r="X2" s="1" t="s">
        <v>74</v>
      </c>
      <c r="Y2" s="1" t="s">
        <v>81</v>
      </c>
      <c r="Z2" s="1" t="s">
        <v>82</v>
      </c>
      <c r="AA2" s="1" t="s">
        <v>83</v>
      </c>
      <c r="AB2" s="1" t="s">
        <v>74</v>
      </c>
      <c r="AC2"/>
      <c r="AD2" s="1" t="s">
        <v>74</v>
      </c>
      <c r="AE2" s="1" t="s">
        <v>74</v>
      </c>
      <c r="AF2" s="1" t="s">
        <v>74</v>
      </c>
      <c r="AG2" s="1" t="s">
        <v>74</v>
      </c>
      <c r="AH2" s="1" t="s">
        <v>74</v>
      </c>
      <c r="AI2" s="1" t="s">
        <v>74</v>
      </c>
      <c r="AJ2"/>
      <c r="AK2" s="1" t="s">
        <v>74</v>
      </c>
      <c r="AL2" s="1" t="s">
        <v>74</v>
      </c>
      <c r="AM2" s="1" t="s">
        <v>37</v>
      </c>
      <c r="AN2" s="1" t="s">
        <v>38</v>
      </c>
      <c r="AO2" s="1" t="s">
        <v>74</v>
      </c>
      <c r="AP2" s="1" t="s">
        <v>74</v>
      </c>
      <c r="AQ2"/>
      <c r="AR2" s="1" t="s">
        <v>74</v>
      </c>
      <c r="AS2" s="1" t="s">
        <v>74</v>
      </c>
      <c r="AT2" s="1" t="s">
        <v>74</v>
      </c>
      <c r="AU2"/>
      <c r="AV2" s="1" t="s">
        <v>74</v>
      </c>
      <c r="AW2" s="1" t="s">
        <v>84</v>
      </c>
      <c r="AX2" s="1" t="s">
        <v>85</v>
      </c>
      <c r="AY2"/>
      <c r="AZ2" s="1" t="s">
        <v>74</v>
      </c>
      <c r="BA2" s="1" t="s">
        <v>84</v>
      </c>
      <c r="BB2" s="1" t="s">
        <v>86</v>
      </c>
      <c r="BC2"/>
      <c r="BD2" s="1" t="s">
        <v>74</v>
      </c>
      <c r="BE2" s="1" t="s">
        <v>87</v>
      </c>
      <c r="BF2" s="1" t="s">
        <v>88</v>
      </c>
      <c r="BG2" s="1" t="s">
        <v>74</v>
      </c>
      <c r="BH2" s="1" t="s">
        <v>81</v>
      </c>
      <c r="BI2" s="1" t="s">
        <v>81</v>
      </c>
      <c r="BJ2" s="1" t="s">
        <v>81</v>
      </c>
      <c r="BK2" s="1" t="s">
        <v>81</v>
      </c>
      <c r="BL2" s="1" t="s">
        <v>74</v>
      </c>
      <c r="BM2" s="1" t="s">
        <v>81</v>
      </c>
      <c r="BN2" s="1" t="s">
        <v>81</v>
      </c>
      <c r="BO2" s="1" t="s">
        <v>87</v>
      </c>
      <c r="BP2" s="1" t="s">
        <v>74</v>
      </c>
      <c r="BQ2"/>
      <c r="BR2" s="1" t="s">
        <v>89</v>
      </c>
      <c r="BS2" s="1" t="s">
        <v>90</v>
      </c>
      <c r="BT2" s="1" t="s">
        <v>91</v>
      </c>
      <c r="BU2" s="1" t="s">
        <v>92</v>
      </c>
      <c r="BV2" s="1" t="s">
        <v>93</v>
      </c>
    </row>
    <row r="3" spans="1:74" x14ac:dyDescent="0.15">
      <c r="A3" s="1" t="s">
        <v>94</v>
      </c>
      <c r="B3" s="1" t="s">
        <v>95</v>
      </c>
      <c r="C3" s="1" t="s">
        <v>96</v>
      </c>
      <c r="D3" s="1" t="s">
        <v>97</v>
      </c>
      <c r="E3" s="1" t="s">
        <v>98</v>
      </c>
      <c r="F3" s="1" t="s">
        <v>99</v>
      </c>
      <c r="G3" s="1" t="s">
        <v>71</v>
      </c>
      <c r="H3" s="1" t="s">
        <v>100</v>
      </c>
      <c r="I3" s="1" t="s">
        <v>101</v>
      </c>
      <c r="J3" s="1" t="s">
        <v>74</v>
      </c>
      <c r="K3" s="1" t="s">
        <v>102</v>
      </c>
      <c r="L3" s="1" t="s">
        <v>102</v>
      </c>
      <c r="M3" s="1" t="s">
        <v>102</v>
      </c>
      <c r="N3" s="1" t="s">
        <v>102</v>
      </c>
      <c r="O3" s="1" t="s">
        <v>102</v>
      </c>
      <c r="P3" s="1" t="s">
        <v>102</v>
      </c>
      <c r="Q3" s="1" t="s">
        <v>102</v>
      </c>
      <c r="R3" s="1" t="s">
        <v>103</v>
      </c>
      <c r="S3" s="1" t="s">
        <v>81</v>
      </c>
      <c r="T3" s="1" t="s">
        <v>81</v>
      </c>
      <c r="U3" s="1" t="s">
        <v>81</v>
      </c>
      <c r="V3" s="1" t="s">
        <v>103</v>
      </c>
      <c r="W3" s="1" t="s">
        <v>103</v>
      </c>
      <c r="X3" s="1" t="s">
        <v>104</v>
      </c>
      <c r="Y3" s="1" t="s">
        <v>90</v>
      </c>
      <c r="Z3" s="1" t="s">
        <v>105</v>
      </c>
      <c r="AA3" s="1" t="s">
        <v>83</v>
      </c>
      <c r="AB3" s="1" t="s">
        <v>74</v>
      </c>
      <c r="AC3"/>
      <c r="AD3" s="1" t="s">
        <v>74</v>
      </c>
      <c r="AE3" s="1" t="s">
        <v>74</v>
      </c>
      <c r="AF3" s="1" t="s">
        <v>31</v>
      </c>
      <c r="AG3" s="1" t="s">
        <v>74</v>
      </c>
      <c r="AH3" s="1" t="s">
        <v>74</v>
      </c>
      <c r="AI3" s="1" t="s">
        <v>106</v>
      </c>
      <c r="AJ3" t="str">
        <f>HYPERLINK("https://api.typeform.com/responses/files/18ec9aaff616c867a4e2353a4146654917b2c24b874a88b7612fcce2622d1af0/Task2_Georeferencing_MyranIFC_Observations_Forms_1_3.docx","https://api.typeform.com/responses/files/18ec9aaff616c867a4e2353a4146654917b2c24b874a88b7612fcce2622d1af0/Task2_Georeferencing_MyranIFC_Observations_Forms_1_3.docx")</f>
        <v>https://api.typeform.com/responses/files/18ec9aaff616c867a4e2353a4146654917b2c24b874a88b7612fcce2622d1af0/Task2_Georeferencing_MyranIFC_Observations_Forms_1_3.docx</v>
      </c>
      <c r="AK3" s="1" t="s">
        <v>107</v>
      </c>
      <c r="AL3" s="1" t="s">
        <v>74</v>
      </c>
      <c r="AM3" s="1" t="s">
        <v>37</v>
      </c>
      <c r="AN3" s="1" t="s">
        <v>38</v>
      </c>
      <c r="AO3" s="1" t="s">
        <v>74</v>
      </c>
      <c r="AP3" s="1" t="s">
        <v>108</v>
      </c>
      <c r="AQ3" t="str">
        <f>HYPERLINK("https://api.typeform.com/responses/files/118a472a1332818a13a858e7f911c0122c750805254646bfc029742026e9aed3/Task2_Georeferencing_MyranIFC_Observations.docx","https://api.typeform.com/responses/files/118a472a1332818a13a858e7f911c0122c750805254646bfc029742026e9aed3/Task2_Georeferencing_MyranIFC_Observations.docx")</f>
        <v>https://api.typeform.com/responses/files/118a472a1332818a13a858e7f911c0122c750805254646bfc029742026e9aed3/Task2_Georeferencing_MyranIFC_Observations.docx</v>
      </c>
      <c r="AR3" s="1" t="s">
        <v>74</v>
      </c>
      <c r="AS3" s="1" t="s">
        <v>109</v>
      </c>
      <c r="AT3" s="1" t="s">
        <v>110</v>
      </c>
      <c r="AU3" t="str">
        <f>HYPERLINK("https://api.typeform.com/responses/files/b3fd0911e44fe4b6187bb738596cc430d266711e3c80ffe4af5bb7d9817acd3d/Task2_Georeferencing_MyranIFC_Observations.docx","https://api.typeform.com/responses/files/b3fd0911e44fe4b6187bb738596cc430d266711e3c80ffe4af5bb7d9817acd3d/Task2_Georeferencing_MyranIFC_Observations.docx")</f>
        <v>https://api.typeform.com/responses/files/b3fd0911e44fe4b6187bb738596cc430d266711e3c80ffe4af5bb7d9817acd3d/Task2_Georeferencing_MyranIFC_Observations.docx</v>
      </c>
      <c r="AV3" s="1" t="s">
        <v>111</v>
      </c>
      <c r="AW3" s="1" t="s">
        <v>84</v>
      </c>
      <c r="AX3" s="1" t="s">
        <v>112</v>
      </c>
      <c r="AY3" t="str">
        <f>HYPERLINK("https://api.typeform.com/responses/files/9aaf401e89a8962b00dbca6f34a058cabf8272be4b5dbdeb6f2826e15446991b/Task2_Georeferencing_MyranIFC_Observations.docx","https://api.typeform.com/responses/files/9aaf401e89a8962b00dbca6f34a058cabf8272be4b5dbdeb6f2826e15446991b/Task2_Georeferencing_MyranIFC_Observations.docx")</f>
        <v>https://api.typeform.com/responses/files/9aaf401e89a8962b00dbca6f34a058cabf8272be4b5dbdeb6f2826e15446991b/Task2_Georeferencing_MyranIFC_Observations.docx</v>
      </c>
      <c r="AZ3" s="1" t="s">
        <v>74</v>
      </c>
      <c r="BA3" s="1" t="s">
        <v>84</v>
      </c>
      <c r="BB3" s="1" t="s">
        <v>113</v>
      </c>
      <c r="BC3" t="str">
        <f>HYPERLINK("https://api.typeform.com/responses/files/739aa4e3b79736f5ee54ab03df274498a2460f815cb249e44ea89a8af8ff7d1b/Task2_Georeferencing_MyranIFC_Observations.docx","https://api.typeform.com/responses/files/739aa4e3b79736f5ee54ab03df274498a2460f815cb249e44ea89a8af8ff7d1b/Task2_Georeferencing_MyranIFC_Observations.docx")</f>
        <v>https://api.typeform.com/responses/files/739aa4e3b79736f5ee54ab03df274498a2460f815cb249e44ea89a8af8ff7d1b/Task2_Georeferencing_MyranIFC_Observations.docx</v>
      </c>
      <c r="BD3" s="1" t="s">
        <v>74</v>
      </c>
      <c r="BE3" s="1" t="s">
        <v>87</v>
      </c>
      <c r="BF3" s="1" t="s">
        <v>114</v>
      </c>
      <c r="BG3" s="1" t="s">
        <v>74</v>
      </c>
      <c r="BH3" s="1" t="s">
        <v>81</v>
      </c>
      <c r="BI3" s="1" t="s">
        <v>81</v>
      </c>
      <c r="BJ3" s="1" t="s">
        <v>81</v>
      </c>
      <c r="BK3" s="1" t="s">
        <v>81</v>
      </c>
      <c r="BL3" s="1" t="s">
        <v>103</v>
      </c>
      <c r="BM3" s="1" t="s">
        <v>103</v>
      </c>
      <c r="BN3" s="1" t="s">
        <v>90</v>
      </c>
      <c r="BO3" s="1" t="s">
        <v>84</v>
      </c>
      <c r="BP3" s="1" t="s">
        <v>115</v>
      </c>
      <c r="BQ3" t="str">
        <f>HYPERLINK("https://api.typeform.com/responses/files/629ed8499e7ceffa4e2263ce1a0028348bfd94db3a989baa5196f6220734ad5a/Task2_Georeferencing_MyranIFC_Observations.docx","https://api.typeform.com/responses/files/629ed8499e7ceffa4e2263ce1a0028348bfd94db3a989baa5196f6220734ad5a/Task2_Georeferencing_MyranIFC_Observations.docx")</f>
        <v>https://api.typeform.com/responses/files/629ed8499e7ceffa4e2263ce1a0028348bfd94db3a989baa5196f6220734ad5a/Task2_Georeferencing_MyranIFC_Observations.docx</v>
      </c>
      <c r="BR3" s="1" t="s">
        <v>74</v>
      </c>
      <c r="BS3" s="1" t="s">
        <v>103</v>
      </c>
      <c r="BT3" s="1" t="s">
        <v>116</v>
      </c>
      <c r="BU3" s="1" t="s">
        <v>117</v>
      </c>
      <c r="BV3" s="1" t="s">
        <v>118</v>
      </c>
    </row>
    <row r="4" spans="1:74" x14ac:dyDescent="0.15">
      <c r="A4" s="1" t="s">
        <v>119</v>
      </c>
      <c r="B4" s="1" t="s">
        <v>120</v>
      </c>
      <c r="C4" s="1" t="s">
        <v>121</v>
      </c>
      <c r="D4" s="1" t="s">
        <v>122</v>
      </c>
      <c r="E4" s="1" t="s">
        <v>123</v>
      </c>
      <c r="F4" s="1" t="s">
        <v>124</v>
      </c>
      <c r="G4" s="1" t="s">
        <v>71</v>
      </c>
      <c r="H4" s="1" t="s">
        <v>125</v>
      </c>
      <c r="I4" s="1" t="s">
        <v>126</v>
      </c>
      <c r="J4" s="1" t="s">
        <v>74</v>
      </c>
      <c r="K4" s="1" t="s">
        <v>127</v>
      </c>
      <c r="L4" s="1" t="s">
        <v>128</v>
      </c>
      <c r="M4" s="1" t="s">
        <v>129</v>
      </c>
      <c r="N4" s="1" t="s">
        <v>130</v>
      </c>
      <c r="O4" s="1" t="s">
        <v>131</v>
      </c>
      <c r="P4" s="1" t="s">
        <v>132</v>
      </c>
      <c r="Q4" s="1" t="s">
        <v>133</v>
      </c>
      <c r="R4" s="1" t="s">
        <v>81</v>
      </c>
      <c r="S4" s="1" t="s">
        <v>81</v>
      </c>
      <c r="T4" s="1" t="s">
        <v>81</v>
      </c>
      <c r="U4" s="1" t="s">
        <v>81</v>
      </c>
      <c r="V4" s="1" t="s">
        <v>81</v>
      </c>
      <c r="W4" s="1" t="s">
        <v>81</v>
      </c>
      <c r="X4" s="1" t="s">
        <v>134</v>
      </c>
      <c r="Y4" s="1" t="s">
        <v>103</v>
      </c>
      <c r="Z4" s="1" t="s">
        <v>135</v>
      </c>
      <c r="AA4" s="1" t="s">
        <v>83</v>
      </c>
      <c r="AB4" s="1" t="s">
        <v>74</v>
      </c>
      <c r="AC4"/>
      <c r="AD4" s="1" t="s">
        <v>136</v>
      </c>
      <c r="AE4" s="1" t="s">
        <v>74</v>
      </c>
      <c r="AF4" s="1" t="s">
        <v>31</v>
      </c>
      <c r="AG4" s="1" t="s">
        <v>74</v>
      </c>
      <c r="AH4" s="1" t="s">
        <v>74</v>
      </c>
      <c r="AI4" s="1" t="s">
        <v>137</v>
      </c>
      <c r="AJ4" t="str">
        <f>HYPERLINK("https://api.typeform.com/responses/files/360490ef314e9fb443d2c4a3405defccaac35a05368ec883ae04d38abc1e89d4/GEOREF_eveBIM.PNG","https://api.typeform.com/responses/files/360490ef314e9fb443d2c4a3405defccaac35a05368ec883ae04d38abc1e89d4/GEOREF_eveBIM.PNG")</f>
        <v>https://api.typeform.com/responses/files/360490ef314e9fb443d2c4a3405defccaac35a05368ec883ae04d38abc1e89d4/GEOREF_eveBIM.PNG</v>
      </c>
      <c r="AK4" s="1" t="s">
        <v>138</v>
      </c>
      <c r="AL4" s="1" t="s">
        <v>74</v>
      </c>
      <c r="AM4" s="1" t="s">
        <v>37</v>
      </c>
      <c r="AN4" s="1" t="s">
        <v>38</v>
      </c>
      <c r="AO4" s="1" t="s">
        <v>74</v>
      </c>
      <c r="AP4" s="1" t="s">
        <v>139</v>
      </c>
      <c r="AQ4"/>
      <c r="AR4" s="1" t="s">
        <v>74</v>
      </c>
      <c r="AS4" s="1" t="s">
        <v>140</v>
      </c>
      <c r="AT4" s="1" t="s">
        <v>141</v>
      </c>
      <c r="AU4" t="str">
        <f>HYPERLINK("https://api.typeform.com/responses/files/266032b0d67bae618347373ce9ff5c62e61b4df6c58aeccfa56490625318349e/Height_Reference_System_eveBIM.PNG","https://api.typeform.com/responses/files/266032b0d67bae618347373ce9ff5c62e61b4df6c58aeccfa56490625318349e/Height_Reference_System_eveBIM.PNG")</f>
        <v>https://api.typeform.com/responses/files/266032b0d67bae618347373ce9ff5c62e61b4df6c58aeccfa56490625318349e/Height_Reference_System_eveBIM.PNG</v>
      </c>
      <c r="AV4" s="1" t="s">
        <v>74</v>
      </c>
      <c r="AW4" s="1" t="s">
        <v>84</v>
      </c>
      <c r="AX4" s="1" t="s">
        <v>142</v>
      </c>
      <c r="AY4" t="str">
        <f>HYPERLINK("https://api.typeform.com/responses/files/3106b317c2a8f494fdef36872ee63a97967816a12d9f5a15eb22aaaf1b33a026/GEOREF_eveBIM_nord_du_projet.PNG","https://api.typeform.com/responses/files/3106b317c2a8f494fdef36872ee63a97967816a12d9f5a15eb22aaaf1b33a026/GEOREF_eveBIM_nord_du_projet.PNG")</f>
        <v>https://api.typeform.com/responses/files/3106b317c2a8f494fdef36872ee63a97967816a12d9f5a15eb22aaaf1b33a026/GEOREF_eveBIM_nord_du_projet.PNG</v>
      </c>
      <c r="AZ4" s="1" t="s">
        <v>143</v>
      </c>
      <c r="BA4" s="1" t="s">
        <v>84</v>
      </c>
      <c r="BB4" s="1" t="s">
        <v>144</v>
      </c>
      <c r="BC4" t="str">
        <f>HYPERLINK("https://api.typeform.com/responses/files/3c38681ff6f3af2abe0a077c0c408e511bcf5f91c01b5a0902fe90fa00ba2b73/GEOREF_eveBIM_position_du_projet.PNG","https://api.typeform.com/responses/files/3c38681ff6f3af2abe0a077c0c408e511bcf5f91c01b5a0902fe90fa00ba2b73/GEOREF_eveBIM_position_du_projet.PNG")</f>
        <v>https://api.typeform.com/responses/files/3c38681ff6f3af2abe0a077c0c408e511bcf5f91c01b5a0902fe90fa00ba2b73/GEOREF_eveBIM_position_du_projet.PNG</v>
      </c>
      <c r="BD4" s="1" t="s">
        <v>145</v>
      </c>
      <c r="BE4" s="1" t="s">
        <v>84</v>
      </c>
      <c r="BF4" s="1" t="s">
        <v>74</v>
      </c>
      <c r="BG4" s="1" t="s">
        <v>146</v>
      </c>
      <c r="BH4" s="1" t="s">
        <v>81</v>
      </c>
      <c r="BI4" s="1" t="s">
        <v>81</v>
      </c>
      <c r="BJ4" s="1" t="s">
        <v>81</v>
      </c>
      <c r="BK4" s="1" t="s">
        <v>81</v>
      </c>
      <c r="BL4" s="1" t="s">
        <v>81</v>
      </c>
      <c r="BM4" s="1" t="s">
        <v>81</v>
      </c>
      <c r="BN4" s="1" t="s">
        <v>81</v>
      </c>
      <c r="BO4" s="1" t="s">
        <v>87</v>
      </c>
      <c r="BP4" s="1" t="s">
        <v>74</v>
      </c>
      <c r="BQ4"/>
      <c r="BR4" s="1" t="s">
        <v>147</v>
      </c>
      <c r="BS4" s="1" t="s">
        <v>81</v>
      </c>
      <c r="BT4" s="1" t="s">
        <v>148</v>
      </c>
      <c r="BU4" s="1" t="s">
        <v>149</v>
      </c>
      <c r="BV4" s="1" t="s">
        <v>150</v>
      </c>
    </row>
    <row r="5" spans="1:74" x14ac:dyDescent="0.15">
      <c r="A5" s="1" t="s">
        <v>151</v>
      </c>
      <c r="B5" s="1" t="s">
        <v>152</v>
      </c>
      <c r="C5" s="1" t="s">
        <v>153</v>
      </c>
      <c r="D5" s="1" t="s">
        <v>122</v>
      </c>
      <c r="E5" s="1" t="s">
        <v>154</v>
      </c>
      <c r="F5" s="1" t="s">
        <v>155</v>
      </c>
      <c r="G5" s="1" t="s">
        <v>71</v>
      </c>
      <c r="H5" s="1" t="s">
        <v>156</v>
      </c>
      <c r="I5" s="1" t="s">
        <v>157</v>
      </c>
      <c r="J5" s="1" t="s">
        <v>74</v>
      </c>
      <c r="K5" s="1" t="s">
        <v>158</v>
      </c>
      <c r="L5" s="1" t="s">
        <v>159</v>
      </c>
      <c r="M5" s="1" t="s">
        <v>160</v>
      </c>
      <c r="N5" s="1" t="s">
        <v>161</v>
      </c>
      <c r="O5" s="1" t="s">
        <v>162</v>
      </c>
      <c r="P5" s="1" t="s">
        <v>163</v>
      </c>
      <c r="Q5" s="1" t="s">
        <v>164</v>
      </c>
      <c r="R5" s="1" t="s">
        <v>81</v>
      </c>
      <c r="S5" s="1" t="s">
        <v>81</v>
      </c>
      <c r="T5" s="1" t="s">
        <v>81</v>
      </c>
      <c r="U5" s="1" t="s">
        <v>81</v>
      </c>
      <c r="V5" s="1" t="s">
        <v>81</v>
      </c>
      <c r="W5" s="1" t="s">
        <v>81</v>
      </c>
      <c r="X5" s="1" t="s">
        <v>165</v>
      </c>
      <c r="Y5" s="1" t="s">
        <v>81</v>
      </c>
      <c r="Z5" s="1" t="s">
        <v>166</v>
      </c>
      <c r="AA5" s="1" t="s">
        <v>83</v>
      </c>
      <c r="AB5" s="1" t="s">
        <v>74</v>
      </c>
      <c r="AC5"/>
      <c r="AD5" s="1" t="s">
        <v>167</v>
      </c>
      <c r="AE5" s="1" t="s">
        <v>30</v>
      </c>
      <c r="AF5" s="1" t="s">
        <v>31</v>
      </c>
      <c r="AG5" s="1" t="s">
        <v>74</v>
      </c>
      <c r="AH5" s="1" t="s">
        <v>74</v>
      </c>
      <c r="AI5" s="1" t="s">
        <v>168</v>
      </c>
      <c r="AJ5" t="str">
        <f>HYPERLINK("https://api.typeform.com/responses/files/304b0d74a41543f731586af4cda180cf1f1d84b86df2a76c8ebadff5f37eebe4/T2_DetailsCRS_CLeoni.pdf","https://api.typeform.com/responses/files/304b0d74a41543f731586af4cda180cf1f1d84b86df2a76c8ebadff5f37eebe4/T2_DetailsCRS_CLeoni.pdf")</f>
        <v>https://api.typeform.com/responses/files/304b0d74a41543f731586af4cda180cf1f1d84b86df2a76c8ebadff5f37eebe4/T2_DetailsCRS_CLeoni.pdf</v>
      </c>
      <c r="AK5" s="1" t="s">
        <v>169</v>
      </c>
      <c r="AL5" s="1" t="s">
        <v>74</v>
      </c>
      <c r="AM5" s="1" t="s">
        <v>37</v>
      </c>
      <c r="AN5" s="1" t="s">
        <v>38</v>
      </c>
      <c r="AO5" s="1" t="s">
        <v>74</v>
      </c>
      <c r="AP5" s="1" t="s">
        <v>170</v>
      </c>
      <c r="AQ5" t="str">
        <f>HYPERLINK("https://api.typeform.com/responses/files/793fe15dc833fcfb25d5d128e1502bb1e57ce30271e65d4b1ba1b9de44557a6c/T2_DetailslistCRS_CLeoni.pdf","https://api.typeform.com/responses/files/793fe15dc833fcfb25d5d128e1502bb1e57ce30271e65d4b1ba1b9de44557a6c/T2_DetailslistCRS_CLeoni.pdf")</f>
        <v>https://api.typeform.com/responses/files/793fe15dc833fcfb25d5d128e1502bb1e57ce30271e65d4b1ba1b9de44557a6c/T2_DetailslistCRS_CLeoni.pdf</v>
      </c>
      <c r="AR5" s="1" t="s">
        <v>171</v>
      </c>
      <c r="AS5" s="1" t="s">
        <v>172</v>
      </c>
      <c r="AT5" s="1" t="s">
        <v>173</v>
      </c>
      <c r="AU5" t="str">
        <f>HYPERLINK("https://api.typeform.com/responses/files/ed45c7700c24425032f8e29fada50b9231589dd9e0b268b81799d747a5f49101/T2_DetailsCRS_ZCS_CLeoni.pdf","https://api.typeform.com/responses/files/ed45c7700c24425032f8e29fada50b9231589dd9e0b268b81799d747a5f49101/T2_DetailsCRS_ZCS_CLeoni.pdf")</f>
        <v>https://api.typeform.com/responses/files/ed45c7700c24425032f8e29fada50b9231589dd9e0b268b81799d747a5f49101/T2_DetailsCRS_ZCS_CLeoni.pdf</v>
      </c>
      <c r="AV5" s="1" t="s">
        <v>174</v>
      </c>
      <c r="AW5" s="1" t="s">
        <v>87</v>
      </c>
      <c r="AX5" s="1" t="s">
        <v>74</v>
      </c>
      <c r="AY5"/>
      <c r="AZ5" s="1" t="s">
        <v>175</v>
      </c>
      <c r="BA5" s="1" t="s">
        <v>87</v>
      </c>
      <c r="BB5" s="1" t="s">
        <v>74</v>
      </c>
      <c r="BC5"/>
      <c r="BD5" s="1" t="s">
        <v>174</v>
      </c>
      <c r="BE5" s="1" t="s">
        <v>87</v>
      </c>
      <c r="BF5" s="1" t="s">
        <v>176</v>
      </c>
      <c r="BG5" s="1" t="s">
        <v>171</v>
      </c>
      <c r="BH5" s="1" t="s">
        <v>177</v>
      </c>
      <c r="BI5" s="1" t="s">
        <v>177</v>
      </c>
      <c r="BJ5" s="1" t="s">
        <v>177</v>
      </c>
      <c r="BK5" s="1" t="s">
        <v>177</v>
      </c>
      <c r="BL5" s="1" t="s">
        <v>177</v>
      </c>
      <c r="BM5" s="1" t="s">
        <v>177</v>
      </c>
      <c r="BN5" s="1" t="s">
        <v>177</v>
      </c>
      <c r="BO5" s="1" t="s">
        <v>87</v>
      </c>
      <c r="BP5" s="1" t="s">
        <v>74</v>
      </c>
      <c r="BQ5"/>
      <c r="BR5" s="1" t="s">
        <v>178</v>
      </c>
      <c r="BS5" s="1" t="s">
        <v>179</v>
      </c>
      <c r="BT5" s="1" t="s">
        <v>180</v>
      </c>
      <c r="BU5" s="1" t="s">
        <v>181</v>
      </c>
      <c r="BV5" s="1" t="s">
        <v>182</v>
      </c>
    </row>
    <row r="6" spans="1:74" x14ac:dyDescent="0.15">
      <c r="A6" s="1" t="s">
        <v>183</v>
      </c>
      <c r="B6" s="1" t="s">
        <v>184</v>
      </c>
      <c r="C6" s="1" t="s">
        <v>185</v>
      </c>
      <c r="D6" s="1" t="s">
        <v>186</v>
      </c>
      <c r="E6" s="1" t="s">
        <v>187</v>
      </c>
      <c r="F6" s="1" t="s">
        <v>188</v>
      </c>
      <c r="G6" s="1" t="s">
        <v>189</v>
      </c>
      <c r="H6" s="1" t="s">
        <v>190</v>
      </c>
      <c r="I6" s="1" t="s">
        <v>74</v>
      </c>
      <c r="J6" s="1" t="s">
        <v>191</v>
      </c>
      <c r="K6" s="1" t="s">
        <v>192</v>
      </c>
      <c r="L6" s="1" t="s">
        <v>193</v>
      </c>
      <c r="M6" s="1" t="s">
        <v>194</v>
      </c>
      <c r="N6" s="1" t="s">
        <v>195</v>
      </c>
      <c r="O6" s="1" t="s">
        <v>196</v>
      </c>
      <c r="P6" s="1" t="s">
        <v>197</v>
      </c>
      <c r="Q6" s="1" t="s">
        <v>198</v>
      </c>
      <c r="R6" s="1" t="s">
        <v>177</v>
      </c>
      <c r="S6" s="1" t="s">
        <v>177</v>
      </c>
      <c r="T6" s="1" t="s">
        <v>177</v>
      </c>
      <c r="U6" s="1" t="s">
        <v>177</v>
      </c>
      <c r="V6" s="1" t="s">
        <v>177</v>
      </c>
      <c r="W6" s="1" t="s">
        <v>177</v>
      </c>
      <c r="X6" s="1" t="s">
        <v>74</v>
      </c>
      <c r="Y6" s="1" t="s">
        <v>177</v>
      </c>
      <c r="Z6" s="1" t="s">
        <v>74</v>
      </c>
      <c r="AA6" s="1" t="s">
        <v>83</v>
      </c>
      <c r="AB6" s="1" t="s">
        <v>74</v>
      </c>
      <c r="AC6"/>
      <c r="AD6" s="1" t="s">
        <v>74</v>
      </c>
      <c r="AE6" s="1" t="s">
        <v>74</v>
      </c>
      <c r="AF6" s="1" t="s">
        <v>74</v>
      </c>
      <c r="AG6" s="1" t="s">
        <v>74</v>
      </c>
      <c r="AH6" s="1" t="s">
        <v>199</v>
      </c>
      <c r="AI6" s="1" t="s">
        <v>200</v>
      </c>
      <c r="AJ6" t="str">
        <f>HYPERLINK("https://api.typeform.com/responses/files/e1a9004fb7df11bf94ab702bcf1b319cc1337355b0826944a4da48c32d136e50/2019_10_17_17_25_39_.png","https://api.typeform.com/responses/files/e1a9004fb7df11bf94ab702bcf1b319cc1337355b0826944a4da48c32d136e50/2019_10_17_17_25_39_.png")</f>
        <v>https://api.typeform.com/responses/files/e1a9004fb7df11bf94ab702bcf1b319cc1337355b0826944a4da48c32d136e50/2019_10_17_17_25_39_.png</v>
      </c>
      <c r="AK6" s="1" t="s">
        <v>74</v>
      </c>
      <c r="AL6" s="1" t="s">
        <v>36</v>
      </c>
      <c r="AM6" s="1" t="s">
        <v>37</v>
      </c>
      <c r="AN6" s="1" t="s">
        <v>38</v>
      </c>
      <c r="AO6" s="1" t="s">
        <v>74</v>
      </c>
      <c r="AP6" s="1" t="s">
        <v>201</v>
      </c>
      <c r="AQ6"/>
      <c r="AR6" s="1" t="s">
        <v>74</v>
      </c>
      <c r="AS6" s="1" t="s">
        <v>202</v>
      </c>
      <c r="AT6" s="1" t="s">
        <v>74</v>
      </c>
      <c r="AU6"/>
      <c r="AV6" s="1" t="s">
        <v>74</v>
      </c>
      <c r="AW6" s="1" t="s">
        <v>84</v>
      </c>
      <c r="AX6" s="1" t="s">
        <v>203</v>
      </c>
      <c r="AY6"/>
      <c r="AZ6" s="1" t="s">
        <v>74</v>
      </c>
      <c r="BA6" s="1" t="s">
        <v>84</v>
      </c>
      <c r="BB6" s="1" t="s">
        <v>204</v>
      </c>
      <c r="BC6"/>
      <c r="BD6" s="1" t="s">
        <v>74</v>
      </c>
      <c r="BE6" s="1" t="s">
        <v>84</v>
      </c>
      <c r="BF6" s="1" t="s">
        <v>74</v>
      </c>
      <c r="BG6" s="1" t="s">
        <v>74</v>
      </c>
      <c r="BH6" s="1" t="s">
        <v>177</v>
      </c>
      <c r="BI6" s="1" t="s">
        <v>177</v>
      </c>
      <c r="BJ6" s="1" t="s">
        <v>177</v>
      </c>
      <c r="BK6" s="1" t="s">
        <v>177</v>
      </c>
      <c r="BL6" s="1" t="s">
        <v>177</v>
      </c>
      <c r="BM6" s="1" t="s">
        <v>177</v>
      </c>
      <c r="BN6" s="1" t="s">
        <v>177</v>
      </c>
      <c r="BO6" s="1" t="s">
        <v>84</v>
      </c>
      <c r="BP6" s="1" t="s">
        <v>205</v>
      </c>
      <c r="BQ6"/>
      <c r="BR6" s="1" t="s">
        <v>74</v>
      </c>
      <c r="BS6" s="1" t="s">
        <v>103</v>
      </c>
      <c r="BT6" s="1" t="s">
        <v>206</v>
      </c>
      <c r="BU6" s="1" t="s">
        <v>207</v>
      </c>
      <c r="BV6" s="1" t="s">
        <v>208</v>
      </c>
    </row>
    <row r="7" spans="1:74" x14ac:dyDescent="0.15">
      <c r="A7" s="1" t="s">
        <v>209</v>
      </c>
      <c r="B7" s="1" t="s">
        <v>210</v>
      </c>
      <c r="C7" s="1" t="s">
        <v>211</v>
      </c>
      <c r="D7" s="1" t="s">
        <v>68</v>
      </c>
      <c r="E7" s="1" t="s">
        <v>212</v>
      </c>
      <c r="F7" s="1" t="s">
        <v>213</v>
      </c>
      <c r="G7" s="1" t="s">
        <v>71</v>
      </c>
      <c r="H7" s="1" t="s">
        <v>214</v>
      </c>
      <c r="I7" s="1" t="s">
        <v>126</v>
      </c>
      <c r="J7" s="1" t="s">
        <v>74</v>
      </c>
      <c r="K7" s="1" t="s">
        <v>215</v>
      </c>
      <c r="L7" s="1" t="s">
        <v>216</v>
      </c>
      <c r="M7" s="1" t="s">
        <v>217</v>
      </c>
      <c r="N7" s="1" t="s">
        <v>218</v>
      </c>
      <c r="O7" s="1" t="s">
        <v>219</v>
      </c>
      <c r="P7" s="1" t="s">
        <v>220</v>
      </c>
      <c r="Q7" s="1" t="s">
        <v>221</v>
      </c>
      <c r="R7" s="1" t="s">
        <v>103</v>
      </c>
      <c r="S7" s="1" t="s">
        <v>103</v>
      </c>
      <c r="T7" s="1" t="s">
        <v>90</v>
      </c>
      <c r="U7" s="1" t="s">
        <v>103</v>
      </c>
      <c r="V7" s="1" t="s">
        <v>81</v>
      </c>
      <c r="W7" s="1" t="s">
        <v>74</v>
      </c>
      <c r="X7" s="1" t="s">
        <v>74</v>
      </c>
      <c r="Y7" s="1" t="s">
        <v>177</v>
      </c>
      <c r="Z7" s="1" t="s">
        <v>74</v>
      </c>
      <c r="AA7" s="1" t="s">
        <v>83</v>
      </c>
      <c r="AB7" s="1" t="s">
        <v>74</v>
      </c>
      <c r="AC7"/>
      <c r="AD7" s="1" t="s">
        <v>222</v>
      </c>
      <c r="AE7" s="1" t="s">
        <v>74</v>
      </c>
      <c r="AF7" s="1" t="s">
        <v>74</v>
      </c>
      <c r="AG7" s="1" t="s">
        <v>74</v>
      </c>
      <c r="AH7" s="1" t="s">
        <v>74</v>
      </c>
      <c r="AI7" s="1" t="s">
        <v>74</v>
      </c>
      <c r="AJ7"/>
      <c r="AK7" s="1" t="s">
        <v>74</v>
      </c>
      <c r="AL7" s="1" t="s">
        <v>74</v>
      </c>
      <c r="AM7" s="1" t="s">
        <v>74</v>
      </c>
      <c r="AN7" s="1" t="s">
        <v>38</v>
      </c>
      <c r="AO7" s="1" t="s">
        <v>74</v>
      </c>
      <c r="AP7" s="1" t="s">
        <v>223</v>
      </c>
      <c r="AQ7" t="str">
        <f>HYPERLINK("https://api.typeform.com/responses/files/fcd3ff94e8205592a2ed3270a5fe78798d128c4650d1a296a3b2e1531774e535/Myran_fixed_Open_parameters_SRS.zip","https://api.typeform.com/responses/files/fcd3ff94e8205592a2ed3270a5fe78798d128c4650d1a296a3b2e1531774e535/Myran_fixed_Open_parameters_SRS.zip")</f>
        <v>https://api.typeform.com/responses/files/fcd3ff94e8205592a2ed3270a5fe78798d128c4650d1a296a3b2e1531774e535/Myran_fixed_Open_parameters_SRS.zip</v>
      </c>
      <c r="AR7" s="1" t="s">
        <v>224</v>
      </c>
      <c r="AS7" s="1" t="s">
        <v>225</v>
      </c>
      <c r="AT7" s="1" t="s">
        <v>74</v>
      </c>
      <c r="AU7"/>
      <c r="AV7" s="1" t="s">
        <v>74</v>
      </c>
      <c r="AW7" s="1" t="s">
        <v>87</v>
      </c>
      <c r="AX7" s="1" t="s">
        <v>74</v>
      </c>
      <c r="AY7"/>
      <c r="AZ7" s="1" t="s">
        <v>74</v>
      </c>
      <c r="BA7" s="1" t="s">
        <v>84</v>
      </c>
      <c r="BB7" s="1" t="s">
        <v>226</v>
      </c>
      <c r="BC7" t="str">
        <f>HYPERLINK("https://api.typeform.com/responses/files/66fa70d42690e13dc6137677c2d6a58ca68ce20a756e6578061ad6ceaa380967/Myran_fixed_Transform.zip","https://api.typeform.com/responses/files/66fa70d42690e13dc6137677c2d6a58ca68ce20a756e6578061ad6ceaa380967/Myran_fixed_Transform.zip")</f>
        <v>https://api.typeform.com/responses/files/66fa70d42690e13dc6137677c2d6a58ca68ce20a756e6578061ad6ceaa380967/Myran_fixed_Transform.zip</v>
      </c>
      <c r="BD7" s="1" t="s">
        <v>74</v>
      </c>
      <c r="BE7" s="1" t="s">
        <v>74</v>
      </c>
      <c r="BF7" s="1" t="s">
        <v>74</v>
      </c>
      <c r="BG7" s="1" t="s">
        <v>227</v>
      </c>
      <c r="BH7" s="1" t="s">
        <v>103</v>
      </c>
      <c r="BI7" s="1" t="s">
        <v>103</v>
      </c>
      <c r="BJ7" s="1" t="s">
        <v>103</v>
      </c>
      <c r="BK7" s="1" t="s">
        <v>103</v>
      </c>
      <c r="BL7" s="1" t="s">
        <v>81</v>
      </c>
      <c r="BM7" s="1" t="s">
        <v>74</v>
      </c>
      <c r="BN7" s="1" t="s">
        <v>177</v>
      </c>
      <c r="BO7" s="1" t="s">
        <v>84</v>
      </c>
      <c r="BP7" s="1" t="s">
        <v>228</v>
      </c>
      <c r="BQ7" t="str">
        <f>HYPERLINK("https://api.typeform.com/responses/files/02796cf5229dd13d87223c6782ebfd159cfbec529c0c5f44d08a1aef69077834/Myran_fixed_Export.zip","https://api.typeform.com/responses/files/02796cf5229dd13d87223c6782ebfd159cfbec529c0c5f44d08a1aef69077834/Myran_fixed_Export.zip")</f>
        <v>https://api.typeform.com/responses/files/02796cf5229dd13d87223c6782ebfd159cfbec529c0c5f44d08a1aef69077834/Myran_fixed_Export.zip</v>
      </c>
      <c r="BR7" s="1" t="s">
        <v>74</v>
      </c>
      <c r="BS7" s="1" t="s">
        <v>103</v>
      </c>
      <c r="BT7" s="1" t="s">
        <v>229</v>
      </c>
      <c r="BU7" s="1" t="s">
        <v>230</v>
      </c>
      <c r="BV7" s="1" t="s">
        <v>231</v>
      </c>
    </row>
    <row r="8" spans="1:74" x14ac:dyDescent="0.15">
      <c r="A8" s="1" t="s">
        <v>232</v>
      </c>
      <c r="B8" s="1" t="s">
        <v>233</v>
      </c>
      <c r="C8" s="1" t="s">
        <v>234</v>
      </c>
      <c r="D8" s="1" t="s">
        <v>97</v>
      </c>
      <c r="E8" s="1" t="s">
        <v>235</v>
      </c>
      <c r="F8" s="1" t="s">
        <v>236</v>
      </c>
      <c r="G8" s="1" t="s">
        <v>71</v>
      </c>
      <c r="H8" s="1" t="s">
        <v>237</v>
      </c>
      <c r="I8" s="1" t="s">
        <v>101</v>
      </c>
      <c r="J8" s="1" t="s">
        <v>74</v>
      </c>
      <c r="K8" s="1" t="s">
        <v>238</v>
      </c>
      <c r="L8" s="1" t="s">
        <v>239</v>
      </c>
      <c r="M8" s="1" t="s">
        <v>240</v>
      </c>
      <c r="N8" s="1" t="s">
        <v>241</v>
      </c>
      <c r="O8" s="1" t="s">
        <v>242</v>
      </c>
      <c r="P8" s="1" t="s">
        <v>243</v>
      </c>
      <c r="Q8" s="1" t="s">
        <v>244</v>
      </c>
      <c r="R8" s="1" t="s">
        <v>103</v>
      </c>
      <c r="S8" s="1" t="s">
        <v>81</v>
      </c>
      <c r="T8" s="1" t="s">
        <v>81</v>
      </c>
      <c r="U8" s="1" t="s">
        <v>81</v>
      </c>
      <c r="V8" s="1" t="s">
        <v>81</v>
      </c>
      <c r="W8" s="1" t="s">
        <v>74</v>
      </c>
      <c r="X8" s="1" t="s">
        <v>245</v>
      </c>
      <c r="Y8" s="1" t="s">
        <v>74</v>
      </c>
      <c r="Z8" s="1" t="s">
        <v>246</v>
      </c>
      <c r="AA8" s="1" t="s">
        <v>83</v>
      </c>
      <c r="AB8" s="1" t="s">
        <v>74</v>
      </c>
      <c r="AC8"/>
      <c r="AD8" s="1" t="s">
        <v>74</v>
      </c>
      <c r="AE8" s="1" t="s">
        <v>30</v>
      </c>
      <c r="AF8" s="1" t="s">
        <v>31</v>
      </c>
      <c r="AG8" s="1" t="s">
        <v>74</v>
      </c>
      <c r="AH8" s="1" t="s">
        <v>74</v>
      </c>
      <c r="AI8" s="1" t="s">
        <v>247</v>
      </c>
      <c r="AJ8"/>
      <c r="AK8" s="1" t="s">
        <v>74</v>
      </c>
      <c r="AL8" s="1" t="s">
        <v>74</v>
      </c>
      <c r="AM8" s="1" t="s">
        <v>37</v>
      </c>
      <c r="AN8" s="1" t="s">
        <v>38</v>
      </c>
      <c r="AO8" s="1" t="s">
        <v>74</v>
      </c>
      <c r="AP8" s="1" t="s">
        <v>248</v>
      </c>
      <c r="AQ8"/>
      <c r="AR8" s="1" t="s">
        <v>74</v>
      </c>
      <c r="AS8" s="1" t="s">
        <v>249</v>
      </c>
      <c r="AT8" s="1" t="s">
        <v>250</v>
      </c>
      <c r="AU8"/>
      <c r="AV8" s="1" t="s">
        <v>74</v>
      </c>
      <c r="AW8" s="1" t="s">
        <v>84</v>
      </c>
      <c r="AX8" s="1" t="s">
        <v>251</v>
      </c>
      <c r="AY8"/>
      <c r="AZ8" s="1" t="s">
        <v>74</v>
      </c>
      <c r="BA8" s="1" t="s">
        <v>84</v>
      </c>
      <c r="BB8" s="1" t="s">
        <v>252</v>
      </c>
      <c r="BC8"/>
      <c r="BD8" s="1" t="s">
        <v>74</v>
      </c>
      <c r="BE8" s="1" t="s">
        <v>84</v>
      </c>
      <c r="BF8" s="1" t="s">
        <v>74</v>
      </c>
      <c r="BG8" s="1" t="s">
        <v>74</v>
      </c>
      <c r="BH8" s="1" t="s">
        <v>81</v>
      </c>
      <c r="BI8" s="1" t="s">
        <v>81</v>
      </c>
      <c r="BJ8" s="1" t="s">
        <v>81</v>
      </c>
      <c r="BK8" s="1" t="s">
        <v>103</v>
      </c>
      <c r="BL8" s="1" t="s">
        <v>81</v>
      </c>
      <c r="BM8" s="1" t="s">
        <v>74</v>
      </c>
      <c r="BN8" s="1" t="s">
        <v>74</v>
      </c>
      <c r="BO8" s="1" t="s">
        <v>84</v>
      </c>
      <c r="BP8" s="1" t="s">
        <v>253</v>
      </c>
      <c r="BQ8" t="str">
        <f>HYPERLINK("https://api.typeform.com/responses/files/1a1bccbe430118df8f3ef0da621d2ad1fde78bddec5a62842d41647680862d7b/2.png","https://api.typeform.com/responses/files/1a1bccbe430118df8f3ef0da621d2ad1fde78bddec5a62842d41647680862d7b/2.png")</f>
        <v>https://api.typeform.com/responses/files/1a1bccbe430118df8f3ef0da621d2ad1fde78bddec5a62842d41647680862d7b/2.png</v>
      </c>
      <c r="BR8" s="1" t="s">
        <v>74</v>
      </c>
      <c r="BS8" s="1" t="s">
        <v>90</v>
      </c>
      <c r="BT8" s="1" t="s">
        <v>254</v>
      </c>
      <c r="BU8" s="1" t="s">
        <v>255</v>
      </c>
      <c r="BV8" s="1" t="s">
        <v>256</v>
      </c>
    </row>
    <row r="9" spans="1:74" x14ac:dyDescent="0.15">
      <c r="A9" s="1" t="s">
        <v>257</v>
      </c>
      <c r="B9" s="1" t="s">
        <v>210</v>
      </c>
      <c r="C9" s="1" t="s">
        <v>211</v>
      </c>
      <c r="D9" s="1" t="s">
        <v>68</v>
      </c>
      <c r="E9" s="1" t="s">
        <v>258</v>
      </c>
      <c r="F9" s="1" t="s">
        <v>70</v>
      </c>
      <c r="G9" s="1" t="s">
        <v>71</v>
      </c>
      <c r="H9" s="1" t="s">
        <v>259</v>
      </c>
      <c r="I9" s="1" t="s">
        <v>73</v>
      </c>
      <c r="J9" s="1" t="s">
        <v>74</v>
      </c>
      <c r="K9" s="1" t="s">
        <v>215</v>
      </c>
      <c r="L9" s="1" t="s">
        <v>216</v>
      </c>
      <c r="M9" s="1" t="s">
        <v>217</v>
      </c>
      <c r="N9" s="1" t="s">
        <v>218</v>
      </c>
      <c r="O9" s="1" t="s">
        <v>219</v>
      </c>
      <c r="P9" s="1" t="s">
        <v>220</v>
      </c>
      <c r="Q9" s="1" t="s">
        <v>260</v>
      </c>
      <c r="R9" s="1" t="s">
        <v>81</v>
      </c>
      <c r="S9" s="1" t="s">
        <v>81</v>
      </c>
      <c r="T9" s="1" t="s">
        <v>81</v>
      </c>
      <c r="U9" s="1" t="s">
        <v>81</v>
      </c>
      <c r="V9" s="1" t="s">
        <v>74</v>
      </c>
      <c r="W9" s="1" t="s">
        <v>74</v>
      </c>
      <c r="X9" s="1" t="s">
        <v>74</v>
      </c>
      <c r="Y9" s="1" t="s">
        <v>81</v>
      </c>
      <c r="Z9" s="1" t="s">
        <v>261</v>
      </c>
      <c r="AA9" s="1" t="s">
        <v>83</v>
      </c>
      <c r="AB9" s="1" t="s">
        <v>74</v>
      </c>
      <c r="AC9"/>
      <c r="AD9" s="1" t="s">
        <v>262</v>
      </c>
      <c r="AE9" s="1" t="s">
        <v>74</v>
      </c>
      <c r="AF9" s="1" t="s">
        <v>74</v>
      </c>
      <c r="AG9" s="1" t="s">
        <v>74</v>
      </c>
      <c r="AH9" s="1" t="s">
        <v>74</v>
      </c>
      <c r="AI9" s="1" t="s">
        <v>74</v>
      </c>
      <c r="AJ9"/>
      <c r="AK9" s="1" t="s">
        <v>74</v>
      </c>
      <c r="AL9" s="1" t="s">
        <v>74</v>
      </c>
      <c r="AM9" s="1" t="s">
        <v>74</v>
      </c>
      <c r="AN9" s="1" t="s">
        <v>74</v>
      </c>
      <c r="AO9" s="1" t="s">
        <v>74</v>
      </c>
      <c r="AP9" s="1" t="s">
        <v>74</v>
      </c>
      <c r="AQ9"/>
      <c r="AR9" s="1" t="s">
        <v>74</v>
      </c>
      <c r="AS9" s="1" t="s">
        <v>74</v>
      </c>
      <c r="AT9" s="1" t="s">
        <v>74</v>
      </c>
      <c r="AU9"/>
      <c r="AV9" s="1" t="s">
        <v>74</v>
      </c>
      <c r="AW9" s="1" t="s">
        <v>84</v>
      </c>
      <c r="AX9" s="1" t="s">
        <v>263</v>
      </c>
      <c r="AY9"/>
      <c r="AZ9" s="1" t="s">
        <v>74</v>
      </c>
      <c r="BA9" s="1" t="s">
        <v>84</v>
      </c>
      <c r="BB9" s="1" t="s">
        <v>264</v>
      </c>
      <c r="BC9"/>
      <c r="BD9" s="1" t="s">
        <v>74</v>
      </c>
      <c r="BE9" s="1" t="s">
        <v>74</v>
      </c>
      <c r="BF9" s="1" t="s">
        <v>74</v>
      </c>
      <c r="BG9" s="1" t="s">
        <v>74</v>
      </c>
      <c r="BH9" s="1" t="s">
        <v>81</v>
      </c>
      <c r="BI9" s="1" t="s">
        <v>81</v>
      </c>
      <c r="BJ9" s="1" t="s">
        <v>81</v>
      </c>
      <c r="BK9" s="1" t="s">
        <v>74</v>
      </c>
      <c r="BL9" s="1" t="s">
        <v>74</v>
      </c>
      <c r="BM9" s="1" t="s">
        <v>74</v>
      </c>
      <c r="BN9" s="1" t="s">
        <v>81</v>
      </c>
      <c r="BO9" s="1" t="s">
        <v>84</v>
      </c>
      <c r="BP9" s="1" t="s">
        <v>265</v>
      </c>
      <c r="BQ9" t="str">
        <f>HYPERLINK("https://api.typeform.com/responses/files/d869ed9f923b07e888fcf359eae66eff2999684bff9566a0c8353eb4cad2f0c3/Export.JPG","https://api.typeform.com/responses/files/d869ed9f923b07e888fcf359eae66eff2999684bff9566a0c8353eb4cad2f0c3/Export.JPG")</f>
        <v>https://api.typeform.com/responses/files/d869ed9f923b07e888fcf359eae66eff2999684bff9566a0c8353eb4cad2f0c3/Export.JPG</v>
      </c>
      <c r="BR9" s="1" t="s">
        <v>74</v>
      </c>
      <c r="BS9" s="1" t="s">
        <v>103</v>
      </c>
      <c r="BT9" s="1" t="s">
        <v>266</v>
      </c>
      <c r="BU9" s="1" t="s">
        <v>267</v>
      </c>
      <c r="BV9" s="1" t="s">
        <v>231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57E73-088C-6F46-973A-FED5D1B4E99C}">
  <dimension ref="A1:I138"/>
  <sheetViews>
    <sheetView tabSelected="1" workbookViewId="0">
      <pane xSplit="1" ySplit="8" topLeftCell="B96" activePane="bottomRight" state="frozen"/>
      <selection pane="topRight" activeCell="B1" sqref="B1"/>
      <selection pane="bottomLeft" activeCell="A9" sqref="A9"/>
      <selection pane="bottomRight" activeCell="D106" sqref="D106:D138"/>
    </sheetView>
  </sheetViews>
  <sheetFormatPr baseColWidth="10" defaultRowHeight="14" x14ac:dyDescent="0.15"/>
  <cols>
    <col min="1" max="10" width="22.33203125" customWidth="1"/>
  </cols>
  <sheetData>
    <row r="1" spans="1:9" x14ac:dyDescent="0.15">
      <c r="A1" t="s">
        <v>0</v>
      </c>
      <c r="B1" s="1" t="s">
        <v>65</v>
      </c>
      <c r="C1" s="1" t="s">
        <v>94</v>
      </c>
      <c r="D1" s="1" t="s">
        <v>119</v>
      </c>
      <c r="E1" s="1" t="s">
        <v>151</v>
      </c>
      <c r="F1" s="1" t="s">
        <v>183</v>
      </c>
      <c r="G1" s="1" t="s">
        <v>209</v>
      </c>
      <c r="H1" s="1" t="s">
        <v>232</v>
      </c>
      <c r="I1" s="1" t="s">
        <v>257</v>
      </c>
    </row>
    <row r="2" spans="1:9" x14ac:dyDescent="0.15">
      <c r="A2" t="s">
        <v>1</v>
      </c>
      <c r="B2" s="1" t="s">
        <v>66</v>
      </c>
      <c r="C2" s="1" t="s">
        <v>95</v>
      </c>
      <c r="D2" s="1" t="s">
        <v>120</v>
      </c>
      <c r="E2" s="1" t="s">
        <v>152</v>
      </c>
      <c r="F2" s="1" t="s">
        <v>184</v>
      </c>
      <c r="G2" s="1" t="s">
        <v>210</v>
      </c>
      <c r="H2" s="1" t="s">
        <v>233</v>
      </c>
      <c r="I2" s="1" t="s">
        <v>210</v>
      </c>
    </row>
    <row r="3" spans="1:9" x14ac:dyDescent="0.15">
      <c r="A3" t="s">
        <v>2</v>
      </c>
      <c r="B3" s="1" t="s">
        <v>67</v>
      </c>
      <c r="C3" s="1" t="s">
        <v>96</v>
      </c>
      <c r="D3" s="1" t="s">
        <v>121</v>
      </c>
      <c r="E3" s="1" t="s">
        <v>153</v>
      </c>
      <c r="F3" s="1" t="s">
        <v>185</v>
      </c>
      <c r="G3" s="1" t="s">
        <v>211</v>
      </c>
      <c r="H3" s="1" t="s">
        <v>234</v>
      </c>
      <c r="I3" s="1" t="s">
        <v>211</v>
      </c>
    </row>
    <row r="4" spans="1:9" x14ac:dyDescent="0.15">
      <c r="A4" t="s">
        <v>3</v>
      </c>
      <c r="B4" s="1" t="s">
        <v>68</v>
      </c>
      <c r="C4" s="1" t="s">
        <v>97</v>
      </c>
      <c r="D4" s="1" t="s">
        <v>122</v>
      </c>
      <c r="E4" s="1" t="s">
        <v>122</v>
      </c>
      <c r="F4" s="1" t="s">
        <v>186</v>
      </c>
      <c r="G4" s="1" t="s">
        <v>68</v>
      </c>
      <c r="H4" s="1" t="s">
        <v>97</v>
      </c>
      <c r="I4" s="1" t="s">
        <v>68</v>
      </c>
    </row>
    <row r="5" spans="1:9" x14ac:dyDescent="0.15">
      <c r="A5" t="s">
        <v>4</v>
      </c>
      <c r="B5" s="1" t="s">
        <v>69</v>
      </c>
      <c r="C5" s="1" t="s">
        <v>98</v>
      </c>
      <c r="D5" s="1" t="s">
        <v>123</v>
      </c>
      <c r="E5" s="1" t="s">
        <v>154</v>
      </c>
      <c r="F5" s="1" t="s">
        <v>187</v>
      </c>
      <c r="G5" s="1" t="s">
        <v>212</v>
      </c>
      <c r="H5" s="1" t="s">
        <v>235</v>
      </c>
      <c r="I5" s="1" t="s">
        <v>258</v>
      </c>
    </row>
    <row r="6" spans="1:9" x14ac:dyDescent="0.15">
      <c r="A6" t="s">
        <v>5</v>
      </c>
      <c r="B6" s="1" t="s">
        <v>70</v>
      </c>
      <c r="C6" s="1" t="s">
        <v>99</v>
      </c>
      <c r="D6" s="1" t="s">
        <v>124</v>
      </c>
      <c r="E6" s="1" t="s">
        <v>155</v>
      </c>
      <c r="F6" s="1" t="s">
        <v>188</v>
      </c>
      <c r="G6" s="1" t="s">
        <v>213</v>
      </c>
      <c r="H6" s="1" t="s">
        <v>236</v>
      </c>
      <c r="I6" s="1" t="s">
        <v>70</v>
      </c>
    </row>
    <row r="7" spans="1:9" x14ac:dyDescent="0.15">
      <c r="A7" t="s">
        <v>6</v>
      </c>
      <c r="B7" s="1" t="s">
        <v>71</v>
      </c>
      <c r="C7" s="1" t="s">
        <v>71</v>
      </c>
      <c r="D7" s="1" t="s">
        <v>71</v>
      </c>
      <c r="E7" s="1" t="s">
        <v>71</v>
      </c>
      <c r="F7" s="1" t="s">
        <v>189</v>
      </c>
      <c r="G7" s="1" t="s">
        <v>71</v>
      </c>
      <c r="H7" s="1" t="s">
        <v>71</v>
      </c>
      <c r="I7" s="1" t="s">
        <v>71</v>
      </c>
    </row>
    <row r="8" spans="1:9" x14ac:dyDescent="0.15">
      <c r="A8" t="s">
        <v>7</v>
      </c>
      <c r="B8" s="1" t="s">
        <v>72</v>
      </c>
      <c r="C8" s="1" t="s">
        <v>100</v>
      </c>
      <c r="D8" s="1" t="s">
        <v>125</v>
      </c>
      <c r="E8" s="1" t="s">
        <v>156</v>
      </c>
      <c r="F8" s="1" t="s">
        <v>190</v>
      </c>
      <c r="G8" s="1" t="s">
        <v>214</v>
      </c>
      <c r="H8" s="1" t="s">
        <v>237</v>
      </c>
      <c r="I8" s="1" t="s">
        <v>259</v>
      </c>
    </row>
    <row r="9" spans="1:9" x14ac:dyDescent="0.15">
      <c r="A9" t="s">
        <v>8</v>
      </c>
      <c r="B9" s="1" t="s">
        <v>73</v>
      </c>
      <c r="C9" s="1" t="s">
        <v>101</v>
      </c>
      <c r="D9" s="1" t="s">
        <v>126</v>
      </c>
      <c r="E9" s="1" t="s">
        <v>157</v>
      </c>
      <c r="F9" s="1" t="s">
        <v>74</v>
      </c>
      <c r="G9" s="1" t="s">
        <v>126</v>
      </c>
      <c r="H9" s="1" t="s">
        <v>101</v>
      </c>
      <c r="I9" s="1" t="s">
        <v>73</v>
      </c>
    </row>
    <row r="10" spans="1:9" x14ac:dyDescent="0.15">
      <c r="A10" t="s">
        <v>9</v>
      </c>
      <c r="B10" s="1" t="s">
        <v>74</v>
      </c>
      <c r="C10" s="1" t="s">
        <v>74</v>
      </c>
      <c r="D10" s="1" t="s">
        <v>74</v>
      </c>
      <c r="E10" s="1" t="s">
        <v>74</v>
      </c>
      <c r="F10" s="1" t="s">
        <v>191</v>
      </c>
      <c r="G10" s="1" t="s">
        <v>74</v>
      </c>
      <c r="H10" s="1" t="s">
        <v>74</v>
      </c>
      <c r="I10" s="1" t="s">
        <v>74</v>
      </c>
    </row>
    <row r="11" spans="1:9" x14ac:dyDescent="0.15">
      <c r="A11" t="s">
        <v>10</v>
      </c>
      <c r="B11" s="1" t="s">
        <v>75</v>
      </c>
      <c r="C11" s="1" t="s">
        <v>102</v>
      </c>
      <c r="D11" s="1" t="s">
        <v>127</v>
      </c>
      <c r="E11" s="1" t="s">
        <v>158</v>
      </c>
      <c r="F11" s="1" t="s">
        <v>192</v>
      </c>
      <c r="G11" s="1" t="s">
        <v>215</v>
      </c>
      <c r="H11" s="1" t="s">
        <v>238</v>
      </c>
      <c r="I11" s="1" t="s">
        <v>215</v>
      </c>
    </row>
    <row r="12" spans="1:9" x14ac:dyDescent="0.15">
      <c r="A12" t="s">
        <v>11</v>
      </c>
      <c r="B12" s="1" t="s">
        <v>76</v>
      </c>
      <c r="C12" s="1" t="s">
        <v>102</v>
      </c>
      <c r="D12" s="1" t="s">
        <v>128</v>
      </c>
      <c r="E12" s="1" t="s">
        <v>159</v>
      </c>
      <c r="F12" s="1" t="s">
        <v>193</v>
      </c>
      <c r="G12" s="1" t="s">
        <v>216</v>
      </c>
      <c r="H12" s="1" t="s">
        <v>239</v>
      </c>
      <c r="I12" s="1" t="s">
        <v>216</v>
      </c>
    </row>
    <row r="13" spans="1:9" x14ac:dyDescent="0.15">
      <c r="A13" t="s">
        <v>12</v>
      </c>
      <c r="B13" s="1" t="s">
        <v>77</v>
      </c>
      <c r="C13" s="1" t="s">
        <v>102</v>
      </c>
      <c r="D13" s="1" t="s">
        <v>129</v>
      </c>
      <c r="E13" s="1" t="s">
        <v>160</v>
      </c>
      <c r="F13" s="1" t="s">
        <v>194</v>
      </c>
      <c r="G13" s="1" t="s">
        <v>217</v>
      </c>
      <c r="H13" s="1" t="s">
        <v>240</v>
      </c>
      <c r="I13" s="1" t="s">
        <v>217</v>
      </c>
    </row>
    <row r="14" spans="1:9" x14ac:dyDescent="0.15">
      <c r="A14" t="s">
        <v>13</v>
      </c>
      <c r="B14" s="1" t="s">
        <v>74</v>
      </c>
      <c r="C14" s="1" t="s">
        <v>102</v>
      </c>
      <c r="D14" s="1" t="s">
        <v>130</v>
      </c>
      <c r="E14" s="1" t="s">
        <v>161</v>
      </c>
      <c r="F14" s="1" t="s">
        <v>195</v>
      </c>
      <c r="G14" s="1" t="s">
        <v>218</v>
      </c>
      <c r="H14" s="1" t="s">
        <v>241</v>
      </c>
      <c r="I14" s="1" t="s">
        <v>218</v>
      </c>
    </row>
    <row r="15" spans="1:9" x14ac:dyDescent="0.15">
      <c r="A15" t="s">
        <v>14</v>
      </c>
      <c r="B15" s="1" t="s">
        <v>78</v>
      </c>
      <c r="C15" s="1" t="s">
        <v>102</v>
      </c>
      <c r="D15" s="1" t="s">
        <v>131</v>
      </c>
      <c r="E15" s="1" t="s">
        <v>162</v>
      </c>
      <c r="F15" s="1" t="s">
        <v>196</v>
      </c>
      <c r="G15" s="1" t="s">
        <v>219</v>
      </c>
      <c r="H15" s="1" t="s">
        <v>242</v>
      </c>
      <c r="I15" s="1" t="s">
        <v>219</v>
      </c>
    </row>
    <row r="16" spans="1:9" x14ac:dyDescent="0.15">
      <c r="A16" t="s">
        <v>15</v>
      </c>
      <c r="B16" s="1" t="s">
        <v>79</v>
      </c>
      <c r="C16" s="1" t="s">
        <v>102</v>
      </c>
      <c r="D16" s="1" t="s">
        <v>132</v>
      </c>
      <c r="E16" s="1" t="s">
        <v>163</v>
      </c>
      <c r="F16" s="1" t="s">
        <v>197</v>
      </c>
      <c r="G16" s="1" t="s">
        <v>220</v>
      </c>
      <c r="H16" s="1" t="s">
        <v>243</v>
      </c>
      <c r="I16" s="1" t="s">
        <v>220</v>
      </c>
    </row>
    <row r="17" spans="1:9" x14ac:dyDescent="0.15">
      <c r="A17" t="s">
        <v>16</v>
      </c>
      <c r="B17" s="1" t="s">
        <v>80</v>
      </c>
      <c r="C17" s="1" t="s">
        <v>102</v>
      </c>
      <c r="D17" s="1" t="s">
        <v>133</v>
      </c>
      <c r="E17" s="1" t="s">
        <v>164</v>
      </c>
      <c r="F17" s="1" t="s">
        <v>198</v>
      </c>
      <c r="G17" s="1" t="s">
        <v>221</v>
      </c>
      <c r="H17" s="1" t="s">
        <v>244</v>
      </c>
      <c r="I17" s="1" t="s">
        <v>260</v>
      </c>
    </row>
    <row r="18" spans="1:9" x14ac:dyDescent="0.15">
      <c r="A18" t="s">
        <v>17</v>
      </c>
      <c r="B18" s="1" t="s">
        <v>81</v>
      </c>
      <c r="C18" s="1" t="s">
        <v>103</v>
      </c>
      <c r="D18" s="1" t="s">
        <v>81</v>
      </c>
      <c r="E18" s="1" t="s">
        <v>81</v>
      </c>
      <c r="F18" s="1" t="s">
        <v>177</v>
      </c>
      <c r="G18" s="1" t="s">
        <v>103</v>
      </c>
      <c r="H18" s="1" t="s">
        <v>103</v>
      </c>
      <c r="I18" s="1" t="s">
        <v>81</v>
      </c>
    </row>
    <row r="19" spans="1:9" x14ac:dyDescent="0.15">
      <c r="A19" t="s">
        <v>18</v>
      </c>
      <c r="B19" s="1" t="s">
        <v>81</v>
      </c>
      <c r="C19" s="1" t="s">
        <v>81</v>
      </c>
      <c r="D19" s="1" t="s">
        <v>81</v>
      </c>
      <c r="E19" s="1" t="s">
        <v>81</v>
      </c>
      <c r="F19" s="1" t="s">
        <v>177</v>
      </c>
      <c r="G19" s="1" t="s">
        <v>103</v>
      </c>
      <c r="H19" s="1" t="s">
        <v>81</v>
      </c>
      <c r="I19" s="1" t="s">
        <v>81</v>
      </c>
    </row>
    <row r="20" spans="1:9" x14ac:dyDescent="0.15">
      <c r="A20" t="s">
        <v>19</v>
      </c>
      <c r="B20" s="1" t="s">
        <v>81</v>
      </c>
      <c r="C20" s="1" t="s">
        <v>81</v>
      </c>
      <c r="D20" s="1" t="s">
        <v>81</v>
      </c>
      <c r="E20" s="1" t="s">
        <v>81</v>
      </c>
      <c r="F20" s="1" t="s">
        <v>177</v>
      </c>
      <c r="G20" s="1" t="s">
        <v>90</v>
      </c>
      <c r="H20" s="1" t="s">
        <v>81</v>
      </c>
      <c r="I20" s="1" t="s">
        <v>81</v>
      </c>
    </row>
    <row r="21" spans="1:9" x14ac:dyDescent="0.15">
      <c r="A21" t="s">
        <v>20</v>
      </c>
      <c r="B21" s="1" t="s">
        <v>81</v>
      </c>
      <c r="C21" s="1" t="s">
        <v>81</v>
      </c>
      <c r="D21" s="1" t="s">
        <v>81</v>
      </c>
      <c r="E21" s="1" t="s">
        <v>81</v>
      </c>
      <c r="F21" s="1" t="s">
        <v>177</v>
      </c>
      <c r="G21" s="1" t="s">
        <v>103</v>
      </c>
      <c r="H21" s="1" t="s">
        <v>81</v>
      </c>
      <c r="I21" s="1" t="s">
        <v>81</v>
      </c>
    </row>
    <row r="22" spans="1:9" x14ac:dyDescent="0.15">
      <c r="A22" t="s">
        <v>21</v>
      </c>
      <c r="B22" s="1" t="s">
        <v>74</v>
      </c>
      <c r="C22" s="1" t="s">
        <v>103</v>
      </c>
      <c r="D22" s="1" t="s">
        <v>81</v>
      </c>
      <c r="E22" s="1" t="s">
        <v>81</v>
      </c>
      <c r="F22" s="1" t="s">
        <v>177</v>
      </c>
      <c r="G22" s="1" t="s">
        <v>81</v>
      </c>
      <c r="H22" s="1" t="s">
        <v>81</v>
      </c>
      <c r="I22" s="1" t="s">
        <v>74</v>
      </c>
    </row>
    <row r="23" spans="1:9" x14ac:dyDescent="0.15">
      <c r="A23" t="s">
        <v>22</v>
      </c>
      <c r="B23" s="1" t="s">
        <v>74</v>
      </c>
      <c r="C23" s="1" t="s">
        <v>103</v>
      </c>
      <c r="D23" s="1" t="s">
        <v>81</v>
      </c>
      <c r="E23" s="1" t="s">
        <v>81</v>
      </c>
      <c r="F23" s="1" t="s">
        <v>177</v>
      </c>
      <c r="G23" s="1" t="s">
        <v>74</v>
      </c>
      <c r="H23" s="1" t="s">
        <v>74</v>
      </c>
      <c r="I23" s="1" t="s">
        <v>74</v>
      </c>
    </row>
    <row r="24" spans="1:9" x14ac:dyDescent="0.15">
      <c r="A24" t="s">
        <v>23</v>
      </c>
      <c r="B24" s="1" t="s">
        <v>74</v>
      </c>
      <c r="C24" s="1" t="s">
        <v>104</v>
      </c>
      <c r="D24" s="1" t="s">
        <v>134</v>
      </c>
      <c r="E24" s="1" t="s">
        <v>165</v>
      </c>
      <c r="F24" s="1" t="s">
        <v>74</v>
      </c>
      <c r="G24" s="1" t="s">
        <v>74</v>
      </c>
      <c r="H24" s="1" t="s">
        <v>245</v>
      </c>
      <c r="I24" s="1" t="s">
        <v>74</v>
      </c>
    </row>
    <row r="25" spans="1:9" x14ac:dyDescent="0.15">
      <c r="A25" t="s">
        <v>24</v>
      </c>
      <c r="B25" s="1" t="s">
        <v>81</v>
      </c>
      <c r="C25" s="1" t="s">
        <v>90</v>
      </c>
      <c r="D25" s="1" t="s">
        <v>103</v>
      </c>
      <c r="E25" s="1" t="s">
        <v>81</v>
      </c>
      <c r="F25" s="1" t="s">
        <v>177</v>
      </c>
      <c r="G25" s="1" t="s">
        <v>177</v>
      </c>
      <c r="H25" s="1" t="s">
        <v>74</v>
      </c>
      <c r="I25" s="1" t="s">
        <v>81</v>
      </c>
    </row>
    <row r="26" spans="1:9" x14ac:dyDescent="0.15">
      <c r="A26" t="s">
        <v>25</v>
      </c>
      <c r="B26" s="1" t="s">
        <v>82</v>
      </c>
      <c r="C26" s="1" t="s">
        <v>105</v>
      </c>
      <c r="D26" s="1" t="s">
        <v>135</v>
      </c>
      <c r="E26" s="1" t="s">
        <v>166</v>
      </c>
      <c r="F26" s="1" t="s">
        <v>74</v>
      </c>
      <c r="G26" s="1" t="s">
        <v>74</v>
      </c>
      <c r="H26" s="1" t="s">
        <v>246</v>
      </c>
      <c r="I26" s="1" t="s">
        <v>261</v>
      </c>
    </row>
    <row r="27" spans="1:9" x14ac:dyDescent="0.15">
      <c r="A27" t="s">
        <v>26</v>
      </c>
      <c r="B27" s="1" t="s">
        <v>83</v>
      </c>
      <c r="C27" s="1" t="s">
        <v>83</v>
      </c>
      <c r="D27" s="1" t="s">
        <v>83</v>
      </c>
      <c r="E27" s="1" t="s">
        <v>83</v>
      </c>
      <c r="F27" s="1" t="s">
        <v>83</v>
      </c>
      <c r="G27" s="1" t="s">
        <v>83</v>
      </c>
      <c r="H27" s="1" t="s">
        <v>83</v>
      </c>
      <c r="I27" s="1" t="s">
        <v>83</v>
      </c>
    </row>
    <row r="28" spans="1:9" x14ac:dyDescent="0.15">
      <c r="A28" t="s">
        <v>27</v>
      </c>
      <c r="B28" s="1" t="s">
        <v>74</v>
      </c>
      <c r="C28" s="1" t="s">
        <v>74</v>
      </c>
      <c r="D28" s="1" t="s">
        <v>74</v>
      </c>
      <c r="E28" s="1" t="s">
        <v>74</v>
      </c>
      <c r="F28" s="1" t="s">
        <v>74</v>
      </c>
      <c r="G28" s="1" t="s">
        <v>74</v>
      </c>
      <c r="H28" s="1" t="s">
        <v>74</v>
      </c>
      <c r="I28" s="1" t="s">
        <v>74</v>
      </c>
    </row>
    <row r="29" spans="1:9" x14ac:dyDescent="0.15">
      <c r="A29" t="s">
        <v>28</v>
      </c>
    </row>
    <row r="30" spans="1:9" x14ac:dyDescent="0.15">
      <c r="A30" t="s">
        <v>29</v>
      </c>
      <c r="B30" s="1" t="s">
        <v>74</v>
      </c>
      <c r="C30" s="1" t="s">
        <v>74</v>
      </c>
      <c r="D30" s="1" t="s">
        <v>136</v>
      </c>
      <c r="E30" s="1" t="s">
        <v>167</v>
      </c>
      <c r="F30" s="1" t="s">
        <v>74</v>
      </c>
      <c r="G30" s="1" t="s">
        <v>222</v>
      </c>
      <c r="H30" s="1" t="s">
        <v>74</v>
      </c>
      <c r="I30" s="1" t="s">
        <v>262</v>
      </c>
    </row>
    <row r="31" spans="1:9" x14ac:dyDescent="0.15">
      <c r="A31" t="s">
        <v>30</v>
      </c>
      <c r="B31" s="1" t="s">
        <v>74</v>
      </c>
      <c r="C31" s="1" t="s">
        <v>74</v>
      </c>
      <c r="D31" s="1" t="s">
        <v>74</v>
      </c>
      <c r="E31" s="1" t="s">
        <v>30</v>
      </c>
      <c r="F31" s="1" t="s">
        <v>74</v>
      </c>
      <c r="G31" s="1" t="s">
        <v>74</v>
      </c>
      <c r="H31" s="1" t="s">
        <v>30</v>
      </c>
      <c r="I31" s="1" t="s">
        <v>74</v>
      </c>
    </row>
    <row r="32" spans="1:9" x14ac:dyDescent="0.15">
      <c r="A32" t="s">
        <v>31</v>
      </c>
      <c r="B32" s="1" t="s">
        <v>74</v>
      </c>
      <c r="C32" s="1" t="s">
        <v>31</v>
      </c>
      <c r="D32" s="1" t="s">
        <v>31</v>
      </c>
      <c r="E32" s="1" t="s">
        <v>31</v>
      </c>
      <c r="F32" s="1" t="s">
        <v>74</v>
      </c>
      <c r="G32" s="1" t="s">
        <v>74</v>
      </c>
      <c r="H32" s="1" t="s">
        <v>31</v>
      </c>
      <c r="I32" s="1" t="s">
        <v>74</v>
      </c>
    </row>
    <row r="33" spans="1:9" x14ac:dyDescent="0.15">
      <c r="A33" t="s">
        <v>32</v>
      </c>
      <c r="B33" s="1" t="s">
        <v>74</v>
      </c>
      <c r="C33" s="1" t="s">
        <v>74</v>
      </c>
      <c r="D33" s="1" t="s">
        <v>74</v>
      </c>
      <c r="E33" s="1" t="s">
        <v>74</v>
      </c>
      <c r="F33" s="1" t="s">
        <v>74</v>
      </c>
      <c r="G33" s="1" t="s">
        <v>74</v>
      </c>
      <c r="H33" s="1" t="s">
        <v>74</v>
      </c>
      <c r="I33" s="1" t="s">
        <v>74</v>
      </c>
    </row>
    <row r="34" spans="1:9" x14ac:dyDescent="0.15">
      <c r="A34" t="s">
        <v>9</v>
      </c>
      <c r="B34" s="1" t="s">
        <v>74</v>
      </c>
      <c r="C34" s="1" t="s">
        <v>74</v>
      </c>
      <c r="D34" s="1" t="s">
        <v>74</v>
      </c>
      <c r="E34" s="1" t="s">
        <v>74</v>
      </c>
      <c r="F34" s="1" t="s">
        <v>199</v>
      </c>
      <c r="G34" s="1" t="s">
        <v>74</v>
      </c>
      <c r="H34" s="1" t="s">
        <v>74</v>
      </c>
      <c r="I34" s="1" t="s">
        <v>74</v>
      </c>
    </row>
    <row r="35" spans="1:9" x14ac:dyDescent="0.15">
      <c r="A35" t="s">
        <v>33</v>
      </c>
      <c r="B35" s="1" t="s">
        <v>74</v>
      </c>
      <c r="C35" s="1" t="s">
        <v>106</v>
      </c>
      <c r="D35" s="1" t="s">
        <v>137</v>
      </c>
      <c r="E35" s="1" t="s">
        <v>168</v>
      </c>
      <c r="F35" s="1" t="s">
        <v>200</v>
      </c>
      <c r="G35" s="1" t="s">
        <v>74</v>
      </c>
      <c r="H35" s="1" t="s">
        <v>247</v>
      </c>
      <c r="I35" s="1" t="s">
        <v>74</v>
      </c>
    </row>
    <row r="36" spans="1:9" x14ac:dyDescent="0.15">
      <c r="A36" t="s">
        <v>34</v>
      </c>
      <c r="C36" t="str">
        <f>HYPERLINK("https://api.typeform.com/responses/files/18ec9aaff616c867a4e2353a4146654917b2c24b874a88b7612fcce2622d1af0/Task2_Georeferencing_MyranIFC_Observations_Forms_1_3.docx","https://api.typeform.com/responses/files/18ec9aaff616c867a4e2353a4146654917b2c24b874a88b7612fcce2622d1af0/Task2_Georeferencing_MyranIFC_Observations_Forms_1_3.docx")</f>
        <v>https://api.typeform.com/responses/files/18ec9aaff616c867a4e2353a4146654917b2c24b874a88b7612fcce2622d1af0/Task2_Georeferencing_MyranIFC_Observations_Forms_1_3.docx</v>
      </c>
      <c r="D36" t="str">
        <f>HYPERLINK("https://api.typeform.com/responses/files/360490ef314e9fb443d2c4a3405defccaac35a05368ec883ae04d38abc1e89d4/GEOREF_eveBIM.PNG","https://api.typeform.com/responses/files/360490ef314e9fb443d2c4a3405defccaac35a05368ec883ae04d38abc1e89d4/GEOREF_eveBIM.PNG")</f>
        <v>https://api.typeform.com/responses/files/360490ef314e9fb443d2c4a3405defccaac35a05368ec883ae04d38abc1e89d4/GEOREF_eveBIM.PNG</v>
      </c>
      <c r="E36" t="str">
        <f>HYPERLINK("https://api.typeform.com/responses/files/304b0d74a41543f731586af4cda180cf1f1d84b86df2a76c8ebadff5f37eebe4/T2_DetailsCRS_CLeoni.pdf","https://api.typeform.com/responses/files/304b0d74a41543f731586af4cda180cf1f1d84b86df2a76c8ebadff5f37eebe4/T2_DetailsCRS_CLeoni.pdf")</f>
        <v>https://api.typeform.com/responses/files/304b0d74a41543f731586af4cda180cf1f1d84b86df2a76c8ebadff5f37eebe4/T2_DetailsCRS_CLeoni.pdf</v>
      </c>
      <c r="F36" t="str">
        <f>HYPERLINK("https://api.typeform.com/responses/files/e1a9004fb7df11bf94ab702bcf1b319cc1337355b0826944a4da48c32d136e50/2019_10_17_17_25_39_.png","https://api.typeform.com/responses/files/e1a9004fb7df11bf94ab702bcf1b319cc1337355b0826944a4da48c32d136e50/2019_10_17_17_25_39_.png")</f>
        <v>https://api.typeform.com/responses/files/e1a9004fb7df11bf94ab702bcf1b319cc1337355b0826944a4da48c32d136e50/2019_10_17_17_25_39_.png</v>
      </c>
    </row>
    <row r="37" spans="1:9" x14ac:dyDescent="0.15">
      <c r="A37" t="s">
        <v>35</v>
      </c>
      <c r="B37" s="1" t="s">
        <v>74</v>
      </c>
      <c r="C37" s="1" t="s">
        <v>107</v>
      </c>
      <c r="D37" s="1" t="s">
        <v>138</v>
      </c>
      <c r="E37" s="1" t="s">
        <v>169</v>
      </c>
      <c r="F37" s="1" t="s">
        <v>74</v>
      </c>
      <c r="G37" s="1" t="s">
        <v>74</v>
      </c>
      <c r="H37" s="1" t="s">
        <v>74</v>
      </c>
      <c r="I37" s="1" t="s">
        <v>74</v>
      </c>
    </row>
    <row r="38" spans="1:9" x14ac:dyDescent="0.15">
      <c r="A38" t="s">
        <v>36</v>
      </c>
      <c r="B38" s="1" t="s">
        <v>74</v>
      </c>
      <c r="C38" s="1" t="s">
        <v>74</v>
      </c>
      <c r="D38" s="1" t="s">
        <v>74</v>
      </c>
      <c r="E38" s="1" t="s">
        <v>74</v>
      </c>
      <c r="F38" s="1" t="s">
        <v>36</v>
      </c>
      <c r="G38" s="1" t="s">
        <v>74</v>
      </c>
      <c r="H38" s="1" t="s">
        <v>74</v>
      </c>
      <c r="I38" s="1" t="s">
        <v>74</v>
      </c>
    </row>
    <row r="39" spans="1:9" x14ac:dyDescent="0.15">
      <c r="A39" t="s">
        <v>37</v>
      </c>
      <c r="B39" s="1" t="s">
        <v>37</v>
      </c>
      <c r="C39" s="1" t="s">
        <v>37</v>
      </c>
      <c r="D39" s="1" t="s">
        <v>37</v>
      </c>
      <c r="E39" s="1" t="s">
        <v>37</v>
      </c>
      <c r="F39" s="1" t="s">
        <v>37</v>
      </c>
      <c r="G39" s="1" t="s">
        <v>74</v>
      </c>
      <c r="H39" s="1" t="s">
        <v>37</v>
      </c>
      <c r="I39" s="1" t="s">
        <v>74</v>
      </c>
    </row>
    <row r="40" spans="1:9" x14ac:dyDescent="0.15">
      <c r="A40" t="s">
        <v>38</v>
      </c>
      <c r="B40" s="1" t="s">
        <v>38</v>
      </c>
      <c r="C40" s="1" t="s">
        <v>38</v>
      </c>
      <c r="D40" s="1" t="s">
        <v>38</v>
      </c>
      <c r="E40" s="1" t="s">
        <v>38</v>
      </c>
      <c r="F40" s="1" t="s">
        <v>38</v>
      </c>
      <c r="G40" s="1" t="s">
        <v>38</v>
      </c>
      <c r="H40" s="1" t="s">
        <v>38</v>
      </c>
      <c r="I40" s="1" t="s">
        <v>74</v>
      </c>
    </row>
    <row r="41" spans="1:9" x14ac:dyDescent="0.15">
      <c r="A41" t="s">
        <v>9</v>
      </c>
      <c r="B41" s="1" t="s">
        <v>74</v>
      </c>
      <c r="C41" s="1" t="s">
        <v>74</v>
      </c>
      <c r="D41" s="1" t="s">
        <v>74</v>
      </c>
      <c r="E41" s="1" t="s">
        <v>74</v>
      </c>
      <c r="F41" s="1" t="s">
        <v>74</v>
      </c>
      <c r="G41" s="1" t="s">
        <v>74</v>
      </c>
      <c r="H41" s="1" t="s">
        <v>74</v>
      </c>
      <c r="I41" s="1" t="s">
        <v>74</v>
      </c>
    </row>
    <row r="42" spans="1:9" x14ac:dyDescent="0.15">
      <c r="A42" t="s">
        <v>39</v>
      </c>
      <c r="B42" s="1" t="s">
        <v>74</v>
      </c>
      <c r="C42" s="1" t="s">
        <v>108</v>
      </c>
      <c r="D42" s="1" t="s">
        <v>139</v>
      </c>
      <c r="E42" s="1" t="s">
        <v>170</v>
      </c>
      <c r="F42" s="1" t="s">
        <v>201</v>
      </c>
      <c r="G42" s="1" t="s">
        <v>223</v>
      </c>
      <c r="H42" s="1" t="s">
        <v>248</v>
      </c>
      <c r="I42" s="1" t="s">
        <v>74</v>
      </c>
    </row>
    <row r="43" spans="1:9" x14ac:dyDescent="0.15">
      <c r="A43" t="s">
        <v>40</v>
      </c>
      <c r="C43" t="str">
        <f>HYPERLINK("https://api.typeform.com/responses/files/118a472a1332818a13a858e7f911c0122c750805254646bfc029742026e9aed3/Task2_Georeferencing_MyranIFC_Observations.docx","https://api.typeform.com/responses/files/118a472a1332818a13a858e7f911c0122c750805254646bfc029742026e9aed3/Task2_Georeferencing_MyranIFC_Observations.docx")</f>
        <v>https://api.typeform.com/responses/files/118a472a1332818a13a858e7f911c0122c750805254646bfc029742026e9aed3/Task2_Georeferencing_MyranIFC_Observations.docx</v>
      </c>
      <c r="E43" t="str">
        <f>HYPERLINK("https://api.typeform.com/responses/files/793fe15dc833fcfb25d5d128e1502bb1e57ce30271e65d4b1ba1b9de44557a6c/T2_DetailslistCRS_CLeoni.pdf","https://api.typeform.com/responses/files/793fe15dc833fcfb25d5d128e1502bb1e57ce30271e65d4b1ba1b9de44557a6c/T2_DetailslistCRS_CLeoni.pdf")</f>
        <v>https://api.typeform.com/responses/files/793fe15dc833fcfb25d5d128e1502bb1e57ce30271e65d4b1ba1b9de44557a6c/T2_DetailslistCRS_CLeoni.pdf</v>
      </c>
      <c r="G43" t="str">
        <f>HYPERLINK("https://api.typeform.com/responses/files/fcd3ff94e8205592a2ed3270a5fe78798d128c4650d1a296a3b2e1531774e535/Myran_fixed_Open_parameters_SRS.zip","https://api.typeform.com/responses/files/fcd3ff94e8205592a2ed3270a5fe78798d128c4650d1a296a3b2e1531774e535/Myran_fixed_Open_parameters_SRS.zip")</f>
        <v>https://api.typeform.com/responses/files/fcd3ff94e8205592a2ed3270a5fe78798d128c4650d1a296a3b2e1531774e535/Myran_fixed_Open_parameters_SRS.zip</v>
      </c>
    </row>
    <row r="44" spans="1:9" x14ac:dyDescent="0.15">
      <c r="A44" t="s">
        <v>41</v>
      </c>
      <c r="B44" s="1" t="s">
        <v>74</v>
      </c>
      <c r="C44" s="1" t="s">
        <v>74</v>
      </c>
      <c r="D44" s="1" t="s">
        <v>74</v>
      </c>
      <c r="E44" s="1" t="s">
        <v>171</v>
      </c>
      <c r="F44" s="1" t="s">
        <v>74</v>
      </c>
      <c r="G44" s="1" t="s">
        <v>224</v>
      </c>
      <c r="H44" s="1" t="s">
        <v>74</v>
      </c>
      <c r="I44" s="1" t="s">
        <v>74</v>
      </c>
    </row>
    <row r="45" spans="1:9" x14ac:dyDescent="0.15">
      <c r="A45" t="s">
        <v>42</v>
      </c>
      <c r="B45" s="1" t="s">
        <v>74</v>
      </c>
      <c r="C45" s="1" t="s">
        <v>109</v>
      </c>
      <c r="D45" s="1" t="s">
        <v>140</v>
      </c>
      <c r="E45" s="1" t="s">
        <v>172</v>
      </c>
      <c r="F45" s="1" t="s">
        <v>202</v>
      </c>
      <c r="G45" s="1" t="s">
        <v>225</v>
      </c>
      <c r="H45" s="1" t="s">
        <v>249</v>
      </c>
      <c r="I45" s="1" t="s">
        <v>74</v>
      </c>
    </row>
    <row r="46" spans="1:9" x14ac:dyDescent="0.15">
      <c r="A46" t="s">
        <v>43</v>
      </c>
      <c r="B46" s="1" t="s">
        <v>74</v>
      </c>
      <c r="C46" s="1" t="s">
        <v>110</v>
      </c>
      <c r="D46" s="1" t="s">
        <v>141</v>
      </c>
      <c r="E46" s="1" t="s">
        <v>173</v>
      </c>
      <c r="F46" s="1" t="s">
        <v>74</v>
      </c>
      <c r="G46" s="1" t="s">
        <v>74</v>
      </c>
      <c r="H46" s="1" t="s">
        <v>250</v>
      </c>
      <c r="I46" s="1" t="s">
        <v>74</v>
      </c>
    </row>
    <row r="47" spans="1:9" x14ac:dyDescent="0.15">
      <c r="A47" t="s">
        <v>44</v>
      </c>
      <c r="C47" t="str">
        <f>HYPERLINK("https://api.typeform.com/responses/files/b3fd0911e44fe4b6187bb738596cc430d266711e3c80ffe4af5bb7d9817acd3d/Task2_Georeferencing_MyranIFC_Observations.docx","https://api.typeform.com/responses/files/b3fd0911e44fe4b6187bb738596cc430d266711e3c80ffe4af5bb7d9817acd3d/Task2_Georeferencing_MyranIFC_Observations.docx")</f>
        <v>https://api.typeform.com/responses/files/b3fd0911e44fe4b6187bb738596cc430d266711e3c80ffe4af5bb7d9817acd3d/Task2_Georeferencing_MyranIFC_Observations.docx</v>
      </c>
      <c r="D47" t="str">
        <f>HYPERLINK("https://api.typeform.com/responses/files/266032b0d67bae618347373ce9ff5c62e61b4df6c58aeccfa56490625318349e/Height_Reference_System_eveBIM.PNG","https://api.typeform.com/responses/files/266032b0d67bae618347373ce9ff5c62e61b4df6c58aeccfa56490625318349e/Height_Reference_System_eveBIM.PNG")</f>
        <v>https://api.typeform.com/responses/files/266032b0d67bae618347373ce9ff5c62e61b4df6c58aeccfa56490625318349e/Height_Reference_System_eveBIM.PNG</v>
      </c>
      <c r="E47" t="str">
        <f>HYPERLINK("https://api.typeform.com/responses/files/ed45c7700c24425032f8e29fada50b9231589dd9e0b268b81799d747a5f49101/T2_DetailsCRS_ZCS_CLeoni.pdf","https://api.typeform.com/responses/files/ed45c7700c24425032f8e29fada50b9231589dd9e0b268b81799d747a5f49101/T2_DetailsCRS_ZCS_CLeoni.pdf")</f>
        <v>https://api.typeform.com/responses/files/ed45c7700c24425032f8e29fada50b9231589dd9e0b268b81799d747a5f49101/T2_DetailsCRS_ZCS_CLeoni.pdf</v>
      </c>
    </row>
    <row r="48" spans="1:9" x14ac:dyDescent="0.15">
      <c r="A48" t="s">
        <v>45</v>
      </c>
      <c r="B48" s="1" t="s">
        <v>74</v>
      </c>
      <c r="C48" s="1" t="s">
        <v>111</v>
      </c>
      <c r="D48" s="1" t="s">
        <v>74</v>
      </c>
      <c r="E48" s="1" t="s">
        <v>174</v>
      </c>
      <c r="F48" s="1" t="s">
        <v>74</v>
      </c>
      <c r="G48" s="1" t="s">
        <v>74</v>
      </c>
      <c r="H48" s="1" t="s">
        <v>74</v>
      </c>
      <c r="I48" s="1" t="s">
        <v>74</v>
      </c>
    </row>
    <row r="49" spans="1:9" x14ac:dyDescent="0.15">
      <c r="A49" t="s">
        <v>46</v>
      </c>
      <c r="B49" s="1" t="s">
        <v>84</v>
      </c>
      <c r="C49" s="1" t="s">
        <v>84</v>
      </c>
      <c r="D49" s="1" t="s">
        <v>84</v>
      </c>
      <c r="E49" s="1" t="s">
        <v>87</v>
      </c>
      <c r="F49" s="1" t="s">
        <v>84</v>
      </c>
      <c r="G49" s="1" t="s">
        <v>87</v>
      </c>
      <c r="H49" s="1" t="s">
        <v>84</v>
      </c>
      <c r="I49" s="1" t="s">
        <v>84</v>
      </c>
    </row>
    <row r="50" spans="1:9" x14ac:dyDescent="0.15">
      <c r="A50" t="s">
        <v>47</v>
      </c>
      <c r="B50" s="1" t="s">
        <v>85</v>
      </c>
      <c r="C50" s="1" t="s">
        <v>112</v>
      </c>
      <c r="D50" s="1" t="s">
        <v>142</v>
      </c>
      <c r="E50" s="1" t="s">
        <v>74</v>
      </c>
      <c r="F50" s="1" t="s">
        <v>203</v>
      </c>
      <c r="G50" s="1" t="s">
        <v>74</v>
      </c>
      <c r="H50" s="1" t="s">
        <v>251</v>
      </c>
      <c r="I50" s="1" t="s">
        <v>263</v>
      </c>
    </row>
    <row r="51" spans="1:9" x14ac:dyDescent="0.15">
      <c r="A51" t="s">
        <v>48</v>
      </c>
      <c r="C51" t="str">
        <f>HYPERLINK("https://api.typeform.com/responses/files/9aaf401e89a8962b00dbca6f34a058cabf8272be4b5dbdeb6f2826e15446991b/Task2_Georeferencing_MyranIFC_Observations.docx","https://api.typeform.com/responses/files/9aaf401e89a8962b00dbca6f34a058cabf8272be4b5dbdeb6f2826e15446991b/Task2_Georeferencing_MyranIFC_Observations.docx")</f>
        <v>https://api.typeform.com/responses/files/9aaf401e89a8962b00dbca6f34a058cabf8272be4b5dbdeb6f2826e15446991b/Task2_Georeferencing_MyranIFC_Observations.docx</v>
      </c>
      <c r="D51" t="str">
        <f>HYPERLINK("https://api.typeform.com/responses/files/3106b317c2a8f494fdef36872ee63a97967816a12d9f5a15eb22aaaf1b33a026/GEOREF_eveBIM_nord_du_projet.PNG","https://api.typeform.com/responses/files/3106b317c2a8f494fdef36872ee63a97967816a12d9f5a15eb22aaaf1b33a026/GEOREF_eveBIM_nord_du_projet.PNG")</f>
        <v>https://api.typeform.com/responses/files/3106b317c2a8f494fdef36872ee63a97967816a12d9f5a15eb22aaaf1b33a026/GEOREF_eveBIM_nord_du_projet.PNG</v>
      </c>
    </row>
    <row r="52" spans="1:9" x14ac:dyDescent="0.15">
      <c r="A52" t="s">
        <v>49</v>
      </c>
      <c r="B52" s="1" t="s">
        <v>74</v>
      </c>
      <c r="C52" s="1" t="s">
        <v>74</v>
      </c>
      <c r="D52" s="1" t="s">
        <v>143</v>
      </c>
      <c r="E52" s="1" t="s">
        <v>175</v>
      </c>
      <c r="F52" s="1" t="s">
        <v>74</v>
      </c>
      <c r="G52" s="1" t="s">
        <v>74</v>
      </c>
      <c r="H52" s="1" t="s">
        <v>74</v>
      </c>
      <c r="I52" s="1" t="s">
        <v>74</v>
      </c>
    </row>
    <row r="53" spans="1:9" x14ac:dyDescent="0.15">
      <c r="A53" t="s">
        <v>50</v>
      </c>
      <c r="B53" s="1" t="s">
        <v>84</v>
      </c>
      <c r="C53" s="1" t="s">
        <v>84</v>
      </c>
      <c r="D53" s="1" t="s">
        <v>84</v>
      </c>
      <c r="E53" s="1" t="s">
        <v>87</v>
      </c>
      <c r="F53" s="1" t="s">
        <v>84</v>
      </c>
      <c r="G53" s="1" t="s">
        <v>84</v>
      </c>
      <c r="H53" s="1" t="s">
        <v>84</v>
      </c>
      <c r="I53" s="1" t="s">
        <v>84</v>
      </c>
    </row>
    <row r="54" spans="1:9" x14ac:dyDescent="0.15">
      <c r="A54" t="s">
        <v>51</v>
      </c>
      <c r="B54" s="1" t="s">
        <v>86</v>
      </c>
      <c r="C54" s="1" t="s">
        <v>113</v>
      </c>
      <c r="D54" s="1" t="s">
        <v>144</v>
      </c>
      <c r="E54" s="1" t="s">
        <v>74</v>
      </c>
      <c r="F54" s="1" t="s">
        <v>204</v>
      </c>
      <c r="G54" s="1" t="s">
        <v>226</v>
      </c>
      <c r="H54" s="1" t="s">
        <v>252</v>
      </c>
      <c r="I54" s="1" t="s">
        <v>264</v>
      </c>
    </row>
    <row r="55" spans="1:9" x14ac:dyDescent="0.15">
      <c r="A55" t="s">
        <v>52</v>
      </c>
      <c r="C55" t="str">
        <f>HYPERLINK("https://api.typeform.com/responses/files/739aa4e3b79736f5ee54ab03df274498a2460f815cb249e44ea89a8af8ff7d1b/Task2_Georeferencing_MyranIFC_Observations.docx","https://api.typeform.com/responses/files/739aa4e3b79736f5ee54ab03df274498a2460f815cb249e44ea89a8af8ff7d1b/Task2_Georeferencing_MyranIFC_Observations.docx")</f>
        <v>https://api.typeform.com/responses/files/739aa4e3b79736f5ee54ab03df274498a2460f815cb249e44ea89a8af8ff7d1b/Task2_Georeferencing_MyranIFC_Observations.docx</v>
      </c>
      <c r="D55" t="str">
        <f>HYPERLINK("https://api.typeform.com/responses/files/3c38681ff6f3af2abe0a077c0c408e511bcf5f91c01b5a0902fe90fa00ba2b73/GEOREF_eveBIM_position_du_projet.PNG","https://api.typeform.com/responses/files/3c38681ff6f3af2abe0a077c0c408e511bcf5f91c01b5a0902fe90fa00ba2b73/GEOREF_eveBIM_position_du_projet.PNG")</f>
        <v>https://api.typeform.com/responses/files/3c38681ff6f3af2abe0a077c0c408e511bcf5f91c01b5a0902fe90fa00ba2b73/GEOREF_eveBIM_position_du_projet.PNG</v>
      </c>
      <c r="G55" t="str">
        <f>HYPERLINK("https://api.typeform.com/responses/files/66fa70d42690e13dc6137677c2d6a58ca68ce20a756e6578061ad6ceaa380967/Myran_fixed_Transform.zip","https://api.typeform.com/responses/files/66fa70d42690e13dc6137677c2d6a58ca68ce20a756e6578061ad6ceaa380967/Myran_fixed_Transform.zip")</f>
        <v>https://api.typeform.com/responses/files/66fa70d42690e13dc6137677c2d6a58ca68ce20a756e6578061ad6ceaa380967/Myran_fixed_Transform.zip</v>
      </c>
    </row>
    <row r="56" spans="1:9" x14ac:dyDescent="0.15">
      <c r="A56" t="s">
        <v>53</v>
      </c>
      <c r="B56" s="1" t="s">
        <v>74</v>
      </c>
      <c r="C56" s="1" t="s">
        <v>74</v>
      </c>
      <c r="D56" s="1" t="s">
        <v>145</v>
      </c>
      <c r="E56" s="1" t="s">
        <v>174</v>
      </c>
      <c r="F56" s="1" t="s">
        <v>74</v>
      </c>
      <c r="G56" s="1" t="s">
        <v>74</v>
      </c>
      <c r="H56" s="1" t="s">
        <v>74</v>
      </c>
      <c r="I56" s="1" t="s">
        <v>74</v>
      </c>
    </row>
    <row r="57" spans="1:9" x14ac:dyDescent="0.15">
      <c r="A57" t="s">
        <v>54</v>
      </c>
      <c r="B57" s="1" t="s">
        <v>87</v>
      </c>
      <c r="C57" s="1" t="s">
        <v>87</v>
      </c>
      <c r="D57" s="1" t="s">
        <v>84</v>
      </c>
      <c r="E57" s="1" t="s">
        <v>87</v>
      </c>
      <c r="F57" s="1" t="s">
        <v>84</v>
      </c>
      <c r="G57" s="1" t="s">
        <v>74</v>
      </c>
      <c r="H57" s="1" t="s">
        <v>84</v>
      </c>
      <c r="I57" s="1" t="s">
        <v>74</v>
      </c>
    </row>
    <row r="58" spans="1:9" x14ac:dyDescent="0.15">
      <c r="A58" t="s">
        <v>55</v>
      </c>
      <c r="B58" s="1" t="s">
        <v>88</v>
      </c>
      <c r="C58" s="1" t="s">
        <v>114</v>
      </c>
      <c r="D58" s="1" t="s">
        <v>74</v>
      </c>
      <c r="E58" s="1" t="s">
        <v>176</v>
      </c>
      <c r="F58" s="1" t="s">
        <v>74</v>
      </c>
      <c r="G58" s="1" t="s">
        <v>74</v>
      </c>
      <c r="H58" s="1" t="s">
        <v>74</v>
      </c>
      <c r="I58" s="1" t="s">
        <v>74</v>
      </c>
    </row>
    <row r="59" spans="1:9" x14ac:dyDescent="0.15">
      <c r="A59" t="s">
        <v>56</v>
      </c>
      <c r="B59" s="1" t="s">
        <v>74</v>
      </c>
      <c r="C59" s="1" t="s">
        <v>74</v>
      </c>
      <c r="D59" s="1" t="s">
        <v>146</v>
      </c>
      <c r="E59" s="1" t="s">
        <v>171</v>
      </c>
      <c r="F59" s="1" t="s">
        <v>74</v>
      </c>
      <c r="G59" s="1" t="s">
        <v>227</v>
      </c>
      <c r="H59" s="1" t="s">
        <v>74</v>
      </c>
      <c r="I59" s="1" t="s">
        <v>74</v>
      </c>
    </row>
    <row r="60" spans="1:9" x14ac:dyDescent="0.15">
      <c r="A60" t="s">
        <v>17</v>
      </c>
      <c r="B60" s="1" t="s">
        <v>81</v>
      </c>
      <c r="C60" s="1" t="s">
        <v>81</v>
      </c>
      <c r="D60" s="1" t="s">
        <v>81</v>
      </c>
      <c r="E60" s="1" t="s">
        <v>177</v>
      </c>
      <c r="F60" s="1" t="s">
        <v>177</v>
      </c>
      <c r="G60" s="1" t="s">
        <v>103</v>
      </c>
      <c r="H60" s="1" t="s">
        <v>81</v>
      </c>
      <c r="I60" s="1" t="s">
        <v>81</v>
      </c>
    </row>
    <row r="61" spans="1:9" x14ac:dyDescent="0.15">
      <c r="A61" t="s">
        <v>18</v>
      </c>
      <c r="B61" s="1" t="s">
        <v>81</v>
      </c>
      <c r="C61" s="1" t="s">
        <v>81</v>
      </c>
      <c r="D61" s="1" t="s">
        <v>81</v>
      </c>
      <c r="E61" s="1" t="s">
        <v>177</v>
      </c>
      <c r="F61" s="1" t="s">
        <v>177</v>
      </c>
      <c r="G61" s="1" t="s">
        <v>103</v>
      </c>
      <c r="H61" s="1" t="s">
        <v>81</v>
      </c>
      <c r="I61" s="1" t="s">
        <v>81</v>
      </c>
    </row>
    <row r="62" spans="1:9" x14ac:dyDescent="0.15">
      <c r="A62" t="s">
        <v>19</v>
      </c>
      <c r="B62" s="1" t="s">
        <v>81</v>
      </c>
      <c r="C62" s="1" t="s">
        <v>81</v>
      </c>
      <c r="D62" s="1" t="s">
        <v>81</v>
      </c>
      <c r="E62" s="1" t="s">
        <v>177</v>
      </c>
      <c r="F62" s="1" t="s">
        <v>177</v>
      </c>
      <c r="G62" s="1" t="s">
        <v>103</v>
      </c>
      <c r="H62" s="1" t="s">
        <v>81</v>
      </c>
      <c r="I62" s="1" t="s">
        <v>81</v>
      </c>
    </row>
    <row r="63" spans="1:9" x14ac:dyDescent="0.15">
      <c r="A63" t="s">
        <v>20</v>
      </c>
      <c r="B63" s="1" t="s">
        <v>81</v>
      </c>
      <c r="C63" s="1" t="s">
        <v>81</v>
      </c>
      <c r="D63" s="1" t="s">
        <v>81</v>
      </c>
      <c r="E63" s="1" t="s">
        <v>177</v>
      </c>
      <c r="F63" s="1" t="s">
        <v>177</v>
      </c>
      <c r="G63" s="1" t="s">
        <v>103</v>
      </c>
      <c r="H63" s="1" t="s">
        <v>103</v>
      </c>
      <c r="I63" s="1" t="s">
        <v>74</v>
      </c>
    </row>
    <row r="64" spans="1:9" x14ac:dyDescent="0.15">
      <c r="A64" t="s">
        <v>21</v>
      </c>
      <c r="B64" s="1" t="s">
        <v>74</v>
      </c>
      <c r="C64" s="1" t="s">
        <v>103</v>
      </c>
      <c r="D64" s="1" t="s">
        <v>81</v>
      </c>
      <c r="E64" s="1" t="s">
        <v>177</v>
      </c>
      <c r="F64" s="1" t="s">
        <v>177</v>
      </c>
      <c r="G64" s="1" t="s">
        <v>81</v>
      </c>
      <c r="H64" s="1" t="s">
        <v>81</v>
      </c>
      <c r="I64" s="1" t="s">
        <v>74</v>
      </c>
    </row>
    <row r="65" spans="1:9" x14ac:dyDescent="0.15">
      <c r="A65" t="s">
        <v>22</v>
      </c>
      <c r="B65" s="1" t="s">
        <v>81</v>
      </c>
      <c r="C65" s="1" t="s">
        <v>103</v>
      </c>
      <c r="D65" s="1" t="s">
        <v>81</v>
      </c>
      <c r="E65" s="1" t="s">
        <v>177</v>
      </c>
      <c r="F65" s="1" t="s">
        <v>177</v>
      </c>
      <c r="G65" s="1" t="s">
        <v>74</v>
      </c>
      <c r="H65" s="1" t="s">
        <v>74</v>
      </c>
      <c r="I65" s="1" t="s">
        <v>74</v>
      </c>
    </row>
    <row r="66" spans="1:9" x14ac:dyDescent="0.15">
      <c r="A66" t="s">
        <v>24</v>
      </c>
      <c r="B66" s="1" t="s">
        <v>81</v>
      </c>
      <c r="C66" s="1" t="s">
        <v>90</v>
      </c>
      <c r="D66" s="1" t="s">
        <v>81</v>
      </c>
      <c r="E66" s="1" t="s">
        <v>177</v>
      </c>
      <c r="F66" s="1" t="s">
        <v>177</v>
      </c>
      <c r="G66" s="1" t="s">
        <v>177</v>
      </c>
      <c r="H66" s="1" t="s">
        <v>74</v>
      </c>
      <c r="I66" s="1" t="s">
        <v>81</v>
      </c>
    </row>
    <row r="67" spans="1:9" x14ac:dyDescent="0.15">
      <c r="A67" t="s">
        <v>57</v>
      </c>
      <c r="B67" s="1" t="s">
        <v>87</v>
      </c>
      <c r="C67" s="1" t="s">
        <v>84</v>
      </c>
      <c r="D67" s="1" t="s">
        <v>87</v>
      </c>
      <c r="E67" s="1" t="s">
        <v>87</v>
      </c>
      <c r="F67" s="1" t="s">
        <v>84</v>
      </c>
      <c r="G67" s="1" t="s">
        <v>84</v>
      </c>
      <c r="H67" s="1" t="s">
        <v>84</v>
      </c>
      <c r="I67" s="1" t="s">
        <v>84</v>
      </c>
    </row>
    <row r="68" spans="1:9" x14ac:dyDescent="0.15">
      <c r="A68" t="s">
        <v>58</v>
      </c>
      <c r="B68" s="1" t="s">
        <v>74</v>
      </c>
      <c r="C68" s="1" t="s">
        <v>115</v>
      </c>
      <c r="D68" s="1" t="s">
        <v>74</v>
      </c>
      <c r="E68" s="1" t="s">
        <v>74</v>
      </c>
      <c r="F68" s="1" t="s">
        <v>205</v>
      </c>
      <c r="G68" s="1" t="s">
        <v>228</v>
      </c>
      <c r="H68" s="1" t="s">
        <v>253</v>
      </c>
      <c r="I68" s="1" t="s">
        <v>265</v>
      </c>
    </row>
    <row r="69" spans="1:9" x14ac:dyDescent="0.15">
      <c r="A69" t="s">
        <v>59</v>
      </c>
      <c r="C69" t="str">
        <f>HYPERLINK("https://api.typeform.com/responses/files/629ed8499e7ceffa4e2263ce1a0028348bfd94db3a989baa5196f6220734ad5a/Task2_Georeferencing_MyranIFC_Observations.docx","https://api.typeform.com/responses/files/629ed8499e7ceffa4e2263ce1a0028348bfd94db3a989baa5196f6220734ad5a/Task2_Georeferencing_MyranIFC_Observations.docx")</f>
        <v>https://api.typeform.com/responses/files/629ed8499e7ceffa4e2263ce1a0028348bfd94db3a989baa5196f6220734ad5a/Task2_Georeferencing_MyranIFC_Observations.docx</v>
      </c>
      <c r="G69" t="str">
        <f>HYPERLINK("https://api.typeform.com/responses/files/02796cf5229dd13d87223c6782ebfd159cfbec529c0c5f44d08a1aef69077834/Myran_fixed_Export.zip","https://api.typeform.com/responses/files/02796cf5229dd13d87223c6782ebfd159cfbec529c0c5f44d08a1aef69077834/Myran_fixed_Export.zip")</f>
        <v>https://api.typeform.com/responses/files/02796cf5229dd13d87223c6782ebfd159cfbec529c0c5f44d08a1aef69077834/Myran_fixed_Export.zip</v>
      </c>
      <c r="H69" t="str">
        <f>HYPERLINK("https://api.typeform.com/responses/files/1a1bccbe430118df8f3ef0da621d2ad1fde78bddec5a62842d41647680862d7b/2.png","https://api.typeform.com/responses/files/1a1bccbe430118df8f3ef0da621d2ad1fde78bddec5a62842d41647680862d7b/2.png")</f>
        <v>https://api.typeform.com/responses/files/1a1bccbe430118df8f3ef0da621d2ad1fde78bddec5a62842d41647680862d7b/2.png</v>
      </c>
      <c r="I69" t="str">
        <f>HYPERLINK("https://api.typeform.com/responses/files/d869ed9f923b07e888fcf359eae66eff2999684bff9566a0c8353eb4cad2f0c3/Export.JPG","https://api.typeform.com/responses/files/d869ed9f923b07e888fcf359eae66eff2999684bff9566a0c8353eb4cad2f0c3/Export.JPG")</f>
        <v>https://api.typeform.com/responses/files/d869ed9f923b07e888fcf359eae66eff2999684bff9566a0c8353eb4cad2f0c3/Export.JPG</v>
      </c>
    </row>
    <row r="70" spans="1:9" x14ac:dyDescent="0.15">
      <c r="A70" t="s">
        <v>60</v>
      </c>
      <c r="B70" s="1" t="s">
        <v>89</v>
      </c>
      <c r="C70" s="1" t="s">
        <v>74</v>
      </c>
      <c r="D70" s="1" t="s">
        <v>147</v>
      </c>
      <c r="E70" s="1" t="s">
        <v>178</v>
      </c>
      <c r="F70" s="1" t="s">
        <v>74</v>
      </c>
      <c r="G70" s="1" t="s">
        <v>74</v>
      </c>
      <c r="H70" s="1" t="s">
        <v>74</v>
      </c>
      <c r="I70" s="1" t="s">
        <v>74</v>
      </c>
    </row>
    <row r="71" spans="1:9" x14ac:dyDescent="0.15">
      <c r="A71" t="s">
        <v>61</v>
      </c>
      <c r="B71" s="1" t="s">
        <v>90</v>
      </c>
      <c r="C71" s="1" t="s">
        <v>103</v>
      </c>
      <c r="D71" s="1" t="s">
        <v>81</v>
      </c>
      <c r="E71" s="1" t="s">
        <v>179</v>
      </c>
      <c r="F71" s="1" t="s">
        <v>103</v>
      </c>
      <c r="G71" s="1" t="s">
        <v>103</v>
      </c>
      <c r="H71" s="1" t="s">
        <v>90</v>
      </c>
      <c r="I71" s="1" t="s">
        <v>103</v>
      </c>
    </row>
    <row r="72" spans="1:9" x14ac:dyDescent="0.15">
      <c r="A72" t="s">
        <v>62</v>
      </c>
      <c r="B72" s="1" t="s">
        <v>91</v>
      </c>
      <c r="C72" s="1" t="s">
        <v>116</v>
      </c>
      <c r="D72" s="1" t="s">
        <v>148</v>
      </c>
      <c r="E72" s="1" t="s">
        <v>180</v>
      </c>
      <c r="F72" s="1" t="s">
        <v>206</v>
      </c>
      <c r="G72" s="1" t="s">
        <v>229</v>
      </c>
      <c r="H72" s="1" t="s">
        <v>254</v>
      </c>
      <c r="I72" s="1" t="s">
        <v>266</v>
      </c>
    </row>
    <row r="73" spans="1:9" x14ac:dyDescent="0.15">
      <c r="A73" t="s">
        <v>63</v>
      </c>
      <c r="B73" s="1" t="s">
        <v>92</v>
      </c>
      <c r="C73" s="1" t="s">
        <v>117</v>
      </c>
      <c r="D73" s="1" t="s">
        <v>149</v>
      </c>
      <c r="E73" s="1" t="s">
        <v>181</v>
      </c>
      <c r="F73" s="1" t="s">
        <v>207</v>
      </c>
      <c r="G73" s="1" t="s">
        <v>230</v>
      </c>
      <c r="H73" s="1" t="s">
        <v>255</v>
      </c>
      <c r="I73" s="1" t="s">
        <v>267</v>
      </c>
    </row>
    <row r="74" spans="1:9" x14ac:dyDescent="0.15">
      <c r="A74" t="s">
        <v>64</v>
      </c>
      <c r="B74" s="1" t="s">
        <v>93</v>
      </c>
      <c r="C74" s="1" t="s">
        <v>118</v>
      </c>
      <c r="D74" s="1" t="s">
        <v>150</v>
      </c>
      <c r="E74" s="1" t="s">
        <v>182</v>
      </c>
      <c r="F74" s="1" t="s">
        <v>208</v>
      </c>
      <c r="G74" s="1" t="s">
        <v>231</v>
      </c>
      <c r="H74" s="1" t="s">
        <v>256</v>
      </c>
      <c r="I74" s="1" t="s">
        <v>231</v>
      </c>
    </row>
    <row r="78" spans="1:9" x14ac:dyDescent="0.15">
      <c r="A78" t="s">
        <v>0</v>
      </c>
      <c r="D78" s="1" t="s">
        <v>268</v>
      </c>
      <c r="E78" s="1" t="s">
        <v>269</v>
      </c>
      <c r="G78" s="1" t="s">
        <v>270</v>
      </c>
      <c r="I78" s="1" t="s">
        <v>271</v>
      </c>
    </row>
    <row r="79" spans="1:9" x14ac:dyDescent="0.15">
      <c r="A79" t="s">
        <v>17</v>
      </c>
      <c r="D79" s="1" t="s">
        <v>81</v>
      </c>
      <c r="E79" s="1" t="s">
        <v>81</v>
      </c>
      <c r="G79" s="1" t="s">
        <v>90</v>
      </c>
      <c r="I79" s="1" t="s">
        <v>81</v>
      </c>
    </row>
    <row r="80" spans="1:9" x14ac:dyDescent="0.15">
      <c r="A80" t="s">
        <v>18</v>
      </c>
      <c r="D80" s="1" t="s">
        <v>81</v>
      </c>
      <c r="E80" s="1" t="s">
        <v>81</v>
      </c>
      <c r="G80" s="1" t="s">
        <v>90</v>
      </c>
      <c r="I80" s="1" t="s">
        <v>81</v>
      </c>
    </row>
    <row r="81" spans="1:9" x14ac:dyDescent="0.15">
      <c r="A81" t="s">
        <v>19</v>
      </c>
      <c r="D81" s="1" t="s">
        <v>81</v>
      </c>
      <c r="E81" s="1" t="s">
        <v>81</v>
      </c>
      <c r="G81" s="1" t="s">
        <v>90</v>
      </c>
      <c r="I81" s="1" t="s">
        <v>81</v>
      </c>
    </row>
    <row r="82" spans="1:9" x14ac:dyDescent="0.15">
      <c r="A82" t="s">
        <v>20</v>
      </c>
      <c r="D82" s="1" t="s">
        <v>81</v>
      </c>
      <c r="E82" s="1" t="s">
        <v>81</v>
      </c>
      <c r="G82" s="1" t="s">
        <v>179</v>
      </c>
      <c r="I82" s="1" t="s">
        <v>81</v>
      </c>
    </row>
    <row r="83" spans="1:9" x14ac:dyDescent="0.15">
      <c r="A83" t="s">
        <v>21</v>
      </c>
      <c r="D83" s="1" t="s">
        <v>81</v>
      </c>
      <c r="E83" s="1" t="s">
        <v>81</v>
      </c>
      <c r="G83" s="1" t="s">
        <v>74</v>
      </c>
      <c r="I83" s="1" t="s">
        <v>74</v>
      </c>
    </row>
    <row r="84" spans="1:9" x14ac:dyDescent="0.15">
      <c r="A84" t="s">
        <v>22</v>
      </c>
      <c r="D84" s="1" t="s">
        <v>81</v>
      </c>
      <c r="E84" s="1" t="s">
        <v>81</v>
      </c>
      <c r="G84" s="1" t="s">
        <v>74</v>
      </c>
      <c r="I84" s="1" t="s">
        <v>74</v>
      </c>
    </row>
    <row r="85" spans="1:9" x14ac:dyDescent="0.15">
      <c r="A85" t="s">
        <v>23</v>
      </c>
      <c r="D85" s="1" t="s">
        <v>272</v>
      </c>
      <c r="E85" s="1" t="s">
        <v>165</v>
      </c>
      <c r="G85" s="1" t="s">
        <v>74</v>
      </c>
      <c r="I85" s="1" t="s">
        <v>74</v>
      </c>
    </row>
    <row r="86" spans="1:9" x14ac:dyDescent="0.15">
      <c r="A86" t="s">
        <v>24</v>
      </c>
      <c r="D86" s="1" t="s">
        <v>103</v>
      </c>
      <c r="E86" s="1" t="s">
        <v>103</v>
      </c>
      <c r="G86" s="1" t="s">
        <v>177</v>
      </c>
      <c r="I86" s="1" t="s">
        <v>81</v>
      </c>
    </row>
    <row r="87" spans="1:9" x14ac:dyDescent="0.15">
      <c r="A87" t="s">
        <v>25</v>
      </c>
      <c r="D87" s="1" t="s">
        <v>273</v>
      </c>
      <c r="E87" s="1" t="s">
        <v>166</v>
      </c>
      <c r="G87" s="1" t="s">
        <v>74</v>
      </c>
      <c r="I87" s="1" t="s">
        <v>274</v>
      </c>
    </row>
    <row r="88" spans="1:9" x14ac:dyDescent="0.15">
      <c r="A88" t="s">
        <v>17</v>
      </c>
      <c r="D88" s="1" t="s">
        <v>81</v>
      </c>
      <c r="E88" s="1" t="s">
        <v>177</v>
      </c>
      <c r="G88" s="1" t="s">
        <v>90</v>
      </c>
      <c r="I88" s="1" t="s">
        <v>81</v>
      </c>
    </row>
    <row r="89" spans="1:9" x14ac:dyDescent="0.15">
      <c r="A89" t="s">
        <v>18</v>
      </c>
      <c r="D89" s="1" t="s">
        <v>81</v>
      </c>
      <c r="E89" s="1" t="s">
        <v>177</v>
      </c>
      <c r="G89" s="1" t="s">
        <v>90</v>
      </c>
      <c r="I89" s="1" t="s">
        <v>81</v>
      </c>
    </row>
    <row r="90" spans="1:9" x14ac:dyDescent="0.15">
      <c r="A90" t="s">
        <v>19</v>
      </c>
      <c r="D90" s="1" t="s">
        <v>81</v>
      </c>
      <c r="E90" s="1" t="s">
        <v>177</v>
      </c>
      <c r="G90" s="1" t="s">
        <v>90</v>
      </c>
      <c r="I90" s="1" t="s">
        <v>81</v>
      </c>
    </row>
    <row r="91" spans="1:9" x14ac:dyDescent="0.15">
      <c r="A91" t="s">
        <v>20</v>
      </c>
      <c r="D91" s="1" t="s">
        <v>81</v>
      </c>
      <c r="E91" s="1" t="s">
        <v>177</v>
      </c>
      <c r="G91" s="1" t="s">
        <v>179</v>
      </c>
      <c r="I91" s="1" t="s">
        <v>81</v>
      </c>
    </row>
    <row r="92" spans="1:9" x14ac:dyDescent="0.15">
      <c r="A92" t="s">
        <v>21</v>
      </c>
      <c r="D92" s="1" t="s">
        <v>81</v>
      </c>
      <c r="E92" s="1" t="s">
        <v>177</v>
      </c>
      <c r="G92" s="1" t="s">
        <v>74</v>
      </c>
      <c r="I92" s="1" t="s">
        <v>74</v>
      </c>
    </row>
    <row r="93" spans="1:9" x14ac:dyDescent="0.15">
      <c r="A93" t="s">
        <v>22</v>
      </c>
      <c r="D93" s="1" t="s">
        <v>81</v>
      </c>
      <c r="E93" s="1" t="s">
        <v>177</v>
      </c>
      <c r="G93" s="1" t="s">
        <v>74</v>
      </c>
      <c r="I93" s="1" t="s">
        <v>74</v>
      </c>
    </row>
    <row r="94" spans="1:9" x14ac:dyDescent="0.15">
      <c r="A94" t="s">
        <v>24</v>
      </c>
      <c r="D94" s="1" t="s">
        <v>103</v>
      </c>
      <c r="E94" s="1" t="s">
        <v>177</v>
      </c>
      <c r="G94" s="1" t="s">
        <v>177</v>
      </c>
      <c r="I94" s="1" t="s">
        <v>81</v>
      </c>
    </row>
    <row r="95" spans="1:9" x14ac:dyDescent="0.15">
      <c r="A95" t="s">
        <v>275</v>
      </c>
      <c r="D95" s="1" t="s">
        <v>81</v>
      </c>
      <c r="E95" s="1" t="s">
        <v>179</v>
      </c>
      <c r="G95" s="1" t="s">
        <v>276</v>
      </c>
      <c r="I95" s="1" t="s">
        <v>277</v>
      </c>
    </row>
    <row r="96" spans="1:9" x14ac:dyDescent="0.15">
      <c r="A96" t="s">
        <v>278</v>
      </c>
      <c r="D96" s="1" t="s">
        <v>121</v>
      </c>
      <c r="E96" s="1" t="s">
        <v>153</v>
      </c>
      <c r="G96" s="1" t="s">
        <v>211</v>
      </c>
      <c r="I96" s="1" t="s">
        <v>211</v>
      </c>
    </row>
    <row r="97" spans="1:9" x14ac:dyDescent="0.15">
      <c r="A97" t="s">
        <v>279</v>
      </c>
      <c r="D97" s="1" t="s">
        <v>123</v>
      </c>
      <c r="E97" s="1" t="s">
        <v>280</v>
      </c>
      <c r="G97" s="1" t="s">
        <v>212</v>
      </c>
      <c r="I97" s="1" t="s">
        <v>258</v>
      </c>
    </row>
    <row r="98" spans="1:9" x14ac:dyDescent="0.15">
      <c r="A98" t="s">
        <v>281</v>
      </c>
      <c r="D98" s="1" t="s">
        <v>74</v>
      </c>
      <c r="E98" s="1" t="s">
        <v>74</v>
      </c>
      <c r="G98" s="1" t="s">
        <v>214</v>
      </c>
      <c r="I98" s="1" t="s">
        <v>259</v>
      </c>
    </row>
    <row r="99" spans="1:9" x14ac:dyDescent="0.15">
      <c r="A99" t="s">
        <v>62</v>
      </c>
      <c r="D99" s="1" t="s">
        <v>282</v>
      </c>
      <c r="E99" s="1" t="s">
        <v>283</v>
      </c>
      <c r="G99" s="1" t="s">
        <v>284</v>
      </c>
      <c r="I99" s="1" t="s">
        <v>285</v>
      </c>
    </row>
    <row r="100" spans="1:9" x14ac:dyDescent="0.15">
      <c r="A100" t="s">
        <v>63</v>
      </c>
      <c r="D100" s="1" t="s">
        <v>286</v>
      </c>
      <c r="E100" s="1" t="s">
        <v>287</v>
      </c>
      <c r="G100" s="1" t="s">
        <v>288</v>
      </c>
      <c r="I100" s="1" t="s">
        <v>289</v>
      </c>
    </row>
    <row r="101" spans="1:9" x14ac:dyDescent="0.15">
      <c r="A101" t="s">
        <v>64</v>
      </c>
      <c r="D101" s="1" t="s">
        <v>150</v>
      </c>
      <c r="E101" s="1" t="s">
        <v>182</v>
      </c>
      <c r="G101" s="1" t="s">
        <v>231</v>
      </c>
      <c r="I101" s="1" t="s">
        <v>231</v>
      </c>
    </row>
    <row r="106" spans="1:9" x14ac:dyDescent="0.15">
      <c r="A106" t="s">
        <v>0</v>
      </c>
      <c r="D106" s="1" t="s">
        <v>290</v>
      </c>
      <c r="E106" s="1" t="s">
        <v>291</v>
      </c>
      <c r="G106" s="1" t="s">
        <v>292</v>
      </c>
      <c r="I106" s="1" t="s">
        <v>293</v>
      </c>
    </row>
    <row r="107" spans="1:9" x14ac:dyDescent="0.15">
      <c r="A107" t="s">
        <v>17</v>
      </c>
      <c r="D107" s="1" t="s">
        <v>81</v>
      </c>
      <c r="E107" s="1" t="s">
        <v>81</v>
      </c>
      <c r="G107" s="1" t="s">
        <v>81</v>
      </c>
      <c r="I107" s="1" t="s">
        <v>81</v>
      </c>
    </row>
    <row r="108" spans="1:9" x14ac:dyDescent="0.15">
      <c r="A108" t="s">
        <v>18</v>
      </c>
      <c r="D108" s="1" t="s">
        <v>81</v>
      </c>
      <c r="E108" s="1" t="s">
        <v>81</v>
      </c>
      <c r="G108" s="1" t="s">
        <v>81</v>
      </c>
      <c r="I108" s="1" t="s">
        <v>81</v>
      </c>
    </row>
    <row r="109" spans="1:9" x14ac:dyDescent="0.15">
      <c r="A109" t="s">
        <v>19</v>
      </c>
      <c r="D109" s="1" t="s">
        <v>81</v>
      </c>
      <c r="E109" s="1" t="s">
        <v>81</v>
      </c>
      <c r="G109" s="1" t="s">
        <v>81</v>
      </c>
      <c r="I109" s="1" t="s">
        <v>81</v>
      </c>
    </row>
    <row r="110" spans="1:9" x14ac:dyDescent="0.15">
      <c r="A110" t="s">
        <v>20</v>
      </c>
      <c r="D110" s="1" t="s">
        <v>81</v>
      </c>
      <c r="E110" s="1" t="s">
        <v>81</v>
      </c>
      <c r="G110" s="1" t="s">
        <v>81</v>
      </c>
      <c r="I110" s="1" t="s">
        <v>81</v>
      </c>
    </row>
    <row r="111" spans="1:9" x14ac:dyDescent="0.15">
      <c r="A111" t="s">
        <v>21</v>
      </c>
      <c r="D111" s="1" t="s">
        <v>81</v>
      </c>
      <c r="E111" s="1" t="s">
        <v>81</v>
      </c>
      <c r="G111" s="1" t="s">
        <v>81</v>
      </c>
      <c r="I111" s="1" t="s">
        <v>74</v>
      </c>
    </row>
    <row r="112" spans="1:9" x14ac:dyDescent="0.15">
      <c r="A112" t="s">
        <v>22</v>
      </c>
      <c r="D112" s="1" t="s">
        <v>81</v>
      </c>
      <c r="E112" s="1" t="s">
        <v>179</v>
      </c>
      <c r="G112" s="1" t="s">
        <v>74</v>
      </c>
      <c r="I112" s="1" t="s">
        <v>74</v>
      </c>
    </row>
    <row r="113" spans="1:9" x14ac:dyDescent="0.15">
      <c r="A113" t="s">
        <v>23</v>
      </c>
      <c r="D113" s="1" t="s">
        <v>294</v>
      </c>
      <c r="E113" s="1" t="s">
        <v>165</v>
      </c>
      <c r="G113" s="1" t="s">
        <v>74</v>
      </c>
      <c r="I113" s="1" t="s">
        <v>74</v>
      </c>
    </row>
    <row r="114" spans="1:9" x14ac:dyDescent="0.15">
      <c r="A114" t="s">
        <v>24</v>
      </c>
      <c r="D114" s="1" t="s">
        <v>81</v>
      </c>
      <c r="E114" s="1" t="s">
        <v>81</v>
      </c>
      <c r="G114" s="1" t="s">
        <v>177</v>
      </c>
      <c r="I114" s="1" t="s">
        <v>81</v>
      </c>
    </row>
    <row r="115" spans="1:9" x14ac:dyDescent="0.15">
      <c r="A115" t="s">
        <v>25</v>
      </c>
      <c r="D115" s="1" t="s">
        <v>295</v>
      </c>
      <c r="E115" s="1" t="s">
        <v>166</v>
      </c>
      <c r="G115" s="1" t="s">
        <v>74</v>
      </c>
      <c r="I115" s="1" t="s">
        <v>296</v>
      </c>
    </row>
    <row r="116" spans="1:9" x14ac:dyDescent="0.15">
      <c r="A116" t="s">
        <v>17</v>
      </c>
      <c r="D116" s="1" t="s">
        <v>81</v>
      </c>
      <c r="E116" s="1" t="s">
        <v>177</v>
      </c>
      <c r="G116" s="1" t="s">
        <v>74</v>
      </c>
      <c r="I116" s="1" t="s">
        <v>81</v>
      </c>
    </row>
    <row r="117" spans="1:9" x14ac:dyDescent="0.15">
      <c r="A117" t="s">
        <v>18</v>
      </c>
      <c r="D117" s="1" t="s">
        <v>81</v>
      </c>
      <c r="E117" s="1" t="s">
        <v>177</v>
      </c>
      <c r="G117" s="1" t="s">
        <v>74</v>
      </c>
      <c r="I117" s="1" t="s">
        <v>81</v>
      </c>
    </row>
    <row r="118" spans="1:9" x14ac:dyDescent="0.15">
      <c r="A118" t="s">
        <v>19</v>
      </c>
      <c r="D118" s="1" t="s">
        <v>81</v>
      </c>
      <c r="E118" s="1" t="s">
        <v>177</v>
      </c>
      <c r="G118" s="1" t="s">
        <v>74</v>
      </c>
      <c r="I118" s="1" t="s">
        <v>81</v>
      </c>
    </row>
    <row r="119" spans="1:9" x14ac:dyDescent="0.15">
      <c r="A119" t="s">
        <v>20</v>
      </c>
      <c r="D119" s="1" t="s">
        <v>81</v>
      </c>
      <c r="E119" s="1" t="s">
        <v>177</v>
      </c>
      <c r="G119" s="1" t="s">
        <v>81</v>
      </c>
      <c r="I119" s="1" t="s">
        <v>81</v>
      </c>
    </row>
    <row r="120" spans="1:9" x14ac:dyDescent="0.15">
      <c r="A120" t="s">
        <v>21</v>
      </c>
      <c r="D120" s="1" t="s">
        <v>81</v>
      </c>
      <c r="E120" s="1" t="s">
        <v>177</v>
      </c>
      <c r="G120" s="1" t="s">
        <v>81</v>
      </c>
      <c r="I120" s="1" t="s">
        <v>74</v>
      </c>
    </row>
    <row r="121" spans="1:9" x14ac:dyDescent="0.15">
      <c r="A121" t="s">
        <v>22</v>
      </c>
      <c r="D121" s="1" t="s">
        <v>81</v>
      </c>
      <c r="E121" s="1" t="s">
        <v>177</v>
      </c>
      <c r="G121" s="1" t="s">
        <v>74</v>
      </c>
      <c r="I121" s="1" t="s">
        <v>74</v>
      </c>
    </row>
    <row r="122" spans="1:9" x14ac:dyDescent="0.15">
      <c r="A122" t="s">
        <v>24</v>
      </c>
      <c r="D122" s="1" t="s">
        <v>81</v>
      </c>
      <c r="E122" s="1" t="s">
        <v>177</v>
      </c>
      <c r="G122" s="1" t="s">
        <v>177</v>
      </c>
      <c r="I122" s="1" t="s">
        <v>81</v>
      </c>
    </row>
    <row r="123" spans="1:9" x14ac:dyDescent="0.15">
      <c r="A123" t="s">
        <v>275</v>
      </c>
      <c r="D123" s="1" t="s">
        <v>103</v>
      </c>
      <c r="E123" s="1" t="s">
        <v>179</v>
      </c>
      <c r="G123" s="1" t="s">
        <v>103</v>
      </c>
      <c r="I123" s="1" t="s">
        <v>103</v>
      </c>
    </row>
    <row r="124" spans="1:9" x14ac:dyDescent="0.15">
      <c r="A124" t="s">
        <v>297</v>
      </c>
      <c r="D124" s="1" t="s">
        <v>298</v>
      </c>
      <c r="E124" s="1" t="s">
        <v>299</v>
      </c>
      <c r="G124" s="1" t="s">
        <v>300</v>
      </c>
      <c r="I124" s="1" t="s">
        <v>301</v>
      </c>
    </row>
    <row r="125" spans="1:9" x14ac:dyDescent="0.15">
      <c r="A125" t="s">
        <v>302</v>
      </c>
      <c r="G125" t="str">
        <f>HYPERLINK("https://api.typeform.com/responses/files/dbe8774200cabd82e1f0b7adc23bce4bbd4aaa2665fe57bebf0ae6258401a35a/Import_logs_Export_error.zip","https://api.typeform.com/responses/files/dbe8774200cabd82e1f0b7adc23bce4bbd4aaa2665fe57bebf0ae6258401a35a/Import_logs_Export_error.zip")</f>
        <v>https://api.typeform.com/responses/files/dbe8774200cabd82e1f0b7adc23bce4bbd4aaa2665fe57bebf0ae6258401a35a/Import_logs_Export_error.zip</v>
      </c>
      <c r="I125" t="str">
        <f>HYPERLINK("https://api.typeform.com/responses/files/3e368e92fef46275b093775261ef69877e572e9cc98b8fe5e32d99cb5bdab082/Import_options.JPG","https://api.typeform.com/responses/files/3e368e92fef46275b093775261ef69877e572e9cc98b8fe5e32d99cb5bdab082/Import_options.JPG")</f>
        <v>https://api.typeform.com/responses/files/3e368e92fef46275b093775261ef69877e572e9cc98b8fe5e32d99cb5bdab082/Import_options.JPG</v>
      </c>
    </row>
    <row r="126" spans="1:9" x14ac:dyDescent="0.15">
      <c r="A126" t="s">
        <v>303</v>
      </c>
      <c r="G126" t="str">
        <f>HYPERLINK("https://api.typeform.com/responses/files/3945be06b2b63a3a655d6c5389c923c05099e498e94f3841232afad2d6e0346d/Task_2_–_georeferencing_IFC_FZKViewer51_ICGC_delivered.docx","https://api.typeform.com/responses/files/3945be06b2b63a3a655d6c5389c923c05099e498e94f3841232afad2d6e0346d/Task_2_–_georeferencing_IFC_FZKViewer51_ICGC_delivered.docx")</f>
        <v>https://api.typeform.com/responses/files/3945be06b2b63a3a655d6c5389c923c05099e498e94f3841232afad2d6e0346d/Task_2_–_georeferencing_IFC_FZKViewer51_ICGC_delivered.docx</v>
      </c>
      <c r="I126" t="str">
        <f>HYPERLINK("https://api.typeform.com/responses/files/532a351514ff99f5b0468f58c2481d805d6e3e7d272f6f78010a2dd51b62de2a/Task_2_–_georeferencing_IFC_Revit2020_ICGC_delivered.docx","https://api.typeform.com/responses/files/532a351514ff99f5b0468f58c2481d805d6e3e7d272f6f78010a2dd51b62de2a/Task_2_–_georeferencing_IFC_Revit2020_ICGC_delivered.docx")</f>
        <v>https://api.typeform.com/responses/files/532a351514ff99f5b0468f58c2481d805d6e3e7d272f6f78010a2dd51b62de2a/Task_2_–_georeferencing_IFC_Revit2020_ICGC_delivered.docx</v>
      </c>
    </row>
    <row r="127" spans="1:9" x14ac:dyDescent="0.15">
      <c r="A127" t="s">
        <v>304</v>
      </c>
      <c r="D127" s="1" t="s">
        <v>305</v>
      </c>
      <c r="E127" s="1" t="s">
        <v>305</v>
      </c>
      <c r="G127" s="1" t="s">
        <v>305</v>
      </c>
      <c r="I127" s="1" t="s">
        <v>305</v>
      </c>
    </row>
    <row r="128" spans="1:9" x14ac:dyDescent="0.15">
      <c r="A128" t="s">
        <v>306</v>
      </c>
      <c r="D128" s="1" t="s">
        <v>305</v>
      </c>
      <c r="E128" s="1" t="s">
        <v>305</v>
      </c>
      <c r="G128" s="1" t="s">
        <v>305</v>
      </c>
      <c r="I128" s="1" t="s">
        <v>305</v>
      </c>
    </row>
    <row r="129" spans="1:9" x14ac:dyDescent="0.15">
      <c r="A129" t="s">
        <v>307</v>
      </c>
      <c r="D129" s="1" t="s">
        <v>305</v>
      </c>
      <c r="E129" s="1" t="s">
        <v>305</v>
      </c>
      <c r="G129" s="1" t="s">
        <v>305</v>
      </c>
      <c r="I129" s="1" t="s">
        <v>305</v>
      </c>
    </row>
    <row r="130" spans="1:9" x14ac:dyDescent="0.15">
      <c r="A130" t="s">
        <v>308</v>
      </c>
      <c r="D130" s="1" t="s">
        <v>305</v>
      </c>
      <c r="E130" s="1" t="s">
        <v>305</v>
      </c>
      <c r="G130" s="1" t="s">
        <v>305</v>
      </c>
      <c r="I130" s="1" t="s">
        <v>305</v>
      </c>
    </row>
    <row r="131" spans="1:9" x14ac:dyDescent="0.15">
      <c r="A131" t="s">
        <v>309</v>
      </c>
      <c r="D131" s="1" t="s">
        <v>305</v>
      </c>
      <c r="E131" s="1" t="s">
        <v>305</v>
      </c>
      <c r="G131" s="1" t="s">
        <v>305</v>
      </c>
      <c r="I131" s="1" t="s">
        <v>305</v>
      </c>
    </row>
    <row r="132" spans="1:9" x14ac:dyDescent="0.15">
      <c r="A132" t="s">
        <v>310</v>
      </c>
      <c r="D132" s="1" t="s">
        <v>305</v>
      </c>
      <c r="E132" s="1" t="s">
        <v>305</v>
      </c>
      <c r="G132" s="1" t="s">
        <v>305</v>
      </c>
      <c r="I132" s="1" t="s">
        <v>305</v>
      </c>
    </row>
    <row r="133" spans="1:9" x14ac:dyDescent="0.15">
      <c r="A133" t="s">
        <v>278</v>
      </c>
      <c r="D133" s="1" t="s">
        <v>121</v>
      </c>
      <c r="E133" s="1" t="s">
        <v>153</v>
      </c>
      <c r="G133" s="1" t="s">
        <v>211</v>
      </c>
      <c r="I133" s="1" t="s">
        <v>211</v>
      </c>
    </row>
    <row r="134" spans="1:9" x14ac:dyDescent="0.15">
      <c r="A134" t="s">
        <v>279</v>
      </c>
      <c r="D134" s="1" t="s">
        <v>123</v>
      </c>
      <c r="E134" s="1" t="s">
        <v>280</v>
      </c>
      <c r="G134" s="1" t="s">
        <v>212</v>
      </c>
      <c r="I134" s="1" t="s">
        <v>258</v>
      </c>
    </row>
    <row r="135" spans="1:9" x14ac:dyDescent="0.15">
      <c r="A135" t="s">
        <v>281</v>
      </c>
      <c r="D135" s="1" t="s">
        <v>311</v>
      </c>
      <c r="E135" s="1" t="s">
        <v>311</v>
      </c>
      <c r="G135" s="1" t="s">
        <v>214</v>
      </c>
      <c r="I135" s="1" t="s">
        <v>259</v>
      </c>
    </row>
    <row r="136" spans="1:9" x14ac:dyDescent="0.15">
      <c r="A136" t="s">
        <v>62</v>
      </c>
      <c r="D136" s="1" t="s">
        <v>312</v>
      </c>
      <c r="E136" s="1" t="s">
        <v>313</v>
      </c>
      <c r="G136" s="1" t="s">
        <v>314</v>
      </c>
      <c r="I136" s="1" t="s">
        <v>315</v>
      </c>
    </row>
    <row r="137" spans="1:9" x14ac:dyDescent="0.15">
      <c r="A137" t="s">
        <v>63</v>
      </c>
      <c r="D137" s="1" t="s">
        <v>316</v>
      </c>
      <c r="E137" s="1" t="s">
        <v>317</v>
      </c>
      <c r="G137" s="1" t="s">
        <v>318</v>
      </c>
      <c r="I137" s="1" t="s">
        <v>319</v>
      </c>
    </row>
    <row r="138" spans="1:9" x14ac:dyDescent="0.15">
      <c r="A138" t="s">
        <v>64</v>
      </c>
      <c r="D138" s="1" t="s">
        <v>150</v>
      </c>
      <c r="E138" s="1" t="s">
        <v>182</v>
      </c>
      <c r="G138" s="1" t="s">
        <v>231</v>
      </c>
      <c r="I138" s="1" t="s">
        <v>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UhfL7P</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2020-01-31T07:59:12Z</dcterms:created>
  <dcterms:modified xsi:type="dcterms:W3CDTF">2020-01-31T07:59:12Z</dcterms:modified>
</cp:coreProperties>
</file>