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D:\Workspace\price-oracle\docs\"/>
    </mc:Choice>
  </mc:AlternateContent>
  <xr:revisionPtr revIDLastSave="0" documentId="13_ncr:1_{D16A94DB-5426-4B5F-B51D-83F66BA3BC47}" xr6:coauthVersionLast="47" xr6:coauthVersionMax="47" xr10:uidLastSave="{00000000-0000-0000-0000-000000000000}"/>
  <bookViews>
    <workbookView xWindow="-105" yWindow="0" windowWidth="26010" windowHeight="20985" activeTab="3" xr2:uid="{00000000-000D-0000-FFFF-FFFF00000000}"/>
  </bookViews>
  <sheets>
    <sheet name="Baseline" sheetId="1" r:id="rId1"/>
    <sheet name="NN models" sheetId="2" r:id="rId2"/>
    <sheet name="NN models SMA" sheetId="3" r:id="rId3"/>
    <sheet name="Var mode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4" i="3" l="1"/>
  <c r="T54" i="3"/>
  <c r="U54" i="3"/>
  <c r="R54" i="3"/>
  <c r="U49" i="3"/>
  <c r="S49" i="3"/>
  <c r="T49" i="3"/>
  <c r="R49" i="3"/>
  <c r="S38" i="3"/>
  <c r="T38" i="3"/>
  <c r="U38" i="3"/>
  <c r="R38" i="3"/>
  <c r="G34" i="2"/>
  <c r="H34" i="2"/>
  <c r="I34" i="2"/>
  <c r="G35" i="2"/>
  <c r="H35" i="2"/>
  <c r="I35" i="2"/>
  <c r="G36" i="2"/>
  <c r="H36" i="2"/>
  <c r="I36" i="2"/>
  <c r="G37" i="2"/>
  <c r="H37" i="2"/>
  <c r="I37" i="2"/>
  <c r="G38" i="2"/>
  <c r="H38" i="2"/>
  <c r="I38" i="2"/>
  <c r="G39" i="2"/>
  <c r="H39" i="2"/>
  <c r="I39" i="2"/>
  <c r="G40" i="2"/>
  <c r="H40" i="2"/>
  <c r="I40" i="2"/>
  <c r="G41" i="2"/>
  <c r="H41" i="2"/>
  <c r="I41" i="2"/>
  <c r="G42" i="2"/>
  <c r="H42" i="2"/>
  <c r="I42" i="2"/>
  <c r="G43" i="2"/>
  <c r="H43" i="2"/>
  <c r="I43" i="2"/>
  <c r="G45" i="2"/>
  <c r="H45" i="2"/>
  <c r="I45" i="2"/>
  <c r="G46" i="2"/>
  <c r="H46" i="2"/>
  <c r="I46" i="2"/>
  <c r="G47" i="2"/>
  <c r="H47" i="2"/>
  <c r="I47" i="2"/>
  <c r="G48" i="2"/>
  <c r="H48" i="2"/>
  <c r="I48" i="2"/>
  <c r="G50" i="2"/>
  <c r="H50" i="2"/>
  <c r="I50" i="2"/>
  <c r="G51" i="2"/>
  <c r="H51" i="2"/>
  <c r="I51" i="2"/>
  <c r="G52" i="2"/>
  <c r="H52" i="2"/>
  <c r="I52" i="2"/>
  <c r="F35" i="2"/>
  <c r="F36" i="2"/>
  <c r="F37" i="2"/>
  <c r="F38" i="2"/>
  <c r="F39" i="2"/>
  <c r="F40" i="2"/>
  <c r="F41" i="2"/>
  <c r="F42" i="2"/>
  <c r="F43" i="2"/>
  <c r="F45" i="2"/>
  <c r="F46" i="2"/>
  <c r="F47" i="2"/>
  <c r="F48" i="2"/>
  <c r="F50" i="2"/>
  <c r="F51" i="2"/>
  <c r="F52" i="2"/>
  <c r="F34" i="2"/>
  <c r="U50" i="2"/>
  <c r="T50" i="2"/>
  <c r="S50" i="2"/>
  <c r="R50" i="2"/>
  <c r="U45" i="2"/>
  <c r="T45" i="2"/>
  <c r="S45" i="2"/>
  <c r="R45" i="2"/>
  <c r="U34" i="2"/>
  <c r="T34" i="2"/>
  <c r="S34" i="2"/>
  <c r="R34" i="2"/>
  <c r="Q29" i="2"/>
  <c r="P29" i="2"/>
  <c r="O29" i="2"/>
  <c r="N29" i="2"/>
  <c r="Q28" i="2"/>
  <c r="P28" i="2"/>
  <c r="O28" i="2"/>
  <c r="N28" i="2"/>
  <c r="U27" i="2"/>
  <c r="T27" i="2"/>
  <c r="S27" i="2"/>
  <c r="R27" i="2"/>
  <c r="Q27" i="2"/>
  <c r="P27" i="2"/>
  <c r="O27" i="2"/>
  <c r="N27" i="2"/>
  <c r="Q25" i="2"/>
  <c r="P25" i="2"/>
  <c r="O25" i="2"/>
  <c r="N25" i="2"/>
  <c r="Q24" i="2"/>
  <c r="P24" i="2"/>
  <c r="O24" i="2"/>
  <c r="N24" i="2"/>
  <c r="Q23" i="2"/>
  <c r="P23" i="2"/>
  <c r="O23" i="2"/>
  <c r="N23" i="2"/>
  <c r="U22" i="2"/>
  <c r="T22" i="2"/>
  <c r="S22" i="2"/>
  <c r="R22" i="2"/>
  <c r="Q22" i="2"/>
  <c r="P22" i="2"/>
  <c r="O22" i="2"/>
  <c r="N22"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U11" i="2"/>
  <c r="T11" i="2"/>
  <c r="S11" i="2"/>
  <c r="R11" i="2"/>
  <c r="Q11" i="2"/>
  <c r="P11" i="2"/>
  <c r="O11" i="2"/>
  <c r="N11" i="2"/>
  <c r="M27" i="1"/>
  <c r="L27" i="1"/>
  <c r="K27" i="1"/>
  <c r="J27" i="1"/>
  <c r="M26" i="1"/>
  <c r="L26" i="1"/>
  <c r="K26" i="1"/>
  <c r="J26" i="1"/>
  <c r="M25" i="1"/>
  <c r="L25" i="1"/>
  <c r="K25" i="1"/>
  <c r="J25" i="1"/>
  <c r="M23" i="1"/>
  <c r="L23" i="1"/>
  <c r="K23" i="1"/>
  <c r="J23" i="1"/>
  <c r="M22" i="1"/>
  <c r="L22" i="1"/>
  <c r="K22" i="1"/>
  <c r="J22" i="1"/>
  <c r="M21" i="1"/>
  <c r="L21" i="1"/>
  <c r="K21" i="1"/>
  <c r="J21" i="1"/>
  <c r="M20" i="1"/>
  <c r="L20" i="1"/>
  <c r="K20" i="1"/>
  <c r="J20" i="1"/>
  <c r="M18" i="1"/>
  <c r="L18" i="1"/>
  <c r="K18" i="1"/>
  <c r="J18" i="1"/>
  <c r="M17" i="1"/>
  <c r="L17" i="1"/>
  <c r="K17" i="1"/>
  <c r="J17" i="1"/>
  <c r="M16" i="1"/>
  <c r="L16" i="1"/>
  <c r="K16" i="1"/>
  <c r="J16" i="1"/>
  <c r="M15" i="1"/>
  <c r="L15" i="1"/>
  <c r="K15" i="1"/>
  <c r="J15" i="1"/>
  <c r="M14" i="1"/>
  <c r="L14" i="1"/>
  <c r="K14" i="1"/>
  <c r="J14" i="1"/>
  <c r="M13" i="1"/>
  <c r="L13" i="1"/>
  <c r="K13" i="1"/>
  <c r="J13" i="1"/>
  <c r="M12" i="1"/>
  <c r="L12" i="1"/>
  <c r="K12" i="1"/>
  <c r="J12" i="1"/>
  <c r="M11" i="1"/>
  <c r="L11" i="1"/>
  <c r="K11" i="1"/>
  <c r="J11" i="1"/>
  <c r="M10" i="1"/>
  <c r="L10" i="1"/>
  <c r="K10" i="1"/>
  <c r="J10" i="1"/>
  <c r="M9" i="1"/>
  <c r="L9" i="1"/>
  <c r="K9" i="1"/>
  <c r="J9" i="1"/>
  <c r="S42" i="1"/>
</calcChain>
</file>

<file path=xl/sharedStrings.xml><?xml version="1.0" encoding="utf-8"?>
<sst xmlns="http://schemas.openxmlformats.org/spreadsheetml/2006/main" count="332" uniqueCount="31">
  <si>
    <t>These metrics refer to the Neural Network models. For each cripto/cluster, an optimization study has been conducted to select the best hyperparameters. These metrics refer to the best model found for each cripto/cluster.
Some criptos show outliers values in the metrics, which would require specific analysis for explanation.
The models have been trained with 64% of data as train set, 16% as validation set, 20% as test set.
The reported metrics are computed on the test set.</t>
  </si>
  <si>
    <t>MSE</t>
  </si>
  <si>
    <t>RMSE</t>
  </si>
  <si>
    <t>MAPE</t>
  </si>
  <si>
    <t>7 days</t>
  </si>
  <si>
    <t>30 days</t>
  </si>
  <si>
    <t>90 days</t>
  </si>
  <si>
    <t>All</t>
  </si>
  <si>
    <t>CLUSTER 1</t>
  </si>
  <si>
    <t>ADA</t>
  </si>
  <si>
    <t>ETC</t>
  </si>
  <si>
    <t>ICX</t>
  </si>
  <si>
    <t>IOTA</t>
  </si>
  <si>
    <t>LTC</t>
  </si>
  <si>
    <t>NEO</t>
  </si>
  <si>
    <t>QTUM</t>
  </si>
  <si>
    <t>VET</t>
  </si>
  <si>
    <t>XLM</t>
  </si>
  <si>
    <t>XRP</t>
  </si>
  <si>
    <t>CLUSTER 2</t>
  </si>
  <si>
    <t>BNB</t>
  </si>
  <si>
    <t>BTC</t>
  </si>
  <si>
    <t>ETH</t>
  </si>
  <si>
    <t>TRX</t>
  </si>
  <si>
    <t>CLUSTER 3</t>
  </si>
  <si>
    <t>EOS</t>
  </si>
  <si>
    <t>NUL</t>
  </si>
  <si>
    <t>ONT</t>
  </si>
  <si>
    <t>The baseline model is a simple model that predicts as price of the following day, the price of the current day. 
For this reason, metrics for the cluster predictions are not provided.</t>
  </si>
  <si>
    <t>These metrics refer to the Var models. For each cluster, an optimization study has been conducted to select the best hyperparameters. These metrics refer to the best model found for each cripto/cluster.
The models have been trained with 64% of data as train set, 16% as validation set, 20% as test set.
The reported metrics are computed on the test set.</t>
  </si>
  <si>
    <r>
      <t xml:space="preserve">These metrics refer to the Neural Network models. For each cripto/cluster, an optimization study has been conducted to select the best hyperparameters. These metrics refer to the best model found for each cripto/cluster.
</t>
    </r>
    <r>
      <rPr>
        <sz val="11"/>
        <color rgb="FFFF0000"/>
        <rFont val="Calibri"/>
        <family val="2"/>
        <scheme val="minor"/>
      </rPr>
      <t>In this experiment, for each cripto, the Simple Moving Average (SMA) was calculated on different time windows and fed to the model as additional input. The SMA time windows, in a daily context, used in these experiments are: 5, 10, 20, 50, 100, 200</t>
    </r>
    <r>
      <rPr>
        <sz val="11"/>
        <color theme="1"/>
        <rFont val="Calibri"/>
        <family val="2"/>
        <scheme val="minor"/>
      </rPr>
      <t xml:space="preserve">
Some criptos show outliers values in the metrics, which would require specific analysis for explanation.
The models have been trained with 64% of data as train set, 16% as validation set, 20% as test set.
The reported metrics are computed on the test 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</si>
</sst>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
    <numFmt numFmtId="166" formatCode="#,##0.0000000"/>
    <numFmt numFmtId="167" formatCode="#,##0.000"/>
    <numFmt numFmtId="168" formatCode="#,##0.00000000"/>
    <numFmt numFmtId="170" formatCode="#,##0.0000000000"/>
    <numFmt numFmtId="174" formatCode="0.0000000"/>
  </numFmts>
  <fonts count="13">
    <font>
      <sz val="11"/>
      <color theme="1"/>
      <name val="Calibri"/>
      <family val="2"/>
      <scheme val="minor"/>
    </font>
    <font>
      <sz val="11"/>
      <color theme="1"/>
      <name val="Calibri"/>
      <family val="2"/>
    </font>
    <font>
      <u/>
      <sz val="11"/>
      <color rgb="FF000000"/>
      <name val="Calibri"/>
      <family val="2"/>
    </font>
    <font>
      <b/>
      <sz val="11"/>
      <color rgb="FFFFFFFF"/>
      <name val="Calibri"/>
      <family val="2"/>
    </font>
    <font>
      <b/>
      <sz val="11"/>
      <color rgb="FF000000"/>
      <name val="Calibri"/>
      <family val="2"/>
    </font>
    <font>
      <sz val="10"/>
      <color rgb="FF000000"/>
      <name val="Liberation Sans"/>
      <family val="2"/>
    </font>
    <font>
      <sz val="10"/>
      <color rgb="FFFF0000"/>
      <name val="Liberation Sans"/>
      <family val="2"/>
    </font>
    <font>
      <sz val="7"/>
      <color rgb="FF000000"/>
      <name val="Segoe UI"/>
      <family val="2"/>
    </font>
    <font>
      <sz val="11"/>
      <color theme="1"/>
      <name val="Calibri"/>
      <family val="2"/>
      <scheme val="minor"/>
    </font>
    <font>
      <sz val="11"/>
      <color rgb="FFFF0000"/>
      <name val="Calibri"/>
      <family val="2"/>
      <scheme val="minor"/>
    </font>
    <font>
      <sz val="11"/>
      <name val="Calibri"/>
      <family val="2"/>
      <scheme val="minor"/>
    </font>
    <font>
      <sz val="10"/>
      <name val="Liberation Sans"/>
      <family val="2"/>
    </font>
    <font>
      <sz val="11"/>
      <name val="Calibri"/>
      <family val="2"/>
    </font>
  </fonts>
  <fills count="5">
    <fill>
      <patternFill patternType="none"/>
    </fill>
    <fill>
      <patternFill patternType="gray125"/>
    </fill>
    <fill>
      <patternFill patternType="solid">
        <fgColor rgb="FF8497B0"/>
      </patternFill>
    </fill>
    <fill>
      <patternFill patternType="solid">
        <fgColor rgb="FFDEEBF7"/>
      </patternFill>
    </fill>
    <fill>
      <patternFill patternType="solid">
        <fgColor theme="4" tint="0.79998168889431442"/>
        <bgColor indexed="64"/>
      </patternFill>
    </fill>
  </fills>
  <borders count="58">
    <border>
      <left/>
      <right/>
      <top/>
      <bottom/>
      <diagonal/>
    </border>
    <border>
      <left/>
      <right/>
      <top/>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C6C6C6"/>
      </right>
      <top style="thin">
        <color rgb="FF000000"/>
      </top>
      <bottom style="thin">
        <color rgb="FFC6C6C6"/>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C6C6C6"/>
      </top>
      <bottom style="thin">
        <color rgb="FFC6C6C6"/>
      </bottom>
      <diagonal/>
    </border>
    <border>
      <left style="thin">
        <color rgb="FF000000"/>
      </left>
      <right/>
      <top/>
      <bottom/>
      <diagonal/>
    </border>
    <border>
      <left/>
      <right style="thin">
        <color rgb="FF000000"/>
      </right>
      <top/>
      <bottom/>
      <diagonal/>
    </border>
    <border>
      <left style="thin">
        <color rgb="FF000000"/>
      </left>
      <right style="thin">
        <color rgb="FFC6C6C6"/>
      </right>
      <top style="thin">
        <color rgb="FFC6C6C6"/>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C6C6C6"/>
      </bottom>
      <diagonal/>
    </border>
    <border>
      <left style="thin">
        <color rgb="FFC6C6C6"/>
      </left>
      <right/>
      <top style="thin">
        <color rgb="FF000000"/>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s>
  <cellStyleXfs count="4">
    <xf numFmtId="0" fontId="0" fillId="0" borderId="0"/>
    <xf numFmtId="0" fontId="8" fillId="0" borderId="1"/>
    <xf numFmtId="0" fontId="8" fillId="0" borderId="1"/>
    <xf numFmtId="9" fontId="8" fillId="0" borderId="0" applyFont="0" applyFill="0" applyBorder="0" applyAlignment="0" applyProtection="0"/>
  </cellStyleXfs>
  <cellXfs count="219">
    <xf numFmtId="0" fontId="0" fillId="0" borderId="0" xfId="0"/>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left"/>
    </xf>
    <xf numFmtId="164" fontId="0" fillId="0" borderId="0" xfId="0" applyNumberFormat="1"/>
    <xf numFmtId="165" fontId="0" fillId="0" borderId="0" xfId="0" applyNumberFormat="1"/>
    <xf numFmtId="0" fontId="0" fillId="0" borderId="0" xfId="0"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0" fillId="0" borderId="0" xfId="0" applyNumberFormat="1" applyAlignment="1">
      <alignment horizontal="left"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left"/>
    </xf>
    <xf numFmtId="0" fontId="2" fillId="0" borderId="1" xfId="0" applyFont="1" applyBorder="1" applyAlignment="1">
      <alignment horizontal="left"/>
    </xf>
    <xf numFmtId="164" fontId="4" fillId="0" borderId="5" xfId="0" applyNumberFormat="1" applyFont="1" applyBorder="1" applyAlignment="1">
      <alignment horizontal="center"/>
    </xf>
    <xf numFmtId="165" fontId="4" fillId="0" borderId="5" xfId="0" applyNumberFormat="1" applyFont="1" applyBorder="1" applyAlignment="1">
      <alignment horizontal="center"/>
    </xf>
    <xf numFmtId="165" fontId="4" fillId="0" borderId="6" xfId="0" applyNumberFormat="1" applyFont="1" applyBorder="1" applyAlignment="1">
      <alignment horizontal="center"/>
    </xf>
    <xf numFmtId="0" fontId="4" fillId="0" borderId="8" xfId="0" applyFont="1" applyBorder="1" applyAlignment="1">
      <alignment horizontal="left"/>
    </xf>
    <xf numFmtId="164" fontId="5" fillId="0" borderId="5" xfId="0" applyNumberFormat="1" applyFont="1" applyBorder="1" applyAlignment="1">
      <alignment horizontal="right"/>
    </xf>
    <xf numFmtId="164" fontId="5" fillId="0" borderId="9" xfId="0" applyNumberFormat="1" applyFont="1" applyBorder="1" applyAlignment="1">
      <alignment horizontal="right"/>
    </xf>
    <xf numFmtId="164" fontId="1" fillId="0" borderId="5" xfId="0" applyNumberFormat="1" applyFont="1" applyBorder="1" applyAlignment="1">
      <alignment horizontal="left"/>
    </xf>
    <xf numFmtId="164" fontId="1" fillId="0" borderId="9" xfId="0" applyNumberFormat="1" applyFont="1" applyBorder="1" applyAlignment="1">
      <alignment horizontal="left"/>
    </xf>
    <xf numFmtId="164" fontId="1" fillId="0" borderId="10" xfId="0" applyNumberFormat="1" applyFont="1" applyBorder="1" applyAlignment="1">
      <alignment horizontal="left"/>
    </xf>
    <xf numFmtId="165" fontId="5" fillId="0" borderId="9" xfId="0" applyNumberFormat="1" applyFont="1" applyBorder="1" applyAlignment="1">
      <alignment horizontal="right"/>
    </xf>
    <xf numFmtId="165" fontId="5" fillId="0" borderId="10" xfId="0" applyNumberFormat="1" applyFont="1" applyBorder="1" applyAlignment="1">
      <alignment horizontal="right"/>
    </xf>
    <xf numFmtId="164" fontId="5" fillId="0" borderId="13" xfId="0" applyNumberFormat="1" applyFont="1" applyBorder="1" applyAlignment="1">
      <alignment horizontal="right"/>
    </xf>
    <xf numFmtId="164" fontId="5" fillId="0" borderId="1" xfId="0" applyNumberFormat="1" applyFont="1" applyBorder="1" applyAlignment="1">
      <alignment horizontal="right"/>
    </xf>
    <xf numFmtId="164" fontId="1" fillId="0" borderId="13" xfId="0" applyNumberFormat="1" applyFont="1" applyBorder="1" applyAlignment="1">
      <alignment horizontal="left"/>
    </xf>
    <xf numFmtId="164" fontId="1" fillId="0" borderId="1" xfId="0" applyNumberFormat="1" applyFont="1" applyBorder="1" applyAlignment="1">
      <alignment horizontal="left"/>
    </xf>
    <xf numFmtId="164" fontId="1" fillId="0" borderId="14" xfId="0" applyNumberFormat="1" applyFont="1" applyBorder="1" applyAlignment="1">
      <alignment horizontal="left"/>
    </xf>
    <xf numFmtId="165" fontId="5" fillId="0" borderId="1" xfId="0" applyNumberFormat="1" applyFont="1" applyBorder="1" applyAlignment="1">
      <alignment horizontal="right"/>
    </xf>
    <xf numFmtId="165" fontId="5" fillId="0" borderId="14" xfId="0" applyNumberFormat="1" applyFont="1" applyBorder="1" applyAlignment="1">
      <alignment horizontal="right"/>
    </xf>
    <xf numFmtId="165" fontId="6" fillId="0" borderId="1" xfId="0" applyNumberFormat="1" applyFont="1" applyBorder="1" applyAlignment="1">
      <alignment horizontal="right"/>
    </xf>
    <xf numFmtId="164" fontId="5" fillId="0" borderId="16" xfId="0" applyNumberFormat="1" applyFont="1" applyBorder="1" applyAlignment="1">
      <alignment horizontal="right"/>
    </xf>
    <xf numFmtId="164" fontId="5" fillId="0" borderId="17" xfId="0" applyNumberFormat="1" applyFont="1" applyBorder="1" applyAlignment="1">
      <alignment horizontal="right"/>
    </xf>
    <xf numFmtId="164" fontId="1" fillId="0" borderId="16" xfId="0" applyNumberFormat="1" applyFont="1" applyBorder="1" applyAlignment="1">
      <alignment horizontal="left"/>
    </xf>
    <xf numFmtId="164" fontId="1" fillId="0" borderId="17" xfId="0" applyNumberFormat="1" applyFont="1" applyBorder="1" applyAlignment="1">
      <alignment horizontal="left"/>
    </xf>
    <xf numFmtId="164" fontId="1" fillId="0" borderId="18" xfId="0" applyNumberFormat="1" applyFont="1" applyBorder="1" applyAlignment="1">
      <alignment horizontal="left"/>
    </xf>
    <xf numFmtId="165" fontId="5" fillId="0" borderId="17" xfId="0" applyNumberFormat="1" applyFont="1" applyBorder="1" applyAlignment="1">
      <alignment horizontal="right"/>
    </xf>
    <xf numFmtId="165" fontId="5" fillId="0" borderId="18" xfId="0" applyNumberFormat="1" applyFont="1" applyBorder="1" applyAlignment="1">
      <alignment horizontal="right"/>
    </xf>
    <xf numFmtId="0" fontId="4" fillId="0" borderId="1" xfId="0" applyFont="1" applyBorder="1" applyAlignment="1">
      <alignment horizontal="left"/>
    </xf>
    <xf numFmtId="164" fontId="1" fillId="0" borderId="1" xfId="0" applyNumberFormat="1" applyFont="1" applyBorder="1" applyAlignment="1">
      <alignment horizontal="right"/>
    </xf>
    <xf numFmtId="166" fontId="1" fillId="0" borderId="1" xfId="0" applyNumberFormat="1" applyFont="1" applyBorder="1" applyAlignment="1">
      <alignment horizontal="right"/>
    </xf>
    <xf numFmtId="165" fontId="1" fillId="0" borderId="1" xfId="0" applyNumberFormat="1" applyFont="1" applyBorder="1" applyAlignment="1">
      <alignment horizontal="right"/>
    </xf>
    <xf numFmtId="167" fontId="1" fillId="0" borderId="1" xfId="0" applyNumberFormat="1" applyFont="1" applyBorder="1" applyAlignment="1">
      <alignment horizontal="right"/>
    </xf>
    <xf numFmtId="165" fontId="2" fillId="0" borderId="1" xfId="0" applyNumberFormat="1" applyFont="1" applyBorder="1" applyAlignment="1">
      <alignment horizontal="left"/>
    </xf>
    <xf numFmtId="0" fontId="7" fillId="0" borderId="1" xfId="0" applyFont="1" applyBorder="1" applyAlignment="1">
      <alignment horizontal="left"/>
    </xf>
    <xf numFmtId="164" fontId="2" fillId="0" borderId="1" xfId="0" applyNumberFormat="1" applyFont="1" applyBorder="1" applyAlignment="1">
      <alignment horizontal="left"/>
    </xf>
    <xf numFmtId="0" fontId="1" fillId="0" borderId="1" xfId="0" applyFont="1" applyBorder="1" applyAlignment="1">
      <alignment horizontal="left"/>
    </xf>
    <xf numFmtId="164" fontId="4" fillId="0" borderId="24" xfId="0" applyNumberFormat="1" applyFont="1" applyBorder="1" applyAlignment="1">
      <alignment horizontal="center"/>
    </xf>
    <xf numFmtId="164" fontId="4" fillId="0" borderId="6" xfId="0" applyNumberFormat="1" applyFont="1" applyBorder="1" applyAlignment="1">
      <alignment horizontal="center"/>
    </xf>
    <xf numFmtId="0" fontId="5" fillId="0" borderId="1" xfId="0" applyFont="1" applyBorder="1" applyAlignment="1">
      <alignment horizontal="left"/>
    </xf>
    <xf numFmtId="0" fontId="4" fillId="0" borderId="9" xfId="0" applyFont="1" applyBorder="1" applyAlignment="1">
      <alignment horizontal="left"/>
    </xf>
    <xf numFmtId="0" fontId="4" fillId="0" borderId="28" xfId="0" applyFont="1" applyBorder="1" applyAlignment="1">
      <alignment horizontal="left"/>
    </xf>
    <xf numFmtId="0" fontId="4" fillId="0" borderId="17" xfId="0" applyFont="1" applyBorder="1" applyAlignment="1">
      <alignment horizontal="left"/>
    </xf>
    <xf numFmtId="0" fontId="8" fillId="0" borderId="1" xfId="2"/>
    <xf numFmtId="0" fontId="8" fillId="0" borderId="1" xfId="2" applyAlignment="1">
      <alignment horizontal="center"/>
    </xf>
    <xf numFmtId="0" fontId="8" fillId="0" borderId="1" xfId="2" applyAlignment="1">
      <alignment horizontal="center" vertical="center" wrapText="1"/>
    </xf>
    <xf numFmtId="0" fontId="10" fillId="0" borderId="1" xfId="2" applyFont="1"/>
    <xf numFmtId="0" fontId="4" fillId="0" borderId="16" xfId="0" applyFont="1" applyBorder="1" applyAlignment="1">
      <alignment horizontal="left"/>
    </xf>
    <xf numFmtId="0" fontId="4" fillId="0" borderId="29" xfId="0" applyFont="1" applyBorder="1" applyAlignment="1">
      <alignment horizontal="left"/>
    </xf>
    <xf numFmtId="164" fontId="4" fillId="0" borderId="34" xfId="0" applyNumberFormat="1" applyFont="1" applyBorder="1" applyAlignment="1">
      <alignment horizontal="center"/>
    </xf>
    <xf numFmtId="166" fontId="1" fillId="0" borderId="1" xfId="0" applyNumberFormat="1" applyFont="1" applyBorder="1" applyAlignment="1">
      <alignment horizontal="right" vertical="center"/>
    </xf>
    <xf numFmtId="167" fontId="1" fillId="0" borderId="1" xfId="0" applyNumberFormat="1" applyFont="1" applyBorder="1" applyAlignment="1">
      <alignment horizontal="right" vertical="center"/>
    </xf>
    <xf numFmtId="164" fontId="5" fillId="0" borderId="38" xfId="0" applyNumberFormat="1" applyFont="1" applyBorder="1" applyAlignment="1">
      <alignment horizontal="right"/>
    </xf>
    <xf numFmtId="164" fontId="5" fillId="0" borderId="39" xfId="0" applyNumberFormat="1" applyFont="1" applyBorder="1" applyAlignment="1">
      <alignment horizontal="right"/>
    </xf>
    <xf numFmtId="164" fontId="5" fillId="0" borderId="40" xfId="0" applyNumberFormat="1" applyFont="1" applyBorder="1" applyAlignment="1">
      <alignment horizontal="right"/>
    </xf>
    <xf numFmtId="164" fontId="5" fillId="0" borderId="41" xfId="0" applyNumberFormat="1" applyFont="1" applyBorder="1" applyAlignment="1">
      <alignment horizontal="right"/>
    </xf>
    <xf numFmtId="164" fontId="5" fillId="0" borderId="42" xfId="0" applyNumberFormat="1" applyFont="1" applyBorder="1" applyAlignment="1">
      <alignment horizontal="right"/>
    </xf>
    <xf numFmtId="164" fontId="5" fillId="0" borderId="43" xfId="0" applyNumberFormat="1" applyFont="1" applyBorder="1" applyAlignment="1">
      <alignment horizontal="right"/>
    </xf>
    <xf numFmtId="164" fontId="5" fillId="0" borderId="37" xfId="0" applyNumberFormat="1" applyFont="1" applyBorder="1" applyAlignment="1">
      <alignment horizontal="right"/>
    </xf>
    <xf numFmtId="164" fontId="5" fillId="0" borderId="44" xfId="0" applyNumberFormat="1" applyFont="1" applyBorder="1" applyAlignment="1">
      <alignment horizontal="right"/>
    </xf>
    <xf numFmtId="164" fontId="1" fillId="0" borderId="38" xfId="0" applyNumberFormat="1" applyFont="1" applyBorder="1" applyAlignment="1">
      <alignment horizontal="left"/>
    </xf>
    <xf numFmtId="164" fontId="1" fillId="0" borderId="39" xfId="0" applyNumberFormat="1" applyFont="1" applyBorder="1" applyAlignment="1">
      <alignment horizontal="left"/>
    </xf>
    <xf numFmtId="164" fontId="1" fillId="0" borderId="40" xfId="0" applyNumberFormat="1" applyFont="1" applyBorder="1" applyAlignment="1">
      <alignment horizontal="left"/>
    </xf>
    <xf numFmtId="164" fontId="1" fillId="0" borderId="41" xfId="0" applyNumberFormat="1" applyFont="1" applyBorder="1" applyAlignment="1">
      <alignment horizontal="left"/>
    </xf>
    <xf numFmtId="164" fontId="1" fillId="0" borderId="42" xfId="0" applyNumberFormat="1" applyFont="1" applyBorder="1" applyAlignment="1">
      <alignment horizontal="left"/>
    </xf>
    <xf numFmtId="164" fontId="1" fillId="0" borderId="43" xfId="0" applyNumberFormat="1" applyFont="1" applyBorder="1" applyAlignment="1">
      <alignment horizontal="left"/>
    </xf>
    <xf numFmtId="164" fontId="1" fillId="0" borderId="37" xfId="0" applyNumberFormat="1" applyFont="1" applyBorder="1" applyAlignment="1">
      <alignment horizontal="left"/>
    </xf>
    <xf numFmtId="164" fontId="1" fillId="0" borderId="44" xfId="0" applyNumberFormat="1" applyFont="1" applyBorder="1" applyAlignment="1">
      <alignment horizontal="left"/>
    </xf>
    <xf numFmtId="165" fontId="5" fillId="0" borderId="38" xfId="0" applyNumberFormat="1" applyFont="1" applyBorder="1" applyAlignment="1">
      <alignment horizontal="right"/>
    </xf>
    <xf numFmtId="165" fontId="5" fillId="0" borderId="39" xfId="0" applyNumberFormat="1" applyFont="1" applyBorder="1" applyAlignment="1">
      <alignment horizontal="right"/>
    </xf>
    <xf numFmtId="165" fontId="5" fillId="0" borderId="40" xfId="0" applyNumberFormat="1" applyFont="1" applyBorder="1" applyAlignment="1">
      <alignment horizontal="right"/>
    </xf>
    <xf numFmtId="165" fontId="5" fillId="0" borderId="41" xfId="0" applyNumberFormat="1" applyFont="1" applyBorder="1" applyAlignment="1">
      <alignment horizontal="right"/>
    </xf>
    <xf numFmtId="165" fontId="5" fillId="0" borderId="42" xfId="0" applyNumberFormat="1" applyFont="1" applyBorder="1" applyAlignment="1">
      <alignment horizontal="right"/>
    </xf>
    <xf numFmtId="165" fontId="6" fillId="0" borderId="41" xfId="0" applyNumberFormat="1" applyFont="1" applyBorder="1" applyAlignment="1">
      <alignment horizontal="right"/>
    </xf>
    <xf numFmtId="165" fontId="6" fillId="0" borderId="42" xfId="0" applyNumberFormat="1" applyFont="1" applyBorder="1" applyAlignment="1">
      <alignment horizontal="right"/>
    </xf>
    <xf numFmtId="165" fontId="5" fillId="0" borderId="43" xfId="0" applyNumberFormat="1" applyFont="1" applyBorder="1" applyAlignment="1">
      <alignment horizontal="right"/>
    </xf>
    <xf numFmtId="165" fontId="5" fillId="0" borderId="37" xfId="0" applyNumberFormat="1" applyFont="1" applyBorder="1" applyAlignment="1">
      <alignment horizontal="right"/>
    </xf>
    <xf numFmtId="165" fontId="5" fillId="0" borderId="44" xfId="0" applyNumberFormat="1" applyFont="1" applyBorder="1" applyAlignment="1">
      <alignment horizontal="right"/>
    </xf>
    <xf numFmtId="164" fontId="1" fillId="0" borderId="46" xfId="0" applyNumberFormat="1" applyFont="1" applyBorder="1" applyAlignment="1">
      <alignment horizontal="left"/>
    </xf>
    <xf numFmtId="164" fontId="1" fillId="0" borderId="47" xfId="0" applyNumberFormat="1" applyFont="1" applyBorder="1" applyAlignment="1">
      <alignment horizontal="left"/>
    </xf>
    <xf numFmtId="164" fontId="1" fillId="0" borderId="48" xfId="0" applyNumberFormat="1" applyFont="1" applyBorder="1" applyAlignment="1">
      <alignment horizontal="left"/>
    </xf>
    <xf numFmtId="164" fontId="1" fillId="0" borderId="49" xfId="0" applyNumberFormat="1" applyFont="1" applyBorder="1" applyAlignment="1">
      <alignment horizontal="left"/>
    </xf>
    <xf numFmtId="165" fontId="6" fillId="0" borderId="38" xfId="0" applyNumberFormat="1" applyFont="1" applyBorder="1" applyAlignment="1">
      <alignment horizontal="right"/>
    </xf>
    <xf numFmtId="165" fontId="6" fillId="0" borderId="39" xfId="0" applyNumberFormat="1" applyFont="1" applyBorder="1" applyAlignment="1">
      <alignment horizontal="right"/>
    </xf>
    <xf numFmtId="165" fontId="6" fillId="0" borderId="40" xfId="0" applyNumberFormat="1" applyFont="1" applyBorder="1" applyAlignment="1">
      <alignment horizontal="right"/>
    </xf>
    <xf numFmtId="165" fontId="11" fillId="0" borderId="41" xfId="0" applyNumberFormat="1" applyFont="1" applyBorder="1" applyAlignment="1">
      <alignment horizontal="right"/>
    </xf>
    <xf numFmtId="165" fontId="11" fillId="0" borderId="1" xfId="0" applyNumberFormat="1" applyFont="1" applyBorder="1" applyAlignment="1">
      <alignment horizontal="right"/>
    </xf>
    <xf numFmtId="165" fontId="11" fillId="0" borderId="42" xfId="0" applyNumberFormat="1" applyFont="1" applyBorder="1" applyAlignment="1">
      <alignment horizontal="right"/>
    </xf>
    <xf numFmtId="165" fontId="11" fillId="0" borderId="43" xfId="0" applyNumberFormat="1" applyFont="1" applyBorder="1" applyAlignment="1">
      <alignment horizontal="right"/>
    </xf>
    <xf numFmtId="165" fontId="11" fillId="0" borderId="37" xfId="0" applyNumberFormat="1" applyFont="1" applyBorder="1" applyAlignment="1">
      <alignment horizontal="right"/>
    </xf>
    <xf numFmtId="165" fontId="11" fillId="0" borderId="44" xfId="0" applyNumberFormat="1" applyFont="1" applyBorder="1" applyAlignment="1">
      <alignment horizontal="right"/>
    </xf>
    <xf numFmtId="0" fontId="4" fillId="3" borderId="25" xfId="0" applyFont="1" applyFill="1" applyBorder="1" applyAlignment="1">
      <alignment horizontal="center" vertical="top"/>
    </xf>
    <xf numFmtId="0" fontId="4" fillId="3" borderId="26" xfId="0" applyFont="1" applyFill="1" applyBorder="1" applyAlignment="1">
      <alignment horizontal="center"/>
    </xf>
    <xf numFmtId="0" fontId="4" fillId="3" borderId="27" xfId="0" applyFont="1" applyFill="1" applyBorder="1" applyAlignment="1">
      <alignment horizontal="center"/>
    </xf>
    <xf numFmtId="164" fontId="3" fillId="2" borderId="19" xfId="0" applyNumberFormat="1" applyFont="1" applyFill="1" applyBorder="1" applyAlignment="1">
      <alignment horizontal="center"/>
    </xf>
    <xf numFmtId="164" fontId="3" fillId="2" borderId="20" xfId="0" applyNumberFormat="1" applyFont="1" applyFill="1" applyBorder="1" applyAlignment="1">
      <alignment horizontal="center"/>
    </xf>
    <xf numFmtId="165" fontId="3" fillId="2" borderId="21" xfId="0" applyNumberFormat="1" applyFont="1" applyFill="1" applyBorder="1" applyAlignment="1">
      <alignment horizontal="center"/>
    </xf>
    <xf numFmtId="165" fontId="3" fillId="2" borderId="22" xfId="0" applyNumberFormat="1" applyFont="1" applyFill="1" applyBorder="1" applyAlignment="1">
      <alignment horizontal="center"/>
    </xf>
    <xf numFmtId="165" fontId="3" fillId="2" borderId="23" xfId="0" applyNumberFormat="1" applyFont="1" applyFill="1" applyBorder="1" applyAlignment="1">
      <alignment horizontal="center"/>
    </xf>
    <xf numFmtId="0" fontId="1" fillId="0" borderId="5" xfId="0" applyFont="1" applyBorder="1" applyAlignment="1">
      <alignment horizontal="center" vertical="top" wrapText="1"/>
    </xf>
    <xf numFmtId="0" fontId="1" fillId="0" borderId="9" xfId="0" applyFont="1" applyBorder="1" applyAlignment="1">
      <alignment horizontal="center"/>
    </xf>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164" fontId="1" fillId="0" borderId="14" xfId="0" applyNumberFormat="1"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164" fontId="1" fillId="0" borderId="17" xfId="0" applyNumberFormat="1" applyFont="1" applyBorder="1" applyAlignment="1">
      <alignment horizontal="center"/>
    </xf>
    <xf numFmtId="164" fontId="1" fillId="0" borderId="18" xfId="0" applyNumberFormat="1" applyFont="1" applyBorder="1" applyAlignment="1">
      <alignment horizontal="center"/>
    </xf>
    <xf numFmtId="165" fontId="5" fillId="3" borderId="34" xfId="0" applyNumberFormat="1" applyFont="1" applyFill="1" applyBorder="1" applyAlignment="1">
      <alignment horizontal="center" vertical="center"/>
    </xf>
    <xf numFmtId="165" fontId="1" fillId="3" borderId="34" xfId="0" applyNumberFormat="1" applyFont="1" applyFill="1" applyBorder="1" applyAlignment="1">
      <alignment horizontal="center" vertical="center"/>
    </xf>
    <xf numFmtId="0" fontId="4" fillId="3" borderId="2" xfId="0" applyFont="1" applyFill="1" applyBorder="1" applyAlignment="1">
      <alignment horizontal="center" vertical="top"/>
    </xf>
    <xf numFmtId="0" fontId="4" fillId="3" borderId="2" xfId="0" applyFont="1" applyFill="1" applyBorder="1" applyAlignment="1">
      <alignment horizontal="center"/>
    </xf>
    <xf numFmtId="164" fontId="5" fillId="3" borderId="34" xfId="0" applyNumberFormat="1" applyFont="1" applyFill="1" applyBorder="1" applyAlignment="1">
      <alignment horizontal="center" vertical="center"/>
    </xf>
    <xf numFmtId="164" fontId="1" fillId="3" borderId="34" xfId="0" applyNumberFormat="1" applyFont="1" applyFill="1" applyBorder="1" applyAlignment="1">
      <alignment horizontal="center" vertical="center"/>
    </xf>
    <xf numFmtId="164" fontId="1" fillId="3" borderId="29" xfId="0" applyNumberFormat="1" applyFont="1" applyFill="1" applyBorder="1" applyAlignment="1">
      <alignment horizontal="center" vertical="center"/>
    </xf>
    <xf numFmtId="165" fontId="5" fillId="3" borderId="45" xfId="0" applyNumberFormat="1" applyFont="1" applyFill="1" applyBorder="1" applyAlignment="1">
      <alignment horizontal="center" vertical="center"/>
    </xf>
    <xf numFmtId="165" fontId="1" fillId="3" borderId="45" xfId="0" applyNumberFormat="1" applyFont="1" applyFill="1" applyBorder="1" applyAlignment="1">
      <alignment horizontal="center" vertical="center"/>
    </xf>
    <xf numFmtId="0" fontId="4" fillId="3" borderId="7" xfId="0" applyFont="1" applyFill="1" applyBorder="1" applyAlignment="1">
      <alignment horizontal="center" vertical="top"/>
    </xf>
    <xf numFmtId="0" fontId="4" fillId="3" borderId="12" xfId="0" applyFont="1" applyFill="1" applyBorder="1" applyAlignment="1">
      <alignment horizontal="center"/>
    </xf>
    <xf numFmtId="0" fontId="4" fillId="3" borderId="15"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2" borderId="28" xfId="0" applyNumberFormat="1" applyFont="1" applyFill="1" applyBorder="1" applyAlignment="1">
      <alignment horizontal="center"/>
    </xf>
    <xf numFmtId="164" fontId="3" fillId="2" borderId="31" xfId="0" applyNumberFormat="1" applyFont="1" applyFill="1" applyBorder="1" applyAlignment="1">
      <alignment horizontal="center"/>
    </xf>
    <xf numFmtId="165" fontId="3" fillId="2" borderId="2" xfId="0" applyNumberFormat="1" applyFont="1" applyFill="1" applyBorder="1" applyAlignment="1">
      <alignment horizontal="center"/>
    </xf>
    <xf numFmtId="165" fontId="3" fillId="2" borderId="3" xfId="0" applyNumberFormat="1" applyFont="1" applyFill="1" applyBorder="1" applyAlignment="1">
      <alignment horizontal="center"/>
    </xf>
    <xf numFmtId="165" fontId="3" fillId="2" borderId="4" xfId="0" applyNumberFormat="1" applyFont="1" applyFill="1" applyBorder="1" applyAlignment="1">
      <alignment horizontal="center"/>
    </xf>
    <xf numFmtId="164" fontId="5" fillId="3" borderId="31" xfId="0" applyNumberFormat="1" applyFont="1" applyFill="1" applyBorder="1" applyAlignment="1">
      <alignment horizontal="center" vertical="center"/>
    </xf>
    <xf numFmtId="164" fontId="1" fillId="3" borderId="31" xfId="0" applyNumberFormat="1" applyFont="1" applyFill="1" applyBorder="1" applyAlignment="1">
      <alignment horizontal="center" vertical="center"/>
    </xf>
    <xf numFmtId="164" fontId="5" fillId="3" borderId="11" xfId="0" applyNumberFormat="1" applyFont="1" applyFill="1" applyBorder="1" applyAlignment="1">
      <alignment horizontal="center" vertical="center"/>
    </xf>
    <xf numFmtId="164" fontId="1" fillId="3" borderId="11" xfId="0" applyNumberFormat="1" applyFont="1" applyFill="1" applyBorder="1" applyAlignment="1">
      <alignment horizontal="center" vertical="center"/>
    </xf>
    <xf numFmtId="164" fontId="5" fillId="3" borderId="8" xfId="0" applyNumberFormat="1" applyFont="1" applyFill="1" applyBorder="1" applyAlignment="1">
      <alignment horizontal="center" vertical="center"/>
    </xf>
    <xf numFmtId="164" fontId="1" fillId="3" borderId="8" xfId="0" applyNumberFormat="1" applyFont="1" applyFill="1" applyBorder="1" applyAlignment="1">
      <alignment horizontal="center" vertical="center"/>
    </xf>
    <xf numFmtId="164" fontId="1" fillId="3" borderId="55" xfId="0" applyNumberFormat="1" applyFont="1" applyFill="1" applyBorder="1" applyAlignment="1">
      <alignment horizontal="center" vertical="center"/>
    </xf>
    <xf numFmtId="164" fontId="1" fillId="3" borderId="56" xfId="0" applyNumberFormat="1" applyFont="1" applyFill="1" applyBorder="1" applyAlignment="1">
      <alignment horizontal="center" vertical="center"/>
    </xf>
    <xf numFmtId="164" fontId="1" fillId="3" borderId="57" xfId="0" applyNumberFormat="1" applyFont="1" applyFill="1" applyBorder="1" applyAlignment="1">
      <alignment horizontal="center" vertical="center"/>
    </xf>
    <xf numFmtId="164" fontId="1" fillId="3" borderId="6" xfId="0" applyNumberFormat="1" applyFont="1" applyFill="1" applyBorder="1" applyAlignment="1">
      <alignment horizontal="center" vertical="center"/>
    </xf>
    <xf numFmtId="164" fontId="1" fillId="3" borderId="53" xfId="0" applyNumberFormat="1" applyFont="1" applyFill="1" applyBorder="1" applyAlignment="1">
      <alignment horizontal="center" vertical="center"/>
    </xf>
    <xf numFmtId="164" fontId="1" fillId="3" borderId="54" xfId="0" applyNumberFormat="1" applyFont="1" applyFill="1" applyBorder="1" applyAlignment="1">
      <alignment horizontal="center" vertical="center"/>
    </xf>
    <xf numFmtId="164" fontId="1" fillId="3" borderId="50" xfId="0" applyNumberFormat="1" applyFont="1" applyFill="1" applyBorder="1" applyAlignment="1">
      <alignment horizontal="center" vertical="center"/>
    </xf>
    <xf numFmtId="164" fontId="1" fillId="3" borderId="51" xfId="0" applyNumberFormat="1" applyFont="1" applyFill="1" applyBorder="1" applyAlignment="1">
      <alignment horizontal="center" vertical="center"/>
    </xf>
    <xf numFmtId="164" fontId="1" fillId="3" borderId="52" xfId="0" applyNumberFormat="1" applyFont="1" applyFill="1" applyBorder="1" applyAlignment="1">
      <alignment horizontal="center" vertical="center"/>
    </xf>
    <xf numFmtId="165" fontId="5" fillId="3" borderId="31" xfId="0" applyNumberFormat="1" applyFont="1" applyFill="1" applyBorder="1" applyAlignment="1">
      <alignment horizontal="center" vertical="center"/>
    </xf>
    <xf numFmtId="165" fontId="1" fillId="3" borderId="31" xfId="0" applyNumberFormat="1" applyFont="1" applyFill="1" applyBorder="1" applyAlignment="1">
      <alignment horizontal="center" vertical="center"/>
    </xf>
    <xf numFmtId="165" fontId="5" fillId="3" borderId="11" xfId="0" applyNumberFormat="1" applyFont="1" applyFill="1" applyBorder="1" applyAlignment="1">
      <alignment horizontal="center" vertical="center"/>
    </xf>
    <xf numFmtId="165" fontId="1" fillId="3" borderId="11" xfId="0" applyNumberFormat="1" applyFont="1" applyFill="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0" fontId="0" fillId="0" borderId="1" xfId="2" applyFont="1" applyAlignment="1">
      <alignment horizontal="center" vertical="center" wrapText="1"/>
    </xf>
    <xf numFmtId="0" fontId="8" fillId="0" borderId="1" xfId="2" applyAlignment="1">
      <alignment horizontal="center" vertical="center" wrapText="1"/>
    </xf>
    <xf numFmtId="0" fontId="4" fillId="3" borderId="35" xfId="0" applyFont="1" applyFill="1" applyBorder="1" applyAlignment="1">
      <alignment horizontal="center" vertical="top"/>
    </xf>
    <xf numFmtId="168" fontId="5" fillId="3" borderId="55" xfId="0" applyNumberFormat="1" applyFont="1" applyFill="1" applyBorder="1" applyAlignment="1">
      <alignment horizontal="center" vertical="center"/>
    </xf>
    <xf numFmtId="168" fontId="5" fillId="3" borderId="56" xfId="0" applyNumberFormat="1" applyFont="1" applyFill="1" applyBorder="1" applyAlignment="1">
      <alignment horizontal="center" vertical="center"/>
    </xf>
    <xf numFmtId="168" fontId="5" fillId="3" borderId="57" xfId="0" applyNumberFormat="1" applyFont="1" applyFill="1" applyBorder="1" applyAlignment="1">
      <alignment horizontal="center" vertical="center"/>
    </xf>
    <xf numFmtId="164" fontId="5" fillId="3" borderId="55" xfId="0" applyNumberFormat="1" applyFont="1" applyFill="1" applyBorder="1" applyAlignment="1">
      <alignment horizontal="center" vertical="center"/>
    </xf>
    <xf numFmtId="164" fontId="5" fillId="3" borderId="56" xfId="0" applyNumberFormat="1" applyFont="1" applyFill="1" applyBorder="1" applyAlignment="1">
      <alignment horizontal="center" vertical="center"/>
    </xf>
    <xf numFmtId="164" fontId="5" fillId="3" borderId="57" xfId="0" applyNumberFormat="1" applyFont="1" applyFill="1" applyBorder="1" applyAlignment="1">
      <alignment horizontal="center" vertical="center"/>
    </xf>
    <xf numFmtId="164" fontId="5" fillId="3" borderId="6" xfId="0" applyNumberFormat="1" applyFont="1" applyFill="1" applyBorder="1" applyAlignment="1">
      <alignment horizontal="center" vertical="center"/>
    </xf>
    <xf numFmtId="164" fontId="5" fillId="3" borderId="53" xfId="0" applyNumberFormat="1" applyFont="1" applyFill="1" applyBorder="1" applyAlignment="1">
      <alignment horizontal="center" vertical="center"/>
    </xf>
    <xf numFmtId="164" fontId="5" fillId="3" borderId="54" xfId="0" applyNumberFormat="1" applyFont="1" applyFill="1" applyBorder="1" applyAlignment="1">
      <alignment horizontal="center" vertical="center"/>
    </xf>
    <xf numFmtId="164" fontId="3" fillId="2" borderId="36" xfId="0" applyNumberFormat="1" applyFont="1" applyFill="1" applyBorder="1" applyAlignment="1">
      <alignment horizontal="center"/>
    </xf>
    <xf numFmtId="164" fontId="3" fillId="2" borderId="9" xfId="0" applyNumberFormat="1" applyFont="1" applyFill="1" applyBorder="1" applyAlignment="1">
      <alignment horizontal="center"/>
    </xf>
    <xf numFmtId="164" fontId="3" fillId="2" borderId="10" xfId="0" applyNumberFormat="1" applyFont="1" applyFill="1" applyBorder="1" applyAlignment="1">
      <alignment horizontal="center"/>
    </xf>
    <xf numFmtId="164" fontId="5" fillId="4" borderId="30" xfId="0" applyNumberFormat="1" applyFont="1" applyFill="1" applyBorder="1" applyAlignment="1">
      <alignment horizontal="center" vertical="center"/>
    </xf>
    <xf numFmtId="164" fontId="5" fillId="4" borderId="33" xfId="0" applyNumberFormat="1" applyFont="1" applyFill="1" applyBorder="1" applyAlignment="1">
      <alignment horizontal="center" vertical="center"/>
    </xf>
    <xf numFmtId="164" fontId="5" fillId="4" borderId="32" xfId="0" applyNumberFormat="1" applyFont="1" applyFill="1" applyBorder="1" applyAlignment="1">
      <alignment horizontal="center" vertical="center"/>
    </xf>
    <xf numFmtId="165" fontId="5" fillId="4" borderId="30" xfId="0" applyNumberFormat="1" applyFont="1" applyFill="1" applyBorder="1" applyAlignment="1">
      <alignment horizontal="center" vertical="center"/>
    </xf>
    <xf numFmtId="165" fontId="5" fillId="4" borderId="33" xfId="0" applyNumberFormat="1" applyFont="1" applyFill="1" applyBorder="1" applyAlignment="1">
      <alignment horizontal="center" vertical="center"/>
    </xf>
    <xf numFmtId="165" fontId="5" fillId="4" borderId="32" xfId="0" applyNumberFormat="1" applyFont="1" applyFill="1" applyBorder="1" applyAlignment="1">
      <alignment horizontal="center" vertical="center"/>
    </xf>
    <xf numFmtId="164" fontId="5" fillId="4" borderId="34" xfId="0" applyNumberFormat="1" applyFont="1" applyFill="1" applyBorder="1" applyAlignment="1">
      <alignment horizontal="center" vertical="center"/>
    </xf>
    <xf numFmtId="164" fontId="1" fillId="4" borderId="34" xfId="0" applyNumberFormat="1" applyFont="1" applyFill="1" applyBorder="1" applyAlignment="1">
      <alignment horizontal="center" vertical="center"/>
    </xf>
    <xf numFmtId="164" fontId="1" fillId="4" borderId="30" xfId="0" applyNumberFormat="1" applyFont="1" applyFill="1" applyBorder="1" applyAlignment="1">
      <alignment horizontal="center" vertical="center"/>
    </xf>
    <xf numFmtId="164" fontId="1" fillId="4" borderId="33" xfId="0" applyNumberFormat="1" applyFont="1" applyFill="1" applyBorder="1" applyAlignment="1">
      <alignment horizontal="center" vertical="center"/>
    </xf>
    <xf numFmtId="164" fontId="1" fillId="4" borderId="32" xfId="0" applyNumberFormat="1" applyFont="1" applyFill="1" applyBorder="1" applyAlignment="1">
      <alignment horizontal="center" vertical="center"/>
    </xf>
    <xf numFmtId="165" fontId="5" fillId="4" borderId="34" xfId="0" applyNumberFormat="1" applyFont="1" applyFill="1" applyBorder="1" applyAlignment="1">
      <alignment horizontal="center" vertical="center"/>
    </xf>
    <xf numFmtId="174" fontId="1" fillId="0" borderId="38" xfId="0" applyNumberFormat="1" applyFont="1" applyBorder="1" applyAlignment="1">
      <alignment horizontal="left"/>
    </xf>
    <xf numFmtId="174" fontId="1" fillId="0" borderId="39" xfId="0" applyNumberFormat="1" applyFont="1" applyBorder="1" applyAlignment="1">
      <alignment horizontal="left"/>
    </xf>
    <xf numFmtId="174" fontId="1" fillId="0" borderId="40" xfId="0" applyNumberFormat="1" applyFont="1" applyBorder="1" applyAlignment="1">
      <alignment horizontal="left"/>
    </xf>
    <xf numFmtId="174" fontId="1" fillId="0" borderId="41" xfId="0" applyNumberFormat="1" applyFont="1" applyBorder="1" applyAlignment="1">
      <alignment horizontal="left"/>
    </xf>
    <xf numFmtId="174" fontId="1" fillId="0" borderId="1" xfId="0" applyNumberFormat="1" applyFont="1" applyBorder="1" applyAlignment="1">
      <alignment horizontal="left"/>
    </xf>
    <xf numFmtId="174" fontId="1" fillId="0" borderId="42" xfId="0" applyNumberFormat="1" applyFont="1" applyBorder="1" applyAlignment="1">
      <alignment horizontal="left"/>
    </xf>
    <xf numFmtId="174" fontId="1" fillId="0" borderId="43" xfId="0" applyNumberFormat="1" applyFont="1" applyBorder="1" applyAlignment="1">
      <alignment horizontal="left"/>
    </xf>
    <xf numFmtId="174" fontId="1" fillId="0" borderId="37" xfId="0" applyNumberFormat="1" applyFont="1" applyBorder="1" applyAlignment="1">
      <alignment horizontal="left"/>
    </xf>
    <xf numFmtId="174" fontId="1" fillId="0" borderId="44" xfId="0" applyNumberFormat="1" applyFont="1" applyBorder="1" applyAlignment="1">
      <alignment horizontal="left"/>
    </xf>
    <xf numFmtId="174" fontId="1" fillId="0" borderId="1" xfId="0" applyNumberFormat="1" applyFont="1" applyBorder="1" applyAlignment="1">
      <alignment horizontal="right"/>
    </xf>
    <xf numFmtId="10" fontId="11" fillId="0" borderId="38" xfId="3" applyNumberFormat="1" applyFont="1" applyBorder="1" applyAlignment="1">
      <alignment horizontal="right"/>
    </xf>
    <xf numFmtId="10" fontId="11" fillId="0" borderId="39" xfId="3" applyNumberFormat="1" applyFont="1" applyBorder="1" applyAlignment="1">
      <alignment horizontal="right"/>
    </xf>
    <xf numFmtId="10" fontId="11" fillId="0" borderId="40" xfId="3" applyNumberFormat="1" applyFont="1" applyBorder="1" applyAlignment="1">
      <alignment horizontal="right"/>
    </xf>
    <xf numFmtId="10" fontId="11" fillId="0" borderId="41" xfId="3" applyNumberFormat="1" applyFont="1" applyBorder="1" applyAlignment="1">
      <alignment horizontal="right"/>
    </xf>
    <xf numFmtId="10" fontId="11" fillId="0" borderId="1" xfId="3" applyNumberFormat="1" applyFont="1" applyBorder="1" applyAlignment="1">
      <alignment horizontal="right"/>
    </xf>
    <xf numFmtId="10" fontId="11" fillId="0" borderId="42" xfId="3" applyNumberFormat="1" applyFont="1" applyBorder="1" applyAlignment="1">
      <alignment horizontal="right"/>
    </xf>
    <xf numFmtId="10" fontId="11" fillId="0" borderId="43" xfId="3" applyNumberFormat="1" applyFont="1" applyBorder="1" applyAlignment="1">
      <alignment horizontal="right"/>
    </xf>
    <xf numFmtId="10" fontId="11" fillId="0" borderId="37" xfId="3" applyNumberFormat="1" applyFont="1" applyBorder="1" applyAlignment="1">
      <alignment horizontal="right"/>
    </xf>
    <xf numFmtId="10" fontId="11" fillId="0" borderId="44" xfId="3" applyNumberFormat="1" applyFont="1" applyBorder="1" applyAlignment="1">
      <alignment horizontal="right"/>
    </xf>
    <xf numFmtId="10" fontId="12" fillId="0" borderId="1" xfId="3" applyNumberFormat="1" applyFont="1" applyBorder="1" applyAlignment="1">
      <alignment horizontal="right"/>
    </xf>
    <xf numFmtId="170" fontId="5" fillId="3" borderId="31" xfId="0" applyNumberFormat="1" applyFont="1" applyFill="1" applyBorder="1" applyAlignment="1">
      <alignment horizontal="center" vertical="center"/>
    </xf>
    <xf numFmtId="170" fontId="5" fillId="3" borderId="11" xfId="0" applyNumberFormat="1" applyFont="1" applyFill="1" applyBorder="1" applyAlignment="1">
      <alignment horizontal="center" vertical="center"/>
    </xf>
    <xf numFmtId="170" fontId="5" fillId="3" borderId="8" xfId="0" applyNumberFormat="1" applyFont="1" applyFill="1" applyBorder="1" applyAlignment="1">
      <alignment horizontal="center" vertical="center"/>
    </xf>
    <xf numFmtId="170" fontId="1" fillId="3" borderId="31" xfId="0" applyNumberFormat="1" applyFont="1" applyFill="1" applyBorder="1" applyAlignment="1">
      <alignment horizontal="center" vertical="center"/>
    </xf>
    <xf numFmtId="170" fontId="1" fillId="3" borderId="11" xfId="0" applyNumberFormat="1" applyFont="1" applyFill="1" applyBorder="1" applyAlignment="1">
      <alignment horizontal="center" vertical="center"/>
    </xf>
    <xf numFmtId="170" fontId="1" fillId="3" borderId="8" xfId="0" applyNumberFormat="1" applyFont="1" applyFill="1" applyBorder="1" applyAlignment="1">
      <alignment horizontal="center" vertical="center"/>
    </xf>
  </cellXfs>
  <cellStyles count="4">
    <cellStyle name="Normal" xfId="0" builtinId="0"/>
    <cellStyle name="Normal 2" xfId="1" xr:uid="{177EAB81-D53F-4D2E-ADDA-DBB5796B4712}"/>
    <cellStyle name="Normal 3" xfId="2" xr:uid="{CDC7BCAA-16B0-46DD-8605-BCBC98645325}"/>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D2:T56"/>
  <sheetViews>
    <sheetView topLeftCell="A4" workbookViewId="0">
      <selection activeCell="P56" sqref="P54:P56"/>
    </sheetView>
  </sheetViews>
  <sheetFormatPr defaultRowHeight="15"/>
  <cols>
    <col min="1" max="2" width="11.85546875" bestFit="1" customWidth="1"/>
    <col min="3" max="3" width="2.7109375" bestFit="1" customWidth="1"/>
    <col min="4" max="4" width="9.85546875" bestFit="1" customWidth="1"/>
    <col min="5" max="5" width="6.42578125" style="12" bestFit="1" customWidth="1"/>
    <col min="6" max="8" width="14.28515625" style="3" bestFit="1" customWidth="1"/>
    <col min="9" max="9" width="15.7109375" style="3" bestFit="1" customWidth="1"/>
    <col min="10" max="12" width="10.5703125" style="3" bestFit="1" customWidth="1"/>
    <col min="13" max="13" width="12" style="3" bestFit="1" customWidth="1"/>
    <col min="14" max="14" width="6.28515625" style="5" bestFit="1" customWidth="1"/>
    <col min="15" max="16" width="7.28515625" style="5" bestFit="1" customWidth="1"/>
    <col min="17" max="17" width="6.28515625" style="5" bestFit="1" customWidth="1"/>
    <col min="18" max="19" width="11.85546875" bestFit="1" customWidth="1"/>
    <col min="20" max="20" width="22.85546875" bestFit="1" customWidth="1"/>
    <col min="21" max="29" width="11.85546875" bestFit="1" customWidth="1"/>
  </cols>
  <sheetData>
    <row r="2" spans="4:20">
      <c r="D2" s="111" t="s">
        <v>28</v>
      </c>
      <c r="E2" s="112"/>
      <c r="F2" s="113"/>
      <c r="G2" s="113"/>
      <c r="H2" s="113"/>
      <c r="I2" s="113"/>
      <c r="J2" s="113"/>
      <c r="K2" s="113"/>
      <c r="L2" s="113"/>
      <c r="M2" s="114"/>
    </row>
    <row r="3" spans="4:20">
      <c r="D3" s="115"/>
      <c r="E3" s="116"/>
      <c r="F3" s="117"/>
      <c r="G3" s="117"/>
      <c r="H3" s="117"/>
      <c r="I3" s="117"/>
      <c r="J3" s="117"/>
      <c r="K3" s="117"/>
      <c r="L3" s="117"/>
      <c r="M3" s="118"/>
      <c r="O3" s="45"/>
    </row>
    <row r="4" spans="4:20">
      <c r="D4" s="119"/>
      <c r="E4" s="120"/>
      <c r="F4" s="121"/>
      <c r="G4" s="121"/>
      <c r="H4" s="121"/>
      <c r="I4" s="121"/>
      <c r="J4" s="121"/>
      <c r="K4" s="121"/>
      <c r="L4" s="121"/>
      <c r="M4" s="122"/>
    </row>
    <row r="5" spans="4:20">
      <c r="D5" s="1"/>
      <c r="E5" s="1"/>
      <c r="F5" s="2"/>
      <c r="G5" s="2"/>
      <c r="H5" s="2"/>
      <c r="I5" s="2"/>
      <c r="J5" s="2"/>
      <c r="K5" s="2"/>
      <c r="L5" s="2"/>
      <c r="M5" s="2"/>
    </row>
    <row r="6" spans="4:20">
      <c r="E6" s="13"/>
    </row>
    <row r="7" spans="4:20">
      <c r="F7" s="106" t="s">
        <v>1</v>
      </c>
      <c r="G7" s="107"/>
      <c r="H7" s="107"/>
      <c r="I7" s="107"/>
      <c r="J7" s="106" t="s">
        <v>2</v>
      </c>
      <c r="K7" s="107"/>
      <c r="L7" s="107"/>
      <c r="M7" s="107"/>
      <c r="N7" s="108" t="s">
        <v>3</v>
      </c>
      <c r="O7" s="109"/>
      <c r="P7" s="109"/>
      <c r="Q7" s="110"/>
    </row>
    <row r="8" spans="4:20">
      <c r="F8" s="49" t="s">
        <v>4</v>
      </c>
      <c r="G8" s="50" t="s">
        <v>5</v>
      </c>
      <c r="H8" s="50" t="s">
        <v>6</v>
      </c>
      <c r="I8" s="14" t="s">
        <v>7</v>
      </c>
      <c r="J8" s="49" t="s">
        <v>4</v>
      </c>
      <c r="K8" s="50" t="s">
        <v>5</v>
      </c>
      <c r="L8" s="50" t="s">
        <v>6</v>
      </c>
      <c r="M8" s="14" t="s">
        <v>7</v>
      </c>
      <c r="N8" s="16" t="s">
        <v>4</v>
      </c>
      <c r="O8" s="16" t="s">
        <v>5</v>
      </c>
      <c r="P8" s="16" t="s">
        <v>6</v>
      </c>
      <c r="Q8" s="16" t="s">
        <v>7</v>
      </c>
      <c r="T8" s="51"/>
    </row>
    <row r="9" spans="4:20">
      <c r="D9" s="103" t="s">
        <v>8</v>
      </c>
      <c r="E9" s="52" t="s">
        <v>9</v>
      </c>
      <c r="F9" s="64">
        <v>8.26714285714293E-6</v>
      </c>
      <c r="G9" s="65">
        <v>1.58886666666667E-5</v>
      </c>
      <c r="H9" s="65">
        <v>2.46121111111111E-5</v>
      </c>
      <c r="I9" s="65">
        <v>2.3488314084523102E-3</v>
      </c>
      <c r="J9" s="90">
        <f t="shared" ref="J9:J18" si="0">SQRT(F9)</f>
        <v>2.8752639630376426E-3</v>
      </c>
      <c r="K9" s="73">
        <f t="shared" ref="K9:K18" si="1">SQRT(G9)</f>
        <v>3.9860590395360048E-3</v>
      </c>
      <c r="L9" s="73">
        <f t="shared" ref="L9:L18" si="2">SQRT(H9)</f>
        <v>4.961059474659732E-3</v>
      </c>
      <c r="M9" s="91">
        <f t="shared" ref="M9:M18" si="3">SQRT(I9)</f>
        <v>4.8464743973865271E-2</v>
      </c>
      <c r="N9" s="81">
        <v>9.3170828617988501E-3</v>
      </c>
      <c r="O9" s="81">
        <v>1.21801765963709E-2</v>
      </c>
      <c r="P9" s="81">
        <v>1.37661386158245E-2</v>
      </c>
      <c r="Q9" s="82">
        <v>3.6751873009277201E-2</v>
      </c>
      <c r="T9" s="51"/>
    </row>
    <row r="10" spans="4:20">
      <c r="D10" s="104"/>
      <c r="E10" s="52" t="s">
        <v>10</v>
      </c>
      <c r="F10" s="67">
        <v>3.41571428571429E-2</v>
      </c>
      <c r="G10" s="26">
        <v>6.5180000000000099E-2</v>
      </c>
      <c r="H10" s="26">
        <v>0.103761111111111</v>
      </c>
      <c r="I10" s="26">
        <v>5.2808089099143398</v>
      </c>
      <c r="J10" s="27">
        <f t="shared" si="0"/>
        <v>0.18481651132175095</v>
      </c>
      <c r="K10" s="28">
        <f t="shared" si="1"/>
        <v>0.25530374066981493</v>
      </c>
      <c r="L10" s="28">
        <f t="shared" si="2"/>
        <v>0.32211971549582463</v>
      </c>
      <c r="M10" s="29">
        <f t="shared" si="3"/>
        <v>2.2980010683013923</v>
      </c>
      <c r="N10" s="30">
        <v>1.07712257708095E-2</v>
      </c>
      <c r="O10" s="30">
        <v>1.31223072181639E-2</v>
      </c>
      <c r="P10" s="30">
        <v>1.4083708926756699E-2</v>
      </c>
      <c r="Q10" s="84">
        <v>3.6081266317591502E-2</v>
      </c>
      <c r="T10" s="51"/>
    </row>
    <row r="11" spans="4:20">
      <c r="D11" s="104"/>
      <c r="E11" s="52" t="s">
        <v>11</v>
      </c>
      <c r="F11" s="67">
        <v>1.8511428571428599E-5</v>
      </c>
      <c r="G11" s="26">
        <v>2.13836666666667E-5</v>
      </c>
      <c r="H11" s="26">
        <v>2.8407777777777798E-5</v>
      </c>
      <c r="I11" s="26">
        <v>3.7637734665905199E-3</v>
      </c>
      <c r="J11" s="27">
        <f t="shared" si="0"/>
        <v>4.3024909728468464E-3</v>
      </c>
      <c r="K11" s="28">
        <f t="shared" si="1"/>
        <v>4.6242476865612095E-3</v>
      </c>
      <c r="L11" s="28">
        <f t="shared" si="2"/>
        <v>5.3298947248306694E-3</v>
      </c>
      <c r="M11" s="29">
        <f t="shared" si="3"/>
        <v>6.1349600378409308E-2</v>
      </c>
      <c r="N11" s="30">
        <v>2.0458399683479699E-2</v>
      </c>
      <c r="O11" s="30">
        <v>2.1280379530359501E-2</v>
      </c>
      <c r="P11" s="30">
        <v>2.1622728009601501E-2</v>
      </c>
      <c r="Q11" s="84">
        <v>4.3661382795430602E-2</v>
      </c>
      <c r="T11" s="51"/>
    </row>
    <row r="12" spans="4:20">
      <c r="D12" s="104"/>
      <c r="E12" s="52" t="s">
        <v>12</v>
      </c>
      <c r="F12" s="67">
        <v>9.6328571428571392E-6</v>
      </c>
      <c r="G12" s="26">
        <v>8.9286666666666494E-6</v>
      </c>
      <c r="H12" s="26">
        <v>1.4519888888888899E-5</v>
      </c>
      <c r="I12" s="26">
        <v>2.5178556710451199E-3</v>
      </c>
      <c r="J12" s="27">
        <f t="shared" si="0"/>
        <v>3.1036844464051336E-3</v>
      </c>
      <c r="K12" s="28">
        <f t="shared" si="1"/>
        <v>2.9880874596749422E-3</v>
      </c>
      <c r="L12" s="28">
        <f t="shared" si="2"/>
        <v>3.8104971970713873E-3</v>
      </c>
      <c r="M12" s="29">
        <f t="shared" si="3"/>
        <v>5.0178239018972358E-2</v>
      </c>
      <c r="N12" s="30">
        <v>1.7020560001286E-2</v>
      </c>
      <c r="O12" s="30">
        <v>1.56152851990537E-2</v>
      </c>
      <c r="P12" s="30">
        <v>1.7415270951682299E-2</v>
      </c>
      <c r="Q12" s="84">
        <v>3.71101504741609E-2</v>
      </c>
      <c r="T12" s="51"/>
    </row>
    <row r="13" spans="4:20">
      <c r="D13" s="104"/>
      <c r="E13" s="52" t="s">
        <v>13</v>
      </c>
      <c r="F13" s="67">
        <v>1.0673999999999999</v>
      </c>
      <c r="G13" s="26">
        <v>1.512</v>
      </c>
      <c r="H13" s="26">
        <v>4.0259444444444501</v>
      </c>
      <c r="I13" s="26">
        <v>45.889735979440303</v>
      </c>
      <c r="J13" s="27">
        <f t="shared" si="0"/>
        <v>1.0331505214633538</v>
      </c>
      <c r="K13" s="28">
        <f t="shared" si="1"/>
        <v>1.2296340919151518</v>
      </c>
      <c r="L13" s="28">
        <f t="shared" si="2"/>
        <v>2.0064756276726738</v>
      </c>
      <c r="M13" s="29">
        <f t="shared" si="3"/>
        <v>6.7741963345802363</v>
      </c>
      <c r="N13" s="30">
        <v>1.2656835842452399E-2</v>
      </c>
      <c r="O13" s="30">
        <v>1.47377305192207E-2</v>
      </c>
      <c r="P13" s="30">
        <v>1.9022415922761899E-2</v>
      </c>
      <c r="Q13" s="84">
        <v>3.4868925919403798E-2</v>
      </c>
      <c r="T13" s="51"/>
    </row>
    <row r="14" spans="4:20">
      <c r="D14" s="104"/>
      <c r="E14" s="52" t="s">
        <v>14</v>
      </c>
      <c r="F14" s="67">
        <v>1.4414285714285701E-2</v>
      </c>
      <c r="G14" s="26">
        <v>2.30633333333333E-2</v>
      </c>
      <c r="H14" s="26">
        <v>3.0429999999999999E-2</v>
      </c>
      <c r="I14" s="26">
        <v>4.3487631422044499</v>
      </c>
      <c r="J14" s="27">
        <f t="shared" si="0"/>
        <v>0.12005950905399247</v>
      </c>
      <c r="K14" s="28">
        <f t="shared" si="1"/>
        <v>0.15186616915341383</v>
      </c>
      <c r="L14" s="28">
        <f t="shared" si="2"/>
        <v>0.17444196742756601</v>
      </c>
      <c r="M14" s="29">
        <f t="shared" si="3"/>
        <v>2.0853688264200292</v>
      </c>
      <c r="N14" s="30">
        <v>1.43395206957388E-2</v>
      </c>
      <c r="O14" s="30">
        <v>1.6762054861260599E-2</v>
      </c>
      <c r="P14" s="30">
        <v>1.6489487550489099E-2</v>
      </c>
      <c r="Q14" s="84">
        <v>3.8398105283361302E-2</v>
      </c>
      <c r="T14" s="51"/>
    </row>
    <row r="15" spans="4:20">
      <c r="D15" s="104"/>
      <c r="E15" s="52" t="s">
        <v>15</v>
      </c>
      <c r="F15" s="67">
        <v>6.0828571428571605E-4</v>
      </c>
      <c r="G15" s="26">
        <v>2.4402E-3</v>
      </c>
      <c r="H15" s="26">
        <v>3.68313333333333E-3</v>
      </c>
      <c r="I15" s="26">
        <v>0.27829349114791502</v>
      </c>
      <c r="J15" s="27">
        <f t="shared" si="0"/>
        <v>2.4663448953577357E-2</v>
      </c>
      <c r="K15" s="28">
        <f t="shared" si="1"/>
        <v>4.9398380540256581E-2</v>
      </c>
      <c r="L15" s="28">
        <f t="shared" si="2"/>
        <v>6.06888237926336E-2</v>
      </c>
      <c r="M15" s="29">
        <f t="shared" si="3"/>
        <v>0.52753529848524361</v>
      </c>
      <c r="N15" s="30">
        <v>1.01338687124759E-2</v>
      </c>
      <c r="O15" s="30">
        <v>1.5381936423415199E-2</v>
      </c>
      <c r="P15" s="30">
        <v>1.90046059190053E-2</v>
      </c>
      <c r="Q15" s="84">
        <v>4.0860050865954803E-2</v>
      </c>
      <c r="T15" s="51"/>
    </row>
    <row r="16" spans="4:20">
      <c r="D16" s="104"/>
      <c r="E16" s="52" t="s">
        <v>16</v>
      </c>
      <c r="F16" s="67">
        <v>3.4242857142857197E-8</v>
      </c>
      <c r="G16" s="26">
        <v>8.6793333333333596E-8</v>
      </c>
      <c r="H16" s="26">
        <v>1.55461111111111E-7</v>
      </c>
      <c r="I16" s="26">
        <v>2.0963590708166801E-5</v>
      </c>
      <c r="J16" s="27">
        <f t="shared" si="0"/>
        <v>1.8504825625457051E-4</v>
      </c>
      <c r="K16" s="28">
        <f t="shared" si="1"/>
        <v>2.9460708296531773E-4</v>
      </c>
      <c r="L16" s="28">
        <f t="shared" si="2"/>
        <v>3.9428557050837022E-4</v>
      </c>
      <c r="M16" s="29">
        <f t="shared" si="3"/>
        <v>4.5786013921466015E-3</v>
      </c>
      <c r="N16" s="30">
        <v>8.7817242920091906E-3</v>
      </c>
      <c r="O16" s="30">
        <v>1.35434451849163E-2</v>
      </c>
      <c r="P16" s="30">
        <v>1.6217948998887701E-2</v>
      </c>
      <c r="Q16" s="84">
        <v>4.1785570753910199E-2</v>
      </c>
      <c r="T16" s="51"/>
    </row>
    <row r="17" spans="4:20">
      <c r="D17" s="104"/>
      <c r="E17" s="52" t="s">
        <v>17</v>
      </c>
      <c r="F17" s="67">
        <v>4.0885714285714197E-6</v>
      </c>
      <c r="G17" s="26">
        <v>3.6683333333333301E-6</v>
      </c>
      <c r="H17" s="26">
        <v>1.45357777777778E-5</v>
      </c>
      <c r="I17" s="26">
        <v>1.8924724997144499E-4</v>
      </c>
      <c r="J17" s="27">
        <f t="shared" si="0"/>
        <v>2.0220216192146463E-3</v>
      </c>
      <c r="K17" s="28">
        <f t="shared" si="1"/>
        <v>1.9152893602099215E-3</v>
      </c>
      <c r="L17" s="28">
        <f t="shared" si="2"/>
        <v>3.812581510968362E-3</v>
      </c>
      <c r="M17" s="29">
        <f t="shared" si="3"/>
        <v>1.3756716540346573E-2</v>
      </c>
      <c r="N17" s="30">
        <v>1.45400021037037E-2</v>
      </c>
      <c r="O17" s="30">
        <v>1.40106869871581E-2</v>
      </c>
      <c r="P17" s="30">
        <v>2.1774822029190399E-2</v>
      </c>
      <c r="Q17" s="84">
        <v>3.4925683045031998E-2</v>
      </c>
      <c r="T17" s="51"/>
    </row>
    <row r="18" spans="4:20">
      <c r="D18" s="105"/>
      <c r="E18" s="52" t="s">
        <v>18</v>
      </c>
      <c r="F18" s="69">
        <v>2.9157142857143001E-5</v>
      </c>
      <c r="G18" s="70">
        <v>8.0227333333333296E-5</v>
      </c>
      <c r="H18" s="70">
        <v>2.1193666666666699E-4</v>
      </c>
      <c r="I18" s="70">
        <v>1.5051903773843499E-3</v>
      </c>
      <c r="J18" s="92">
        <f t="shared" si="0"/>
        <v>5.3997354432548826E-3</v>
      </c>
      <c r="K18" s="78">
        <f t="shared" si="1"/>
        <v>8.9569712142740128E-3</v>
      </c>
      <c r="L18" s="78">
        <f t="shared" si="2"/>
        <v>1.4558044740509179E-2</v>
      </c>
      <c r="M18" s="93">
        <f t="shared" si="3"/>
        <v>3.8796783080357965E-2</v>
      </c>
      <c r="N18" s="88">
        <v>8.9085703741930908E-3</v>
      </c>
      <c r="O18" s="88">
        <v>1.43396700847982E-2</v>
      </c>
      <c r="P18" s="88">
        <v>1.6935265806082001E-2</v>
      </c>
      <c r="Q18" s="89">
        <v>3.3594685558268E-2</v>
      </c>
      <c r="T18" s="51"/>
    </row>
    <row r="19" spans="4:20">
      <c r="D19" s="40"/>
      <c r="E19" s="53"/>
      <c r="F19" s="42"/>
      <c r="G19" s="42"/>
      <c r="H19" s="42"/>
      <c r="I19" s="42"/>
      <c r="J19" s="42"/>
      <c r="K19" s="42"/>
      <c r="L19" s="42"/>
      <c r="M19" s="42"/>
      <c r="N19" s="43"/>
      <c r="O19" s="43"/>
      <c r="P19" s="43"/>
      <c r="Q19" s="43"/>
      <c r="T19" s="51"/>
    </row>
    <row r="20" spans="4:20">
      <c r="D20" s="103" t="s">
        <v>19</v>
      </c>
      <c r="E20" s="54" t="s">
        <v>20</v>
      </c>
      <c r="F20" s="18">
        <v>7.04857142857142</v>
      </c>
      <c r="G20" s="19">
        <v>6.1506666666666501</v>
      </c>
      <c r="H20" s="19">
        <v>9696</v>
      </c>
      <c r="I20" s="19">
        <v>177.33285416515099</v>
      </c>
      <c r="J20" s="20">
        <f t="shared" ref="J20:M23" si="4">SQRT(F20)</f>
        <v>2.6549145802777572</v>
      </c>
      <c r="K20" s="21">
        <f t="shared" si="4"/>
        <v>2.4800537628581059</v>
      </c>
      <c r="L20" s="21">
        <f t="shared" si="4"/>
        <v>98.468269000729364</v>
      </c>
      <c r="M20" s="22">
        <f t="shared" si="4"/>
        <v>13.316638245636584</v>
      </c>
      <c r="N20" s="23">
        <v>1.04345239581312E-2</v>
      </c>
      <c r="O20" s="23">
        <v>9.6477583921543292E-3</v>
      </c>
      <c r="P20" s="23">
        <v>9.9392492979799695E-3</v>
      </c>
      <c r="Q20" s="24">
        <v>3.1730799017654097E-2</v>
      </c>
      <c r="T20" s="51"/>
    </row>
    <row r="21" spans="4:20">
      <c r="D21" s="104"/>
      <c r="E21" s="52" t="s">
        <v>21</v>
      </c>
      <c r="F21" s="25">
        <v>277882.561457142</v>
      </c>
      <c r="G21" s="26">
        <v>176612.10991</v>
      </c>
      <c r="H21" s="26">
        <v>207717.74118000001</v>
      </c>
      <c r="I21" s="26">
        <v>1100078.62786145</v>
      </c>
      <c r="J21" s="27">
        <f t="shared" si="4"/>
        <v>527.14567384845532</v>
      </c>
      <c r="K21" s="28">
        <f t="shared" si="4"/>
        <v>420.25243593583133</v>
      </c>
      <c r="L21" s="28">
        <f t="shared" si="4"/>
        <v>455.76061828552059</v>
      </c>
      <c r="M21" s="29">
        <f t="shared" si="4"/>
        <v>1048.8463318625136</v>
      </c>
      <c r="N21" s="30">
        <v>1.0461180018779199E-2</v>
      </c>
      <c r="O21" s="30">
        <v>1.03673035357936E-2</v>
      </c>
      <c r="P21" s="30">
        <v>1.0033532472617899E-2</v>
      </c>
      <c r="Q21" s="31">
        <v>2.3824220122886701E-2</v>
      </c>
      <c r="T21" s="51"/>
    </row>
    <row r="22" spans="4:20">
      <c r="D22" s="104"/>
      <c r="E22" s="52" t="s">
        <v>22</v>
      </c>
      <c r="F22" s="25">
        <v>548.22612857143099</v>
      </c>
      <c r="G22" s="26">
        <v>796.61129333333099</v>
      </c>
      <c r="H22" s="26">
        <v>771.71504777777704</v>
      </c>
      <c r="I22" s="26">
        <v>6816.4479017704198</v>
      </c>
      <c r="J22" s="27">
        <f t="shared" si="4"/>
        <v>23.41422919020464</v>
      </c>
      <c r="K22" s="28">
        <f t="shared" si="4"/>
        <v>28.224303239111695</v>
      </c>
      <c r="L22" s="28">
        <f t="shared" si="4"/>
        <v>27.779759678186149</v>
      </c>
      <c r="M22" s="29">
        <f t="shared" si="4"/>
        <v>82.561782331599531</v>
      </c>
      <c r="N22" s="30">
        <v>1.12039721014923E-2</v>
      </c>
      <c r="O22" s="30">
        <v>1.22901387461508E-2</v>
      </c>
      <c r="P22" s="30">
        <v>1.10470350039051E-2</v>
      </c>
      <c r="Q22" s="31">
        <v>3.1642807393818702E-2</v>
      </c>
      <c r="T22" s="51"/>
    </row>
    <row r="23" spans="4:20">
      <c r="D23" s="105"/>
      <c r="E23" s="52" t="s">
        <v>23</v>
      </c>
      <c r="F23" s="33">
        <v>1.4510571428571401E-6</v>
      </c>
      <c r="G23" s="34">
        <v>1.7118766666666699E-6</v>
      </c>
      <c r="H23" s="34">
        <v>1.6545355555555599E-6</v>
      </c>
      <c r="I23" s="34">
        <v>9.7222733866362097E-6</v>
      </c>
      <c r="J23" s="35">
        <f t="shared" si="4"/>
        <v>1.2045983325810891E-3</v>
      </c>
      <c r="K23" s="36">
        <f t="shared" si="4"/>
        <v>1.308387047729635E-3</v>
      </c>
      <c r="L23" s="36">
        <f t="shared" si="4"/>
        <v>1.2862875089013188E-3</v>
      </c>
      <c r="M23" s="37">
        <f t="shared" si="4"/>
        <v>3.1180560268597177E-3</v>
      </c>
      <c r="N23" s="38">
        <v>1.1716874861055699E-2</v>
      </c>
      <c r="O23" s="38">
        <v>1.14815340782361E-2</v>
      </c>
      <c r="P23" s="38">
        <v>1.17228740436408E-2</v>
      </c>
      <c r="Q23" s="39">
        <v>3.1639359521820502E-2</v>
      </c>
    </row>
    <row r="24" spans="4:20">
      <c r="D24" s="40"/>
      <c r="E24" s="53"/>
      <c r="F24" s="42"/>
      <c r="G24" s="42"/>
      <c r="H24" s="42"/>
      <c r="I24" s="42"/>
      <c r="J24" s="42"/>
      <c r="K24" s="42"/>
      <c r="L24" s="42"/>
      <c r="M24" s="42"/>
      <c r="N24" s="43"/>
      <c r="O24" s="43"/>
      <c r="P24" s="43"/>
      <c r="Q24" s="43"/>
    </row>
    <row r="25" spans="4:20">
      <c r="D25" s="103" t="s">
        <v>24</v>
      </c>
      <c r="E25" s="54" t="s">
        <v>25</v>
      </c>
      <c r="F25" s="18">
        <v>7.1142857142857306E-5</v>
      </c>
      <c r="G25" s="19">
        <v>9.0666666666666494E-5</v>
      </c>
      <c r="H25" s="19">
        <v>2.0604444444444401E-4</v>
      </c>
      <c r="I25" s="19">
        <v>8.1714539497430003E-2</v>
      </c>
      <c r="J25" s="20">
        <f t="shared" ref="J25:M27" si="5">SQRT(F25)</f>
        <v>8.4346225252145881E-3</v>
      </c>
      <c r="K25" s="21">
        <f t="shared" si="5"/>
        <v>9.521904571390457E-3</v>
      </c>
      <c r="L25" s="21">
        <f t="shared" si="5"/>
        <v>1.4354248306492541E-2</v>
      </c>
      <c r="M25" s="22">
        <f t="shared" si="5"/>
        <v>0.28585755105896715</v>
      </c>
      <c r="N25" s="23">
        <v>1.3108076880059801E-2</v>
      </c>
      <c r="O25" s="23">
        <v>1.2839438622497E-2</v>
      </c>
      <c r="P25" s="23">
        <v>1.5549552285999E-2</v>
      </c>
      <c r="Q25" s="24">
        <v>3.6300150980613503E-2</v>
      </c>
    </row>
    <row r="26" spans="4:20">
      <c r="D26" s="104"/>
      <c r="E26" s="52" t="s">
        <v>26</v>
      </c>
      <c r="F26" s="25">
        <v>9.0799999999999707E-6</v>
      </c>
      <c r="G26" s="26">
        <v>1.12883333333333E-5</v>
      </c>
      <c r="H26" s="26">
        <v>1.4580888888888899E-5</v>
      </c>
      <c r="I26" s="26">
        <v>1.25915776127927E-3</v>
      </c>
      <c r="J26" s="27">
        <f t="shared" si="5"/>
        <v>3.0133038346638677E-3</v>
      </c>
      <c r="K26" s="28">
        <f t="shared" si="5"/>
        <v>3.3598115026491145E-3</v>
      </c>
      <c r="L26" s="28">
        <f t="shared" si="5"/>
        <v>3.8184930128113237E-3</v>
      </c>
      <c r="M26" s="29">
        <f t="shared" si="5"/>
        <v>3.5484613021410705E-2</v>
      </c>
      <c r="N26" s="30">
        <v>1.43872016914415E-2</v>
      </c>
      <c r="O26" s="30">
        <v>1.4621260752814801E-2</v>
      </c>
      <c r="P26" s="30">
        <v>1.54349325103455E-2</v>
      </c>
      <c r="Q26" s="31">
        <v>4.2989217056849702E-2</v>
      </c>
    </row>
    <row r="27" spans="4:20">
      <c r="D27" s="105"/>
      <c r="E27" s="53" t="s">
        <v>27</v>
      </c>
      <c r="F27" s="33">
        <v>2.3585714285714201E-6</v>
      </c>
      <c r="G27" s="34">
        <v>1.4109E-5</v>
      </c>
      <c r="H27" s="34">
        <v>2.1137333333333301E-5</v>
      </c>
      <c r="I27" s="34">
        <v>3.2298390291262101E-3</v>
      </c>
      <c r="J27" s="35">
        <f t="shared" si="5"/>
        <v>1.5357641187927983E-3</v>
      </c>
      <c r="K27" s="36">
        <f t="shared" si="5"/>
        <v>3.756194883123079E-3</v>
      </c>
      <c r="L27" s="36">
        <f t="shared" si="5"/>
        <v>4.5975355717311536E-3</v>
      </c>
      <c r="M27" s="37">
        <f t="shared" si="5"/>
        <v>5.6831672763752172E-2</v>
      </c>
      <c r="N27" s="38">
        <v>8.2866586541351303E-3</v>
      </c>
      <c r="O27" s="38">
        <v>1.6960826073684401E-2</v>
      </c>
      <c r="P27" s="38">
        <v>1.9026842414138299E-2</v>
      </c>
      <c r="Q27" s="39">
        <v>4.0501881446480398E-2</v>
      </c>
    </row>
    <row r="29" spans="4:20">
      <c r="E29" s="46"/>
    </row>
    <row r="30" spans="4:20">
      <c r="E30" s="46"/>
    </row>
    <row r="32" spans="4:20">
      <c r="E32" s="48"/>
    </row>
    <row r="33" spans="4:19">
      <c r="E33" s="48"/>
    </row>
    <row r="34" spans="4:19">
      <c r="E34" s="48"/>
    </row>
    <row r="35" spans="4:19" ht="15.75" thickBot="1"/>
    <row r="36" spans="4:19">
      <c r="F36" s="106" t="s">
        <v>1</v>
      </c>
      <c r="G36" s="107"/>
      <c r="H36" s="107"/>
      <c r="I36" s="107"/>
      <c r="J36" s="106" t="s">
        <v>2</v>
      </c>
      <c r="K36" s="107"/>
      <c r="L36" s="107"/>
      <c r="M36" s="107"/>
      <c r="N36" s="108" t="s">
        <v>3</v>
      </c>
      <c r="O36" s="109"/>
      <c r="P36" s="109"/>
      <c r="Q36" s="110"/>
    </row>
    <row r="37" spans="4:19">
      <c r="F37" s="49" t="s">
        <v>4</v>
      </c>
      <c r="G37" s="50" t="s">
        <v>5</v>
      </c>
      <c r="H37" s="50" t="s">
        <v>6</v>
      </c>
      <c r="I37" s="14" t="s">
        <v>7</v>
      </c>
      <c r="J37" s="49" t="s">
        <v>4</v>
      </c>
      <c r="K37" s="50" t="s">
        <v>5</v>
      </c>
      <c r="L37" s="50" t="s">
        <v>6</v>
      </c>
      <c r="M37" s="14" t="s">
        <v>7</v>
      </c>
      <c r="N37" s="16" t="s">
        <v>4</v>
      </c>
      <c r="O37" s="16" t="s">
        <v>5</v>
      </c>
      <c r="P37" s="16" t="s">
        <v>6</v>
      </c>
      <c r="Q37" s="16" t="s">
        <v>7</v>
      </c>
    </row>
    <row r="38" spans="4:19">
      <c r="D38" s="103" t="s">
        <v>8</v>
      </c>
      <c r="E38" s="52" t="s">
        <v>9</v>
      </c>
      <c r="F38" s="64">
        <v>4.39291428571428E-6</v>
      </c>
      <c r="G38" s="65">
        <v>5.3862933333333302E-6</v>
      </c>
      <c r="H38" s="65">
        <v>5.3925066666666699E-6</v>
      </c>
      <c r="I38" s="65">
        <v>2.3488314084523102E-3</v>
      </c>
      <c r="J38" s="90">
        <v>2.0959280249365098E-3</v>
      </c>
      <c r="K38" s="73">
        <v>2.3208389287784101E-3</v>
      </c>
      <c r="L38" s="73">
        <v>2.3221771393816299E-3</v>
      </c>
      <c r="M38" s="91">
        <v>4.8464743973865299E-2</v>
      </c>
      <c r="N38" s="81">
        <v>3.6990435078698099E-2</v>
      </c>
      <c r="O38" s="81">
        <v>3.8419564906571502E-2</v>
      </c>
      <c r="P38" s="81">
        <v>3.4644486437137398E-2</v>
      </c>
      <c r="Q38" s="82">
        <v>3.6751873009277201E-2</v>
      </c>
    </row>
    <row r="39" spans="4:19">
      <c r="D39" s="104"/>
      <c r="E39" s="52" t="s">
        <v>10</v>
      </c>
      <c r="F39" s="67">
        <v>8.6687677142857106E-2</v>
      </c>
      <c r="G39" s="26">
        <v>4.2931215666666599E-2</v>
      </c>
      <c r="H39" s="26">
        <v>2.7291589888888901E-2</v>
      </c>
      <c r="I39" s="26">
        <v>5.2808089099143301</v>
      </c>
      <c r="J39" s="27">
        <v>0.29442771123462003</v>
      </c>
      <c r="K39" s="28">
        <v>0.20719849339864099</v>
      </c>
      <c r="L39" s="28">
        <v>0.165201664304234</v>
      </c>
      <c r="M39" s="29">
        <v>2.2980010683013901</v>
      </c>
      <c r="N39" s="30">
        <v>4.8044846047041498E-2</v>
      </c>
      <c r="O39" s="30">
        <v>3.2402464766670802E-2</v>
      </c>
      <c r="P39" s="30">
        <v>2.5328822461468802E-2</v>
      </c>
      <c r="Q39" s="84">
        <v>3.6081266317591398E-2</v>
      </c>
    </row>
    <row r="40" spans="4:19">
      <c r="D40" s="104"/>
      <c r="E40" s="52" t="s">
        <v>11</v>
      </c>
      <c r="F40" s="67">
        <v>1.01172857142857E-4</v>
      </c>
      <c r="G40" s="26">
        <v>1.6311399999999901E-4</v>
      </c>
      <c r="H40" s="26">
        <v>2.1558688888888801E-4</v>
      </c>
      <c r="I40" s="26">
        <v>3.7637734665905199E-3</v>
      </c>
      <c r="J40" s="27">
        <v>1.0058471908936099E-2</v>
      </c>
      <c r="K40" s="28">
        <v>1.27716091390239E-2</v>
      </c>
      <c r="L40" s="28">
        <v>1.46828774049533E-2</v>
      </c>
      <c r="M40" s="29">
        <v>6.1349600378409301E-2</v>
      </c>
      <c r="N40" s="30">
        <v>3.31241212005456E-2</v>
      </c>
      <c r="O40" s="30">
        <v>4.01091654198589E-2</v>
      </c>
      <c r="P40" s="30">
        <v>3.8143537483037102E-2</v>
      </c>
      <c r="Q40" s="84">
        <v>4.3661382795430498E-2</v>
      </c>
    </row>
    <row r="41" spans="4:19">
      <c r="D41" s="104"/>
      <c r="E41" s="52" t="s">
        <v>12</v>
      </c>
      <c r="F41" s="67">
        <v>1.1784714285714199E-4</v>
      </c>
      <c r="G41" s="26">
        <v>2.1604633333333301E-4</v>
      </c>
      <c r="H41" s="26">
        <v>1.4470333333333301E-4</v>
      </c>
      <c r="I41" s="26">
        <v>2.5178556710451099E-3</v>
      </c>
      <c r="J41" s="27">
        <v>1.08557423908797E-2</v>
      </c>
      <c r="K41" s="28">
        <v>1.4698514664187401E-2</v>
      </c>
      <c r="L41" s="28">
        <v>1.2029269858696E-2</v>
      </c>
      <c r="M41" s="29">
        <v>5.0178239018972302E-2</v>
      </c>
      <c r="N41" s="30">
        <v>2.42147853420135E-2</v>
      </c>
      <c r="O41" s="30">
        <v>3.2944629111888002E-2</v>
      </c>
      <c r="P41" s="30">
        <v>2.7781908209793298E-2</v>
      </c>
      <c r="Q41" s="84">
        <v>3.7110150474160802E-2</v>
      </c>
    </row>
    <row r="42" spans="4:19">
      <c r="D42" s="104"/>
      <c r="E42" s="52" t="s">
        <v>13</v>
      </c>
      <c r="F42" s="67">
        <v>4.0403142857142802</v>
      </c>
      <c r="G42" s="26">
        <v>2.5588966666666599</v>
      </c>
      <c r="H42" s="26">
        <v>4.8440811111111097</v>
      </c>
      <c r="I42" s="26">
        <v>45.889735979440303</v>
      </c>
      <c r="J42" s="27">
        <v>2.0100533041972501</v>
      </c>
      <c r="K42" s="28">
        <v>1.5996551711749201</v>
      </c>
      <c r="L42" s="28">
        <v>2.20092732981148</v>
      </c>
      <c r="M42" s="29">
        <v>6.7741963345802301</v>
      </c>
      <c r="N42" s="30">
        <v>4.6812547195685603E-2</v>
      </c>
      <c r="O42" s="30">
        <v>3.3694966873727097E-2</v>
      </c>
      <c r="P42" s="30">
        <v>3.4847465853294297E-2</v>
      </c>
      <c r="Q42" s="84">
        <v>3.4868925919403798E-2</v>
      </c>
      <c r="S42">
        <f ca="1">S42</f>
        <v>0</v>
      </c>
    </row>
    <row r="43" spans="4:19">
      <c r="D43" s="104"/>
      <c r="E43" s="52" t="s">
        <v>14</v>
      </c>
      <c r="F43" s="67">
        <v>0.173623142857142</v>
      </c>
      <c r="G43" s="26">
        <v>0.15586276666666599</v>
      </c>
      <c r="H43" s="26">
        <v>0.139610311111111</v>
      </c>
      <c r="I43" s="26">
        <v>4.3487631422044499</v>
      </c>
      <c r="J43" s="27">
        <v>0.41668110451176199</v>
      </c>
      <c r="K43" s="28">
        <v>0.39479458793993899</v>
      </c>
      <c r="L43" s="28">
        <v>0.37364463211868898</v>
      </c>
      <c r="M43" s="29">
        <v>2.0853688264200301</v>
      </c>
      <c r="N43" s="30">
        <v>4.0485019078311701E-2</v>
      </c>
      <c r="O43" s="30">
        <v>3.6497483806444297E-2</v>
      </c>
      <c r="P43" s="30">
        <v>3.1218556166646601E-2</v>
      </c>
      <c r="Q43" s="84">
        <v>3.8398105283361302E-2</v>
      </c>
    </row>
    <row r="44" spans="4:19">
      <c r="D44" s="104"/>
      <c r="E44" s="52" t="s">
        <v>15</v>
      </c>
      <c r="F44" s="67">
        <v>5.7232857142857103E-3</v>
      </c>
      <c r="G44" s="26">
        <v>1.0307266666666599E-2</v>
      </c>
      <c r="H44" s="26">
        <v>1.17492666666666E-2</v>
      </c>
      <c r="I44" s="26">
        <v>0.27829349114791502</v>
      </c>
      <c r="J44" s="27">
        <v>7.5652400585081894E-2</v>
      </c>
      <c r="K44" s="28">
        <v>0.101524709635963</v>
      </c>
      <c r="L44" s="28">
        <v>0.10839403427618401</v>
      </c>
      <c r="M44" s="29">
        <v>0.52753529848524405</v>
      </c>
      <c r="N44" s="30">
        <v>2.61992301745234E-2</v>
      </c>
      <c r="O44" s="30">
        <v>3.3900521813673999E-2</v>
      </c>
      <c r="P44" s="30">
        <v>3.18239474729934E-2</v>
      </c>
      <c r="Q44" s="84">
        <v>4.0860050865954699E-2</v>
      </c>
    </row>
    <row r="45" spans="4:19">
      <c r="D45" s="104"/>
      <c r="E45" s="52" t="s">
        <v>16</v>
      </c>
      <c r="F45" s="67">
        <v>1.9934142857142799E-8</v>
      </c>
      <c r="G45" s="26">
        <v>5.0290333333333299E-8</v>
      </c>
      <c r="H45" s="26">
        <v>3.6718944444444403E-8</v>
      </c>
      <c r="I45" s="26">
        <v>2.09635907081667E-5</v>
      </c>
      <c r="J45" s="27">
        <v>1.41188324082209E-4</v>
      </c>
      <c r="K45" s="28">
        <v>2.24255063116383E-4</v>
      </c>
      <c r="L45" s="28">
        <v>1.91621878825056E-4</v>
      </c>
      <c r="M45" s="29">
        <v>4.5786013921465902E-3</v>
      </c>
      <c r="N45" s="30">
        <v>2.8795541630646598E-2</v>
      </c>
      <c r="O45" s="30">
        <v>4.0412400876258497E-2</v>
      </c>
      <c r="P45" s="30">
        <v>3.08782717819523E-2</v>
      </c>
      <c r="Q45" s="84">
        <v>4.1785570753910199E-2</v>
      </c>
    </row>
    <row r="46" spans="4:19">
      <c r="D46" s="104"/>
      <c r="E46" s="52" t="s">
        <v>17</v>
      </c>
      <c r="F46" s="67">
        <v>1.5030828571428499E-5</v>
      </c>
      <c r="G46" s="26">
        <v>2.0186506666666599E-5</v>
      </c>
      <c r="H46" s="26">
        <v>1.48571533333333E-5</v>
      </c>
      <c r="I46" s="26">
        <v>1.8924724997144399E-4</v>
      </c>
      <c r="J46" s="27">
        <v>3.8769612548268401E-3</v>
      </c>
      <c r="K46" s="28">
        <v>4.4929396464527104E-3</v>
      </c>
      <c r="L46" s="28">
        <v>3.8544978055945599E-3</v>
      </c>
      <c r="M46" s="29">
        <v>1.3756716540346501E-2</v>
      </c>
      <c r="N46" s="30">
        <v>2.7463293728444201E-2</v>
      </c>
      <c r="O46" s="30">
        <v>3.1294363675981103E-2</v>
      </c>
      <c r="P46" s="30">
        <v>2.92207983132311E-2</v>
      </c>
      <c r="Q46" s="84">
        <v>3.4925683045031998E-2</v>
      </c>
    </row>
    <row r="47" spans="4:19">
      <c r="D47" s="105"/>
      <c r="E47" s="52" t="s">
        <v>18</v>
      </c>
      <c r="F47" s="69">
        <v>7.1061757142857094E-5</v>
      </c>
      <c r="G47" s="70">
        <v>1.4876967666666599E-4</v>
      </c>
      <c r="H47" s="70">
        <v>9.6583548888888896E-5</v>
      </c>
      <c r="I47" s="70">
        <v>1.5051903773843499E-3</v>
      </c>
      <c r="J47" s="92">
        <v>8.4298135888557502E-3</v>
      </c>
      <c r="K47" s="78">
        <v>1.2197117555663099E-2</v>
      </c>
      <c r="L47" s="78">
        <v>9.8276929586189696E-3</v>
      </c>
      <c r="M47" s="93">
        <v>3.8796783080357902E-2</v>
      </c>
      <c r="N47" s="88">
        <v>1.69132108922838E-2</v>
      </c>
      <c r="O47" s="88">
        <v>2.4045216289801601E-2</v>
      </c>
      <c r="P47" s="88">
        <v>1.9300522735600699E-2</v>
      </c>
      <c r="Q47" s="89">
        <v>3.3594685558267903E-2</v>
      </c>
    </row>
    <row r="48" spans="4:19">
      <c r="D48" s="40"/>
      <c r="E48" s="53"/>
      <c r="F48" s="42"/>
      <c r="G48" s="42"/>
      <c r="H48" s="42"/>
      <c r="I48" s="42"/>
      <c r="J48" s="42"/>
      <c r="K48" s="42"/>
      <c r="L48" s="42"/>
      <c r="M48" s="42"/>
      <c r="N48" s="43"/>
      <c r="O48" s="43"/>
      <c r="P48" s="43"/>
      <c r="Q48" s="43"/>
    </row>
    <row r="49" spans="4:17">
      <c r="D49" s="103" t="s">
        <v>19</v>
      </c>
      <c r="E49" s="54" t="s">
        <v>20</v>
      </c>
      <c r="F49" s="18">
        <v>4.18228428571428E-2</v>
      </c>
      <c r="G49" s="19">
        <v>8.1988506000000003E-2</v>
      </c>
      <c r="H49" s="19">
        <v>0.27066322511111102</v>
      </c>
      <c r="I49" s="19">
        <v>177.33285416515099</v>
      </c>
      <c r="J49" s="20">
        <v>0.20450633940575699</v>
      </c>
      <c r="K49" s="21">
        <v>0.286336351167643</v>
      </c>
      <c r="L49" s="21">
        <v>0.52025303950203905</v>
      </c>
      <c r="M49" s="22">
        <v>13.316638245636501</v>
      </c>
      <c r="N49" s="23">
        <v>2.7298830491687801E-2</v>
      </c>
      <c r="O49" s="23">
        <v>3.2065764056853602E-2</v>
      </c>
      <c r="P49" s="23">
        <v>3.5765749923616599E-2</v>
      </c>
      <c r="Q49" s="24">
        <v>3.1730799017654097E-2</v>
      </c>
    </row>
    <row r="50" spans="4:17">
      <c r="D50" s="104"/>
      <c r="E50" s="52" t="s">
        <v>21</v>
      </c>
      <c r="F50" s="25">
        <v>8681.2935285714102</v>
      </c>
      <c r="G50" s="26">
        <v>9621.7924466666609</v>
      </c>
      <c r="H50" s="26">
        <v>7512.03195777778</v>
      </c>
      <c r="I50" s="26">
        <v>1100078.62786145</v>
      </c>
      <c r="J50" s="27">
        <v>93.173459357111994</v>
      </c>
      <c r="K50" s="28">
        <v>98.090735784102705</v>
      </c>
      <c r="L50" s="28">
        <v>86.671979080772005</v>
      </c>
      <c r="M50" s="29">
        <v>1048.8463318625099</v>
      </c>
      <c r="N50" s="30">
        <v>1.6434485368321899E-2</v>
      </c>
      <c r="O50" s="30">
        <v>1.6547043230956199E-2</v>
      </c>
      <c r="P50" s="30">
        <v>1.3475155130045499E-2</v>
      </c>
      <c r="Q50" s="31">
        <v>2.3824220122886701E-2</v>
      </c>
    </row>
    <row r="51" spans="4:17">
      <c r="D51" s="104"/>
      <c r="E51" s="52" t="s">
        <v>22</v>
      </c>
      <c r="F51" s="25">
        <v>36.668514285714203</v>
      </c>
      <c r="G51" s="26">
        <v>41.382713333333299</v>
      </c>
      <c r="H51" s="26">
        <v>33.2849244444444</v>
      </c>
      <c r="I51" s="26">
        <v>6816.4479017704098</v>
      </c>
      <c r="J51" s="27">
        <v>6.0554532683948796</v>
      </c>
      <c r="K51" s="28">
        <v>6.4329397116196603</v>
      </c>
      <c r="L51" s="28">
        <v>5.7693088359390501</v>
      </c>
      <c r="M51" s="29">
        <v>82.561782331599503</v>
      </c>
      <c r="N51" s="30">
        <v>3.0806385566086399E-2</v>
      </c>
      <c r="O51" s="30">
        <v>3.3088938402447698E-2</v>
      </c>
      <c r="P51" s="30">
        <v>2.7393012256729202E-2</v>
      </c>
      <c r="Q51" s="31">
        <v>3.1642807393818598E-2</v>
      </c>
    </row>
    <row r="52" spans="4:17">
      <c r="D52" s="105"/>
      <c r="E52" s="52" t="s">
        <v>23</v>
      </c>
      <c r="F52" s="33">
        <v>1.4938142857142801E-6</v>
      </c>
      <c r="G52" s="34">
        <v>2.2795233333333301E-6</v>
      </c>
      <c r="H52" s="34">
        <v>1.0527233333333301E-6</v>
      </c>
      <c r="I52" s="34">
        <v>9.7222733866361996E-6</v>
      </c>
      <c r="J52" s="35">
        <v>1.2222169552556E-3</v>
      </c>
      <c r="K52" s="36">
        <v>1.5098090386977099E-3</v>
      </c>
      <c r="L52" s="36">
        <v>1.02602306666728E-3</v>
      </c>
      <c r="M52" s="37">
        <v>3.1180560268597099E-3</v>
      </c>
      <c r="N52" s="38">
        <v>4.1907240937396201E-2</v>
      </c>
      <c r="O52" s="38">
        <v>4.6394199346722002E-2</v>
      </c>
      <c r="P52" s="38">
        <v>2.9162819900844499E-2</v>
      </c>
      <c r="Q52" s="39">
        <v>3.1639359521820398E-2</v>
      </c>
    </row>
    <row r="53" spans="4:17">
      <c r="D53" s="40"/>
      <c r="E53" s="53"/>
      <c r="F53" s="42"/>
      <c r="G53" s="42"/>
      <c r="H53" s="42"/>
      <c r="I53" s="42"/>
      <c r="J53" s="42"/>
      <c r="K53" s="42"/>
      <c r="L53" s="42"/>
      <c r="M53" s="42"/>
      <c r="N53" s="43"/>
      <c r="O53" s="43"/>
      <c r="P53" s="43"/>
      <c r="Q53" s="43"/>
    </row>
    <row r="54" spans="4:17">
      <c r="D54" s="103" t="s">
        <v>24</v>
      </c>
      <c r="E54" s="54" t="s">
        <v>25</v>
      </c>
      <c r="F54" s="18">
        <v>1.5183385714285701E-2</v>
      </c>
      <c r="G54" s="19">
        <v>1.6732456333333302E-2</v>
      </c>
      <c r="H54" s="19">
        <v>3.05223083333333E-2</v>
      </c>
      <c r="I54" s="19">
        <v>8.1714539497430003E-2</v>
      </c>
      <c r="J54" s="20">
        <v>0.123220881811021</v>
      </c>
      <c r="K54" s="21">
        <v>0.12935399620163701</v>
      </c>
      <c r="L54" s="21">
        <v>0.17470634886383801</v>
      </c>
      <c r="M54" s="22">
        <v>0.28585755105896699</v>
      </c>
      <c r="N54" s="23">
        <v>3.5740216938016503E-2</v>
      </c>
      <c r="O54" s="23">
        <v>3.4167066151466897E-2</v>
      </c>
      <c r="P54" s="23">
        <v>3.3686673637671298E-2</v>
      </c>
      <c r="Q54" s="24">
        <v>3.6300150980613399E-2</v>
      </c>
    </row>
    <row r="55" spans="4:17">
      <c r="D55" s="104"/>
      <c r="E55" s="52" t="s">
        <v>26</v>
      </c>
      <c r="F55" s="25">
        <v>1.20925714285714E-4</v>
      </c>
      <c r="G55" s="26">
        <v>6.2309233333333305E-4</v>
      </c>
      <c r="H55" s="26">
        <v>1.07213355555555E-3</v>
      </c>
      <c r="I55" s="26">
        <v>1.25915776127926E-3</v>
      </c>
      <c r="J55" s="27">
        <v>1.0996622858210301E-2</v>
      </c>
      <c r="K55" s="28">
        <v>2.49618175086137E-2</v>
      </c>
      <c r="L55" s="28">
        <v>3.27434505749708E-2</v>
      </c>
      <c r="M55" s="29">
        <v>3.5484613021410601E-2</v>
      </c>
      <c r="N55" s="30">
        <v>2.4875257803305299E-2</v>
      </c>
      <c r="O55" s="30">
        <v>4.5784252815143298E-2</v>
      </c>
      <c r="P55" s="30">
        <v>4.0384669721017598E-2</v>
      </c>
      <c r="Q55" s="31">
        <v>4.2989217056849702E-2</v>
      </c>
    </row>
    <row r="56" spans="4:17">
      <c r="D56" s="105"/>
      <c r="E56" s="53" t="s">
        <v>27</v>
      </c>
      <c r="F56" s="33">
        <v>5.9474428571428505E-4</v>
      </c>
      <c r="G56" s="34">
        <v>1.29163366666666E-3</v>
      </c>
      <c r="H56" s="34">
        <v>2.2705827777777699E-3</v>
      </c>
      <c r="I56" s="34">
        <v>3.2298390291262101E-3</v>
      </c>
      <c r="J56" s="35">
        <v>2.4387379640180399E-2</v>
      </c>
      <c r="K56" s="36">
        <v>3.5939305316973799E-2</v>
      </c>
      <c r="L56" s="36">
        <v>4.76506325013401E-2</v>
      </c>
      <c r="M56" s="37">
        <v>5.68316727637522E-2</v>
      </c>
      <c r="N56" s="38">
        <v>3.4820097672783802E-2</v>
      </c>
      <c r="O56" s="38">
        <v>4.25922885981228E-2</v>
      </c>
      <c r="P56" s="38">
        <v>4.0425193748632897E-2</v>
      </c>
      <c r="Q56" s="39">
        <v>4.0501881446480398E-2</v>
      </c>
    </row>
  </sheetData>
  <mergeCells count="13">
    <mergeCell ref="N7:Q7"/>
    <mergeCell ref="D9:D18"/>
    <mergeCell ref="D20:D23"/>
    <mergeCell ref="D25:D27"/>
    <mergeCell ref="D2:M4"/>
    <mergeCell ref="F7:I7"/>
    <mergeCell ref="J7:M7"/>
    <mergeCell ref="D54:D56"/>
    <mergeCell ref="F36:I36"/>
    <mergeCell ref="J36:M36"/>
    <mergeCell ref="N36:Q36"/>
    <mergeCell ref="D38:D47"/>
    <mergeCell ref="D49:D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heetPr>
  <dimension ref="B1:AC52"/>
  <sheetViews>
    <sheetView topLeftCell="J7" workbookViewId="0">
      <selection activeCell="AA49" sqref="AA49"/>
    </sheetView>
  </sheetViews>
  <sheetFormatPr defaultRowHeight="15"/>
  <cols>
    <col min="1" max="2" width="11.85546875" bestFit="1" customWidth="1"/>
    <col min="3" max="3" width="2.7109375" bestFit="1" customWidth="1"/>
    <col min="4" max="4" width="9.85546875" bestFit="1" customWidth="1"/>
    <col min="5" max="5" width="6.42578125" style="12" bestFit="1" customWidth="1"/>
    <col min="6" max="10" width="14.28515625" style="3" customWidth="1"/>
    <col min="11" max="12" width="13.28515625" style="3" customWidth="1"/>
    <col min="13" max="13" width="14.28515625" style="3" customWidth="1"/>
    <col min="14" max="17" width="12.5703125" style="3" customWidth="1"/>
    <col min="18" max="21" width="10.5703125" style="4" customWidth="1"/>
    <col min="22" max="23" width="7.28515625" style="5" bestFit="1" customWidth="1"/>
    <col min="24" max="24" width="20.85546875" style="5" bestFit="1" customWidth="1"/>
    <col min="25" max="29" width="7.28515625" style="5" bestFit="1" customWidth="1"/>
    <col min="30" max="41" width="11.85546875" bestFit="1" customWidth="1"/>
  </cols>
  <sheetData>
    <row r="1" spans="2:29">
      <c r="D1" s="1"/>
      <c r="E1" s="1"/>
      <c r="F1" s="2"/>
      <c r="G1" s="2"/>
      <c r="H1" s="2"/>
      <c r="I1" s="2"/>
      <c r="J1" s="2"/>
      <c r="K1" s="2"/>
      <c r="L1" s="2"/>
      <c r="M1" s="2"/>
    </row>
    <row r="2" spans="2:29" s="6" customFormat="1">
      <c r="D2" s="163" t="s">
        <v>0</v>
      </c>
      <c r="E2" s="164"/>
      <c r="F2" s="165"/>
      <c r="G2" s="165"/>
      <c r="H2" s="165"/>
      <c r="I2" s="165"/>
      <c r="J2" s="165"/>
      <c r="K2" s="165"/>
      <c r="L2" s="165"/>
      <c r="M2" s="165"/>
      <c r="N2" s="9"/>
      <c r="O2" s="9"/>
      <c r="P2" s="9"/>
      <c r="Q2" s="9"/>
      <c r="R2" s="10"/>
      <c r="S2" s="10"/>
      <c r="T2" s="10"/>
      <c r="U2" s="10"/>
      <c r="V2" s="11"/>
      <c r="W2" s="11"/>
      <c r="X2" s="11"/>
      <c r="Y2" s="11"/>
      <c r="Z2" s="11"/>
      <c r="AA2" s="11"/>
      <c r="AB2" s="11"/>
      <c r="AC2" s="11"/>
    </row>
    <row r="3" spans="2:29" s="6" customFormat="1">
      <c r="D3" s="164"/>
      <c r="E3" s="164"/>
      <c r="F3" s="165"/>
      <c r="G3" s="165"/>
      <c r="H3" s="165"/>
      <c r="I3" s="165"/>
      <c r="J3" s="165"/>
      <c r="K3" s="165"/>
      <c r="L3" s="165"/>
      <c r="M3" s="165"/>
      <c r="N3" s="9"/>
      <c r="O3" s="9"/>
      <c r="P3" s="9"/>
      <c r="Q3" s="9"/>
      <c r="R3" s="10"/>
      <c r="S3" s="10"/>
      <c r="T3" s="10"/>
      <c r="U3" s="10"/>
      <c r="V3" s="11"/>
      <c r="W3" s="11"/>
      <c r="X3" s="11"/>
      <c r="Y3" s="11"/>
      <c r="Z3" s="11"/>
      <c r="AA3" s="11"/>
      <c r="AB3" s="11"/>
      <c r="AC3" s="11"/>
    </row>
    <row r="4" spans="2:29" s="6" customFormat="1">
      <c r="D4" s="164"/>
      <c r="E4" s="164"/>
      <c r="F4" s="165"/>
      <c r="G4" s="165"/>
      <c r="H4" s="165"/>
      <c r="I4" s="165"/>
      <c r="J4" s="165"/>
      <c r="K4" s="165"/>
      <c r="L4" s="165"/>
      <c r="M4" s="165"/>
      <c r="N4" s="9"/>
      <c r="O4" s="9"/>
      <c r="P4" s="9"/>
      <c r="Q4" s="9"/>
      <c r="R4" s="10"/>
      <c r="S4" s="10"/>
      <c r="T4" s="10"/>
      <c r="U4" s="10"/>
      <c r="V4" s="11"/>
      <c r="W4" s="11"/>
      <c r="X4" s="11"/>
      <c r="Y4" s="11"/>
      <c r="Z4" s="11"/>
      <c r="AA4" s="11"/>
      <c r="AB4" s="11"/>
      <c r="AC4" s="11"/>
    </row>
    <row r="5" spans="2:29" s="6" customFormat="1">
      <c r="D5" s="164"/>
      <c r="E5" s="164"/>
      <c r="F5" s="165"/>
      <c r="G5" s="165"/>
      <c r="H5" s="165"/>
      <c r="I5" s="165"/>
      <c r="J5" s="165"/>
      <c r="K5" s="165"/>
      <c r="L5" s="165"/>
      <c r="M5" s="165"/>
      <c r="N5" s="9"/>
      <c r="O5" s="9"/>
      <c r="P5" s="9"/>
      <c r="Q5" s="9"/>
      <c r="R5" s="10"/>
      <c r="S5" s="10"/>
      <c r="T5" s="10"/>
      <c r="U5" s="10"/>
      <c r="V5" s="11"/>
      <c r="W5" s="11"/>
      <c r="X5" s="11"/>
      <c r="Y5" s="11"/>
      <c r="Z5" s="11"/>
      <c r="AA5" s="11"/>
      <c r="AB5" s="11"/>
      <c r="AC5" s="11"/>
    </row>
    <row r="6" spans="2:29" s="6" customFormat="1">
      <c r="D6" s="164"/>
      <c r="E6" s="164"/>
      <c r="F6" s="165"/>
      <c r="G6" s="165"/>
      <c r="H6" s="165"/>
      <c r="I6" s="165"/>
      <c r="J6" s="165"/>
      <c r="K6" s="165"/>
      <c r="L6" s="165"/>
      <c r="M6" s="165"/>
      <c r="N6" s="9"/>
      <c r="O6" s="9"/>
      <c r="P6" s="9"/>
      <c r="Q6" s="9"/>
      <c r="R6" s="10"/>
      <c r="S6" s="10"/>
      <c r="T6" s="10"/>
      <c r="U6" s="10"/>
      <c r="V6" s="11"/>
      <c r="W6" s="11"/>
      <c r="X6" s="11"/>
      <c r="Y6" s="11"/>
      <c r="Z6" s="11"/>
      <c r="AA6" s="11"/>
      <c r="AB6" s="11"/>
      <c r="AC6" s="11"/>
    </row>
    <row r="7" spans="2:29" s="6" customFormat="1">
      <c r="D7" s="7"/>
      <c r="E7" s="7"/>
      <c r="F7" s="8"/>
      <c r="G7" s="8"/>
      <c r="H7" s="8"/>
      <c r="I7" s="8"/>
      <c r="J7" s="8"/>
      <c r="K7" s="8"/>
      <c r="L7" s="8"/>
      <c r="M7" s="8"/>
      <c r="N7" s="9"/>
      <c r="O7" s="9"/>
      <c r="P7" s="9"/>
      <c r="Q7" s="9"/>
      <c r="R7" s="10"/>
      <c r="S7" s="10"/>
      <c r="T7" s="10"/>
      <c r="U7" s="10"/>
      <c r="V7" s="11"/>
      <c r="W7" s="11"/>
      <c r="X7" s="11"/>
      <c r="Y7" s="11"/>
      <c r="Z7" s="11"/>
      <c r="AA7" s="11"/>
      <c r="AB7" s="11"/>
      <c r="AC7" s="11"/>
    </row>
    <row r="9" spans="2:29">
      <c r="B9" s="13"/>
      <c r="F9" s="135" t="s">
        <v>1</v>
      </c>
      <c r="G9" s="136"/>
      <c r="H9" s="136"/>
      <c r="I9" s="136"/>
      <c r="J9" s="136"/>
      <c r="K9" s="136"/>
      <c r="L9" s="136"/>
      <c r="M9" s="137"/>
      <c r="N9" s="138" t="s">
        <v>2</v>
      </c>
      <c r="O9" s="139"/>
      <c r="P9" s="139"/>
      <c r="Q9" s="139"/>
      <c r="R9" s="139"/>
      <c r="S9" s="139"/>
      <c r="T9" s="139"/>
      <c r="U9" s="140"/>
      <c r="V9" s="141" t="s">
        <v>3</v>
      </c>
      <c r="W9" s="142"/>
      <c r="X9" s="142"/>
      <c r="Y9" s="142"/>
      <c r="Z9" s="142"/>
      <c r="AA9" s="142"/>
      <c r="AB9" s="142"/>
      <c r="AC9" s="143"/>
    </row>
    <row r="10" spans="2:29">
      <c r="F10" s="14" t="s">
        <v>4</v>
      </c>
      <c r="G10" s="14" t="s">
        <v>5</v>
      </c>
      <c r="H10" s="14" t="s">
        <v>6</v>
      </c>
      <c r="I10" s="14" t="s">
        <v>7</v>
      </c>
      <c r="J10" s="14" t="s">
        <v>4</v>
      </c>
      <c r="K10" s="14" t="s">
        <v>5</v>
      </c>
      <c r="L10" s="14" t="s">
        <v>6</v>
      </c>
      <c r="M10" s="14" t="s">
        <v>7</v>
      </c>
      <c r="N10" s="14" t="s">
        <v>4</v>
      </c>
      <c r="O10" s="14" t="s">
        <v>5</v>
      </c>
      <c r="P10" s="14" t="s">
        <v>6</v>
      </c>
      <c r="Q10" s="14" t="s">
        <v>7</v>
      </c>
      <c r="R10" s="14" t="s">
        <v>4</v>
      </c>
      <c r="S10" s="14" t="s">
        <v>5</v>
      </c>
      <c r="T10" s="14" t="s">
        <v>6</v>
      </c>
      <c r="U10" s="14" t="s">
        <v>7</v>
      </c>
      <c r="V10" s="15" t="s">
        <v>4</v>
      </c>
      <c r="W10" s="15" t="s">
        <v>5</v>
      </c>
      <c r="X10" s="15" t="s">
        <v>6</v>
      </c>
      <c r="Y10" s="15" t="s">
        <v>7</v>
      </c>
      <c r="Z10" s="15" t="s">
        <v>4</v>
      </c>
      <c r="AA10" s="15" t="s">
        <v>5</v>
      </c>
      <c r="AB10" s="15" t="s">
        <v>6</v>
      </c>
      <c r="AC10" s="16" t="s">
        <v>7</v>
      </c>
    </row>
    <row r="11" spans="2:29">
      <c r="D11" s="132" t="s">
        <v>8</v>
      </c>
      <c r="E11" s="17" t="s">
        <v>9</v>
      </c>
      <c r="F11" s="64">
        <v>1.34047837166804E-5</v>
      </c>
      <c r="G11" s="65">
        <v>2.0012198656788601E-5</v>
      </c>
      <c r="H11" s="65">
        <v>3.2880912073061903E-5</v>
      </c>
      <c r="I11" s="66">
        <v>1.46410975428145E-4</v>
      </c>
      <c r="J11" s="144">
        <v>0.43742704893499101</v>
      </c>
      <c r="K11" s="146">
        <v>0.53073865078341997</v>
      </c>
      <c r="L11" s="146">
        <v>0.87917929767702696</v>
      </c>
      <c r="M11" s="148">
        <v>1.51672612493434</v>
      </c>
      <c r="N11" s="72">
        <f t="shared" ref="N11:U11" si="0">SQRT(F11)</f>
        <v>3.6612543911452534E-3</v>
      </c>
      <c r="O11" s="73">
        <f t="shared" si="0"/>
        <v>4.4734995983892302E-3</v>
      </c>
      <c r="P11" s="73">
        <f t="shared" si="0"/>
        <v>5.7341880046840026E-3</v>
      </c>
      <c r="Q11" s="74">
        <f t="shared" si="0"/>
        <v>1.2100040306881006E-2</v>
      </c>
      <c r="R11" s="150">
        <f t="shared" si="0"/>
        <v>0.66138267964544628</v>
      </c>
      <c r="S11" s="153">
        <f t="shared" si="0"/>
        <v>0.7285181197358237</v>
      </c>
      <c r="T11" s="153">
        <f t="shared" si="0"/>
        <v>0.93764561411922942</v>
      </c>
      <c r="U11" s="156">
        <f t="shared" si="0"/>
        <v>1.2315543532196782</v>
      </c>
      <c r="V11" s="80">
        <v>1.2343983446069001E-2</v>
      </c>
      <c r="W11" s="81">
        <v>1.422114904129E-2</v>
      </c>
      <c r="X11" s="81">
        <v>1.5979349548747E-2</v>
      </c>
      <c r="Y11" s="82">
        <v>2.5020428816744E-2</v>
      </c>
      <c r="Z11" s="159">
        <v>7.9499758630573195E-2</v>
      </c>
      <c r="AA11" s="161">
        <v>8.1487711471128696E-2</v>
      </c>
      <c r="AB11" s="161">
        <v>8.5874939297141795E-2</v>
      </c>
      <c r="AC11" s="161">
        <v>7.3454207182841305E-2</v>
      </c>
    </row>
    <row r="12" spans="2:29">
      <c r="D12" s="133"/>
      <c r="E12" s="17" t="s">
        <v>10</v>
      </c>
      <c r="F12" s="67">
        <v>5.1117580763813897E-2</v>
      </c>
      <c r="G12" s="26">
        <v>7.9637752614345997E-2</v>
      </c>
      <c r="H12" s="26">
        <v>0.118312166640797</v>
      </c>
      <c r="I12" s="68">
        <v>0.52318406237915205</v>
      </c>
      <c r="J12" s="145"/>
      <c r="K12" s="147"/>
      <c r="L12" s="147"/>
      <c r="M12" s="149"/>
      <c r="N12" s="75">
        <f t="shared" ref="N12:N20" si="1">SQRT(F12)</f>
        <v>0.22609197412516416</v>
      </c>
      <c r="O12" s="28">
        <f t="shared" ref="O12:O20" si="2">SQRT(G12)</f>
        <v>0.28220161695912727</v>
      </c>
      <c r="P12" s="28">
        <f t="shared" ref="P12:P20" si="3">SQRT(H12)</f>
        <v>0.34396535674511902</v>
      </c>
      <c r="Q12" s="76">
        <f t="shared" ref="Q12:Q20" si="4">SQRT(I12)</f>
        <v>0.72331463581152011</v>
      </c>
      <c r="R12" s="151"/>
      <c r="S12" s="154"/>
      <c r="T12" s="154"/>
      <c r="U12" s="157"/>
      <c r="V12" s="83">
        <v>1.2831802562769E-2</v>
      </c>
      <c r="W12" s="30">
        <v>1.4512370216637E-2</v>
      </c>
      <c r="X12" s="30">
        <v>1.5505649544988001E-2</v>
      </c>
      <c r="Y12" s="84">
        <v>2.5211262325918998E-2</v>
      </c>
      <c r="Z12" s="160"/>
      <c r="AA12" s="162"/>
      <c r="AB12" s="162"/>
      <c r="AC12" s="162"/>
    </row>
    <row r="13" spans="2:29">
      <c r="D13" s="133"/>
      <c r="E13" s="17" t="s">
        <v>11</v>
      </c>
      <c r="F13" s="67">
        <v>7.0412554777912002E-4</v>
      </c>
      <c r="G13" s="26">
        <v>7.6994802541495303E-4</v>
      </c>
      <c r="H13" s="26">
        <v>7.3998997772499204E-4</v>
      </c>
      <c r="I13" s="68">
        <v>6.7348927337822304E-4</v>
      </c>
      <c r="J13" s="145"/>
      <c r="K13" s="147"/>
      <c r="L13" s="147"/>
      <c r="M13" s="149"/>
      <c r="N13" s="75">
        <f t="shared" si="1"/>
        <v>2.6535364097353555E-2</v>
      </c>
      <c r="O13" s="28">
        <f t="shared" si="2"/>
        <v>2.7747937318203547E-2</v>
      </c>
      <c r="P13" s="28">
        <f t="shared" si="3"/>
        <v>2.7202756803768841E-2</v>
      </c>
      <c r="Q13" s="76">
        <f t="shared" si="4"/>
        <v>2.5951671880212707E-2</v>
      </c>
      <c r="R13" s="151"/>
      <c r="S13" s="154"/>
      <c r="T13" s="154"/>
      <c r="U13" s="157"/>
      <c r="V13" s="85">
        <v>0.15173294960970299</v>
      </c>
      <c r="W13" s="32">
        <v>0.158351030297296</v>
      </c>
      <c r="X13" s="32">
        <v>0.14891823655909101</v>
      </c>
      <c r="Y13" s="86">
        <v>0.122996743317474</v>
      </c>
      <c r="Z13" s="160"/>
      <c r="AA13" s="162"/>
      <c r="AB13" s="162"/>
      <c r="AC13" s="162"/>
    </row>
    <row r="14" spans="2:29">
      <c r="D14" s="133"/>
      <c r="E14" s="17" t="s">
        <v>12</v>
      </c>
      <c r="F14" s="67">
        <v>8.3794636069518796E-3</v>
      </c>
      <c r="G14" s="26">
        <v>7.4999835797959196E-3</v>
      </c>
      <c r="H14" s="26">
        <v>5.9234450821242599E-3</v>
      </c>
      <c r="I14" s="68">
        <v>2.7413593933712601E-3</v>
      </c>
      <c r="J14" s="145"/>
      <c r="K14" s="147"/>
      <c r="L14" s="147"/>
      <c r="M14" s="149"/>
      <c r="N14" s="75">
        <f t="shared" si="1"/>
        <v>9.1539410130019302E-2</v>
      </c>
      <c r="O14" s="28">
        <f t="shared" si="2"/>
        <v>8.6602445576299522E-2</v>
      </c>
      <c r="P14" s="28">
        <f t="shared" si="3"/>
        <v>7.6963920651979906E-2</v>
      </c>
      <c r="Q14" s="76">
        <f t="shared" si="4"/>
        <v>5.2357992640773197E-2</v>
      </c>
      <c r="R14" s="151"/>
      <c r="S14" s="154"/>
      <c r="T14" s="154"/>
      <c r="U14" s="157"/>
      <c r="V14" s="85">
        <v>0.63582698824105199</v>
      </c>
      <c r="W14" s="32">
        <v>0.58167251566174405</v>
      </c>
      <c r="X14" s="32">
        <v>0.48476177966574302</v>
      </c>
      <c r="Y14" s="86">
        <v>0.263193492908527</v>
      </c>
      <c r="Z14" s="160"/>
      <c r="AA14" s="162"/>
      <c r="AB14" s="162"/>
      <c r="AC14" s="162"/>
    </row>
    <row r="15" spans="2:29">
      <c r="D15" s="133"/>
      <c r="E15" s="17" t="s">
        <v>13</v>
      </c>
      <c r="F15" s="67">
        <v>3.3099081854876702</v>
      </c>
      <c r="G15" s="26">
        <v>2.95826335384865</v>
      </c>
      <c r="H15" s="26">
        <v>6.2637162988539599</v>
      </c>
      <c r="I15" s="68">
        <v>11.1360552150782</v>
      </c>
      <c r="J15" s="145"/>
      <c r="K15" s="147"/>
      <c r="L15" s="147"/>
      <c r="M15" s="149"/>
      <c r="N15" s="75">
        <f t="shared" si="1"/>
        <v>1.8193153067810071</v>
      </c>
      <c r="O15" s="28">
        <f t="shared" si="2"/>
        <v>1.7199602768228834</v>
      </c>
      <c r="P15" s="28">
        <f t="shared" si="3"/>
        <v>2.5027417563252428</v>
      </c>
      <c r="Q15" s="76">
        <f t="shared" si="4"/>
        <v>3.3370728513291703</v>
      </c>
      <c r="R15" s="151"/>
      <c r="S15" s="154"/>
      <c r="T15" s="154"/>
      <c r="U15" s="157"/>
      <c r="V15" s="83">
        <v>2.6490026259187002E-2</v>
      </c>
      <c r="W15" s="30">
        <v>2.2677738338585999E-2</v>
      </c>
      <c r="X15" s="30">
        <v>2.5773101521261998E-2</v>
      </c>
      <c r="Y15" s="84">
        <v>2.9003371565818999E-2</v>
      </c>
      <c r="Z15" s="160"/>
      <c r="AA15" s="162"/>
      <c r="AB15" s="162"/>
      <c r="AC15" s="162"/>
    </row>
    <row r="16" spans="2:29">
      <c r="D16" s="133"/>
      <c r="E16" s="17" t="s">
        <v>14</v>
      </c>
      <c r="F16" s="67">
        <v>0.486471773728193</v>
      </c>
      <c r="G16" s="26">
        <v>0.40982774221657098</v>
      </c>
      <c r="H16" s="26">
        <v>0.31556973146491402</v>
      </c>
      <c r="I16" s="68">
        <v>0.38065359268712501</v>
      </c>
      <c r="J16" s="145"/>
      <c r="K16" s="147"/>
      <c r="L16" s="147"/>
      <c r="M16" s="149"/>
      <c r="N16" s="75">
        <f t="shared" si="1"/>
        <v>0.69747528538880355</v>
      </c>
      <c r="O16" s="28">
        <f t="shared" si="2"/>
        <v>0.64017789888168664</v>
      </c>
      <c r="P16" s="28">
        <f t="shared" si="3"/>
        <v>0.56175593585196237</v>
      </c>
      <c r="Q16" s="76">
        <f t="shared" si="4"/>
        <v>0.61697130621052787</v>
      </c>
      <c r="R16" s="151"/>
      <c r="S16" s="154"/>
      <c r="T16" s="154"/>
      <c r="U16" s="157"/>
      <c r="V16" s="85">
        <v>0.100767189952785</v>
      </c>
      <c r="W16" s="32">
        <v>8.7611537802751993E-2</v>
      </c>
      <c r="X16" s="32">
        <v>7.0679219345406996E-2</v>
      </c>
      <c r="Y16" s="86">
        <v>6.0990156718236002E-2</v>
      </c>
      <c r="Z16" s="160"/>
      <c r="AA16" s="162"/>
      <c r="AB16" s="162"/>
      <c r="AC16" s="162"/>
    </row>
    <row r="17" spans="4:29">
      <c r="D17" s="133"/>
      <c r="E17" s="17" t="s">
        <v>15</v>
      </c>
      <c r="F17" s="67">
        <v>9.6725190879531897E-4</v>
      </c>
      <c r="G17" s="26">
        <v>3.1567553080385298E-3</v>
      </c>
      <c r="H17" s="26">
        <v>4.3551545037356001E-3</v>
      </c>
      <c r="I17" s="68">
        <v>1.13909178331225E-2</v>
      </c>
      <c r="J17" s="145"/>
      <c r="K17" s="147"/>
      <c r="L17" s="147"/>
      <c r="M17" s="149"/>
      <c r="N17" s="75">
        <f t="shared" si="1"/>
        <v>3.1100673767545921E-2</v>
      </c>
      <c r="O17" s="28">
        <f t="shared" si="2"/>
        <v>5.6185009638145739E-2</v>
      </c>
      <c r="P17" s="28">
        <f t="shared" si="3"/>
        <v>6.5993594414424803E-2</v>
      </c>
      <c r="Q17" s="76">
        <f t="shared" si="4"/>
        <v>0.10672824290281603</v>
      </c>
      <c r="R17" s="151"/>
      <c r="S17" s="154"/>
      <c r="T17" s="154"/>
      <c r="U17" s="157"/>
      <c r="V17" s="83">
        <v>1.213219524822E-2</v>
      </c>
      <c r="W17" s="30">
        <v>1.9670096924427002E-2</v>
      </c>
      <c r="X17" s="30">
        <v>2.1304101857060002E-2</v>
      </c>
      <c r="Y17" s="84">
        <v>2.78515733542E-2</v>
      </c>
      <c r="Z17" s="160"/>
      <c r="AA17" s="162"/>
      <c r="AB17" s="162"/>
      <c r="AC17" s="162"/>
    </row>
    <row r="18" spans="4:29">
      <c r="D18" s="133"/>
      <c r="E18" s="17" t="s">
        <v>16</v>
      </c>
      <c r="F18" s="67">
        <v>4.7529211828605898E-7</v>
      </c>
      <c r="G18" s="26">
        <v>5.7208273524207402E-7</v>
      </c>
      <c r="H18" s="26">
        <v>6.2809642239951496E-7</v>
      </c>
      <c r="I18" s="68">
        <v>1.0408848775961801E-6</v>
      </c>
      <c r="J18" s="145"/>
      <c r="K18" s="147"/>
      <c r="L18" s="147"/>
      <c r="M18" s="149"/>
      <c r="N18" s="75">
        <f t="shared" si="1"/>
        <v>6.8941432991058362E-4</v>
      </c>
      <c r="O18" s="28">
        <f t="shared" si="2"/>
        <v>7.563615109470299E-4</v>
      </c>
      <c r="P18" s="28">
        <f t="shared" si="3"/>
        <v>7.9252534495719126E-4</v>
      </c>
      <c r="Q18" s="76">
        <f t="shared" si="4"/>
        <v>1.0202376574093802E-3</v>
      </c>
      <c r="R18" s="151"/>
      <c r="S18" s="154"/>
      <c r="T18" s="154"/>
      <c r="U18" s="157"/>
      <c r="V18" s="83">
        <v>4.0483404330486E-2</v>
      </c>
      <c r="W18" s="30">
        <v>4.1738875881698001E-2</v>
      </c>
      <c r="X18" s="30">
        <v>4.2546901631782E-2</v>
      </c>
      <c r="Y18" s="84">
        <v>4.1437169005122003E-2</v>
      </c>
      <c r="Z18" s="160"/>
      <c r="AA18" s="162"/>
      <c r="AB18" s="162"/>
      <c r="AC18" s="162"/>
    </row>
    <row r="19" spans="4:29">
      <c r="D19" s="133"/>
      <c r="E19" s="17" t="s">
        <v>17</v>
      </c>
      <c r="F19" s="67">
        <v>2.74900155585105E-5</v>
      </c>
      <c r="G19" s="26">
        <v>3.0032111721288901E-5</v>
      </c>
      <c r="H19" s="26">
        <v>3.8816911246982598E-5</v>
      </c>
      <c r="I19" s="68">
        <v>4.5696930981271801E-5</v>
      </c>
      <c r="J19" s="145"/>
      <c r="K19" s="147"/>
      <c r="L19" s="147"/>
      <c r="M19" s="149"/>
      <c r="N19" s="75">
        <f t="shared" si="1"/>
        <v>5.2430921752826837E-3</v>
      </c>
      <c r="O19" s="28">
        <f t="shared" si="2"/>
        <v>5.4801561767242454E-3</v>
      </c>
      <c r="P19" s="28">
        <f t="shared" si="3"/>
        <v>6.2303219216170999E-3</v>
      </c>
      <c r="Q19" s="76">
        <f t="shared" si="4"/>
        <v>6.7599505161851448E-3</v>
      </c>
      <c r="R19" s="151"/>
      <c r="S19" s="154"/>
      <c r="T19" s="154"/>
      <c r="U19" s="157"/>
      <c r="V19" s="83">
        <v>4.6870655706163999E-2</v>
      </c>
      <c r="W19" s="30">
        <v>4.7199567508469001E-2</v>
      </c>
      <c r="X19" s="30">
        <v>4.3668916486920999E-2</v>
      </c>
      <c r="Y19" s="84">
        <v>5.6802438339774997E-2</v>
      </c>
      <c r="Z19" s="160"/>
      <c r="AA19" s="162"/>
      <c r="AB19" s="162"/>
      <c r="AC19" s="162"/>
    </row>
    <row r="20" spans="4:29">
      <c r="D20" s="134"/>
      <c r="E20" s="17" t="s">
        <v>18</v>
      </c>
      <c r="F20" s="69">
        <v>4.53630121507119E-5</v>
      </c>
      <c r="G20" s="70">
        <v>9.9352624528020099E-5</v>
      </c>
      <c r="H20" s="70">
        <v>1.9770498898081699E-4</v>
      </c>
      <c r="I20" s="71">
        <v>6.1293436293387901E-4</v>
      </c>
      <c r="J20" s="145"/>
      <c r="K20" s="147"/>
      <c r="L20" s="147"/>
      <c r="M20" s="149"/>
      <c r="N20" s="77">
        <f t="shared" si="1"/>
        <v>6.7352069122419613E-3</v>
      </c>
      <c r="O20" s="78">
        <f t="shared" si="2"/>
        <v>9.9675786692666798E-3</v>
      </c>
      <c r="P20" s="78">
        <f t="shared" si="3"/>
        <v>1.4060760611745618E-2</v>
      </c>
      <c r="Q20" s="79">
        <f t="shared" si="4"/>
        <v>2.4757511242729527E-2</v>
      </c>
      <c r="R20" s="152"/>
      <c r="S20" s="155"/>
      <c r="T20" s="155"/>
      <c r="U20" s="158"/>
      <c r="V20" s="87">
        <v>1.0448619788918E-2</v>
      </c>
      <c r="W20" s="88">
        <v>1.3737364833704E-2</v>
      </c>
      <c r="X20" s="88">
        <v>1.8071783849568999E-2</v>
      </c>
      <c r="Y20" s="89">
        <v>2.4421096003720999E-2</v>
      </c>
      <c r="Z20" s="160"/>
      <c r="AA20" s="162"/>
      <c r="AB20" s="162"/>
      <c r="AC20" s="162"/>
    </row>
    <row r="21" spans="4:29">
      <c r="D21" s="40"/>
      <c r="E21" s="40"/>
      <c r="F21" s="41"/>
      <c r="G21" s="41"/>
      <c r="H21" s="41"/>
      <c r="I21" s="41"/>
      <c r="J21" s="62"/>
      <c r="K21" s="62"/>
      <c r="L21" s="62"/>
      <c r="M21" s="62"/>
      <c r="N21" s="41"/>
      <c r="O21" s="41"/>
      <c r="P21" s="41"/>
      <c r="Q21" s="41"/>
      <c r="R21" s="62"/>
      <c r="S21" s="62"/>
      <c r="T21" s="62"/>
      <c r="U21" s="62"/>
      <c r="V21" s="43"/>
      <c r="W21" s="43"/>
      <c r="X21" s="43"/>
      <c r="Y21" s="43"/>
      <c r="Z21" s="63"/>
      <c r="AA21" s="63"/>
      <c r="AB21" s="63"/>
      <c r="AC21" s="63"/>
    </row>
    <row r="22" spans="4:29">
      <c r="D22" s="132" t="s">
        <v>19</v>
      </c>
      <c r="E22" s="17" t="s">
        <v>20</v>
      </c>
      <c r="F22" s="64">
        <v>7.9885261046340901</v>
      </c>
      <c r="G22" s="65">
        <v>6.2489419682581397</v>
      </c>
      <c r="H22" s="65">
        <v>9.6347348660552292</v>
      </c>
      <c r="I22" s="66">
        <v>61.258438585486303</v>
      </c>
      <c r="J22" s="127">
        <v>135531.83725398401</v>
      </c>
      <c r="K22" s="127">
        <v>86360.183794452896</v>
      </c>
      <c r="L22" s="127">
        <v>89326.912992498605</v>
      </c>
      <c r="M22" s="127">
        <v>166468.824781053</v>
      </c>
      <c r="N22" s="72">
        <f t="shared" ref="N22:U22" si="5">SQRT(F22)</f>
        <v>2.8263980796473258</v>
      </c>
      <c r="O22" s="73">
        <f t="shared" si="5"/>
        <v>2.4997883846954205</v>
      </c>
      <c r="P22" s="73">
        <f t="shared" si="5"/>
        <v>3.1039869307159185</v>
      </c>
      <c r="Q22" s="74">
        <f t="shared" si="5"/>
        <v>7.8267770241323662</v>
      </c>
      <c r="R22" s="128">
        <f t="shared" si="5"/>
        <v>368.14648885190252</v>
      </c>
      <c r="S22" s="128">
        <f t="shared" si="5"/>
        <v>293.87103258819656</v>
      </c>
      <c r="T22" s="128">
        <f t="shared" si="5"/>
        <v>298.87608300514546</v>
      </c>
      <c r="U22" s="128">
        <f t="shared" si="5"/>
        <v>408.00591267903582</v>
      </c>
      <c r="V22" s="80">
        <v>1.0728576770095E-2</v>
      </c>
      <c r="W22" s="81">
        <v>9.3923898413389995E-3</v>
      </c>
      <c r="X22" s="81">
        <v>1.0223858478592999E-2</v>
      </c>
      <c r="Y22" s="82">
        <v>1.7810854690570001E-2</v>
      </c>
      <c r="Z22" s="123">
        <v>3.0144928029021301E-2</v>
      </c>
      <c r="AA22" s="123">
        <v>2.8835707395056798E-2</v>
      </c>
      <c r="AB22" s="123">
        <v>2.7748702023152501E-2</v>
      </c>
      <c r="AC22" s="123">
        <v>3.1412408536090702E-2</v>
      </c>
    </row>
    <row r="23" spans="4:29">
      <c r="D23" s="133"/>
      <c r="E23" s="17" t="s">
        <v>21</v>
      </c>
      <c r="F23" s="67">
        <v>437951.53904736502</v>
      </c>
      <c r="G23" s="26">
        <v>526759.97667405801</v>
      </c>
      <c r="H23" s="26">
        <v>671049.79581136396</v>
      </c>
      <c r="I23" s="68">
        <v>667913.72379443201</v>
      </c>
      <c r="J23" s="128"/>
      <c r="K23" s="128"/>
      <c r="L23" s="128"/>
      <c r="M23" s="128"/>
      <c r="N23" s="75">
        <f t="shared" ref="N23:Q25" si="6">SQRT(F23)</f>
        <v>661.77907117660118</v>
      </c>
      <c r="O23" s="28">
        <f t="shared" si="6"/>
        <v>725.7823204474314</v>
      </c>
      <c r="P23" s="28">
        <f t="shared" si="6"/>
        <v>819.17629104568448</v>
      </c>
      <c r="Q23" s="76">
        <f t="shared" si="6"/>
        <v>817.25988754767104</v>
      </c>
      <c r="R23" s="128"/>
      <c r="S23" s="128"/>
      <c r="T23" s="128"/>
      <c r="U23" s="128"/>
      <c r="V23" s="83">
        <v>2.3285859661804999E-2</v>
      </c>
      <c r="W23" s="30">
        <v>2.4458195171617E-2</v>
      </c>
      <c r="X23" s="30">
        <v>2.6268921266252999E-2</v>
      </c>
      <c r="Y23" s="84">
        <v>2.7446339494453E-2</v>
      </c>
      <c r="Z23" s="124"/>
      <c r="AA23" s="124"/>
      <c r="AB23" s="124"/>
      <c r="AC23" s="124"/>
    </row>
    <row r="24" spans="4:29">
      <c r="D24" s="133"/>
      <c r="E24" s="17" t="s">
        <v>22</v>
      </c>
      <c r="F24" s="67">
        <v>1601.8110427998599</v>
      </c>
      <c r="G24" s="26">
        <v>1768.47212941112</v>
      </c>
      <c r="H24" s="26">
        <v>1750.5213568905599</v>
      </c>
      <c r="I24" s="68">
        <v>3175.4928882357799</v>
      </c>
      <c r="J24" s="128"/>
      <c r="K24" s="128"/>
      <c r="L24" s="128"/>
      <c r="M24" s="128"/>
      <c r="N24" s="75">
        <f t="shared" si="6"/>
        <v>40.022631632613312</v>
      </c>
      <c r="O24" s="28">
        <f t="shared" si="6"/>
        <v>42.053205934995255</v>
      </c>
      <c r="P24" s="28">
        <f t="shared" si="6"/>
        <v>41.839232269373205</v>
      </c>
      <c r="Q24" s="76">
        <f t="shared" si="6"/>
        <v>56.351511854037952</v>
      </c>
      <c r="R24" s="128"/>
      <c r="S24" s="128"/>
      <c r="T24" s="128"/>
      <c r="U24" s="128"/>
      <c r="V24" s="97">
        <v>2.0895709523490999E-2</v>
      </c>
      <c r="W24" s="98">
        <v>2.1826198650545001E-2</v>
      </c>
      <c r="X24" s="98">
        <v>2.1381777506241002E-2</v>
      </c>
      <c r="Y24" s="99">
        <v>2.7375143102057999E-2</v>
      </c>
      <c r="Z24" s="124"/>
      <c r="AA24" s="124"/>
      <c r="AB24" s="124"/>
      <c r="AC24" s="124"/>
    </row>
    <row r="25" spans="4:29">
      <c r="D25" s="134"/>
      <c r="E25" s="17" t="s">
        <v>23</v>
      </c>
      <c r="F25" s="69">
        <v>7.8779453552689193E-6</v>
      </c>
      <c r="G25" s="70">
        <v>6.2842895994616399E-6</v>
      </c>
      <c r="H25" s="70">
        <v>5.5140431663874296E-6</v>
      </c>
      <c r="I25" s="71">
        <v>5.2235236711332697E-6</v>
      </c>
      <c r="J25" s="128"/>
      <c r="K25" s="128"/>
      <c r="L25" s="128"/>
      <c r="M25" s="128"/>
      <c r="N25" s="77">
        <f t="shared" si="6"/>
        <v>2.8067677772250629E-3</v>
      </c>
      <c r="O25" s="78">
        <f t="shared" si="6"/>
        <v>2.5068485393939617E-3</v>
      </c>
      <c r="P25" s="78">
        <f t="shared" si="6"/>
        <v>2.3481999843257451E-3</v>
      </c>
      <c r="Q25" s="79">
        <f t="shared" si="6"/>
        <v>2.2855029361462807E-3</v>
      </c>
      <c r="R25" s="128"/>
      <c r="S25" s="128"/>
      <c r="T25" s="128"/>
      <c r="U25" s="128"/>
      <c r="V25" s="100">
        <v>2.8835490451845001E-2</v>
      </c>
      <c r="W25" s="101">
        <v>2.507728851244E-2</v>
      </c>
      <c r="X25" s="101">
        <v>2.5204359312041999E-2</v>
      </c>
      <c r="Y25" s="102">
        <v>2.7284538795240999E-2</v>
      </c>
      <c r="Z25" s="124"/>
      <c r="AA25" s="124"/>
      <c r="AB25" s="124"/>
      <c r="AC25" s="124"/>
    </row>
    <row r="26" spans="4:29">
      <c r="D26" s="40"/>
      <c r="E26" s="40"/>
      <c r="F26" s="41"/>
      <c r="G26" s="41"/>
      <c r="H26" s="41"/>
      <c r="I26" s="41"/>
      <c r="J26" s="62"/>
      <c r="K26" s="62"/>
      <c r="L26" s="62"/>
      <c r="M26" s="62"/>
      <c r="N26" s="41"/>
      <c r="O26" s="41"/>
      <c r="P26" s="41"/>
      <c r="Q26" s="41"/>
      <c r="R26" s="62"/>
      <c r="S26" s="62"/>
      <c r="T26" s="62"/>
      <c r="U26" s="62"/>
      <c r="V26" s="43"/>
      <c r="W26" s="43"/>
      <c r="X26" s="43"/>
      <c r="Y26" s="43"/>
      <c r="Z26" s="63"/>
      <c r="AA26" s="63"/>
      <c r="AB26" s="63"/>
      <c r="AC26" s="63"/>
    </row>
    <row r="27" spans="4:29">
      <c r="D27" s="125" t="s">
        <v>24</v>
      </c>
      <c r="E27" s="17" t="s">
        <v>25</v>
      </c>
      <c r="F27" s="64">
        <v>1.16200669139761E-2</v>
      </c>
      <c r="G27" s="65">
        <v>1.16500931118608E-2</v>
      </c>
      <c r="H27" s="65">
        <v>1.1707330212841699E-2</v>
      </c>
      <c r="I27" s="66">
        <v>1.06612754663599E-2</v>
      </c>
      <c r="J27" s="127">
        <v>1.6722230001719698E-2</v>
      </c>
      <c r="K27" s="127">
        <v>1.5474411039155801E-2</v>
      </c>
      <c r="L27" s="127">
        <v>1.1343166083010701E-2</v>
      </c>
      <c r="M27" s="127">
        <v>4.1149982290673596E-3</v>
      </c>
      <c r="N27" s="72">
        <f t="shared" ref="N27:U27" si="7">SQRT(F27)</f>
        <v>0.10779641419813601</v>
      </c>
      <c r="O27" s="73">
        <f t="shared" si="7"/>
        <v>0.1079355970561186</v>
      </c>
      <c r="P27" s="73">
        <f t="shared" si="7"/>
        <v>0.10820041687924173</v>
      </c>
      <c r="Q27" s="74">
        <f t="shared" si="7"/>
        <v>0.10325345256387265</v>
      </c>
      <c r="R27" s="128">
        <f t="shared" si="7"/>
        <v>0.12931446168824157</v>
      </c>
      <c r="S27" s="128">
        <f t="shared" si="7"/>
        <v>0.12439618579022349</v>
      </c>
      <c r="T27" s="128">
        <f t="shared" si="7"/>
        <v>0.10650430077236647</v>
      </c>
      <c r="U27" s="129">
        <f t="shared" si="7"/>
        <v>6.4148251956443511E-2</v>
      </c>
      <c r="V27" s="94">
        <v>0.19784453990390399</v>
      </c>
      <c r="W27" s="95">
        <v>0.19082397670629</v>
      </c>
      <c r="X27" s="95">
        <v>0.175718550834077</v>
      </c>
      <c r="Y27" s="96">
        <v>0.120892986709394</v>
      </c>
      <c r="Z27" s="130">
        <v>0.226202959817076</v>
      </c>
      <c r="AA27" s="123">
        <v>0.21694554073691899</v>
      </c>
      <c r="AB27" s="123">
        <v>0.17759580934531399</v>
      </c>
      <c r="AC27" s="123">
        <v>9.1472248161590497E-2</v>
      </c>
    </row>
    <row r="28" spans="4:29">
      <c r="D28" s="126"/>
      <c r="E28" s="17" t="s">
        <v>26</v>
      </c>
      <c r="F28" s="67">
        <v>3.5017104353385301E-5</v>
      </c>
      <c r="G28" s="26">
        <v>4.5824553070864701E-5</v>
      </c>
      <c r="H28" s="26">
        <v>5.01856121477748E-5</v>
      </c>
      <c r="I28" s="68">
        <v>1.0616701775053301E-4</v>
      </c>
      <c r="J28" s="128"/>
      <c r="K28" s="128"/>
      <c r="L28" s="128"/>
      <c r="M28" s="128"/>
      <c r="N28" s="75">
        <f t="shared" ref="N28:Q29" si="8">SQRT(F28)</f>
        <v>5.9175251882341235E-3</v>
      </c>
      <c r="O28" s="28">
        <f t="shared" si="8"/>
        <v>6.7693835074447289E-3</v>
      </c>
      <c r="P28" s="28">
        <f t="shared" si="8"/>
        <v>7.0841804146827602E-3</v>
      </c>
      <c r="Q28" s="76">
        <f t="shared" si="8"/>
        <v>1.0303738047453119E-2</v>
      </c>
      <c r="R28" s="128"/>
      <c r="S28" s="128"/>
      <c r="T28" s="128"/>
      <c r="U28" s="129"/>
      <c r="V28" s="83">
        <v>2.9840648312285001E-2</v>
      </c>
      <c r="W28" s="30">
        <v>3.3515499092035002E-2</v>
      </c>
      <c r="X28" s="30">
        <v>3.3287261020756999E-2</v>
      </c>
      <c r="Y28" s="84">
        <v>3.5799657613654001E-2</v>
      </c>
      <c r="Z28" s="131"/>
      <c r="AA28" s="124"/>
      <c r="AB28" s="124"/>
      <c r="AC28" s="124"/>
    </row>
    <row r="29" spans="4:29">
      <c r="D29" s="126"/>
      <c r="E29" s="17" t="s">
        <v>27</v>
      </c>
      <c r="F29" s="69">
        <v>5.5447242804816698E-5</v>
      </c>
      <c r="G29" s="70">
        <v>5.6243209852029603E-5</v>
      </c>
      <c r="H29" s="70">
        <v>5.9197428365223497E-5</v>
      </c>
      <c r="I29" s="71">
        <v>1.3690447187768599E-4</v>
      </c>
      <c r="J29" s="128"/>
      <c r="K29" s="128"/>
      <c r="L29" s="128"/>
      <c r="M29" s="128"/>
      <c r="N29" s="77">
        <f t="shared" si="8"/>
        <v>7.4462905399142664E-3</v>
      </c>
      <c r="O29" s="78">
        <f t="shared" si="8"/>
        <v>7.4995473098067459E-3</v>
      </c>
      <c r="P29" s="78">
        <f t="shared" si="8"/>
        <v>7.6939865066962196E-3</v>
      </c>
      <c r="Q29" s="79">
        <f t="shared" si="8"/>
        <v>1.1700618439966582E-2</v>
      </c>
      <c r="R29" s="128"/>
      <c r="S29" s="128"/>
      <c r="T29" s="128"/>
      <c r="U29" s="129"/>
      <c r="V29" s="87">
        <v>4.4896559696113003E-2</v>
      </c>
      <c r="W29" s="88">
        <v>4.0790666637535999E-2</v>
      </c>
      <c r="X29" s="88">
        <v>3.9820980707016E-2</v>
      </c>
      <c r="Y29" s="89">
        <v>4.4800905966021001E-2</v>
      </c>
      <c r="Z29" s="131"/>
      <c r="AA29" s="124"/>
      <c r="AB29" s="124"/>
      <c r="AC29" s="124"/>
    </row>
    <row r="30" spans="4:29">
      <c r="X30" s="45"/>
    </row>
    <row r="31" spans="4:29">
      <c r="E31" s="46"/>
      <c r="N31" s="47"/>
      <c r="P31" s="47"/>
    </row>
    <row r="32" spans="4:29">
      <c r="F32" s="135" t="s">
        <v>1</v>
      </c>
      <c r="G32" s="136"/>
      <c r="H32" s="136"/>
      <c r="I32" s="136"/>
      <c r="J32" s="136"/>
      <c r="K32" s="136"/>
      <c r="L32" s="136"/>
      <c r="M32" s="137"/>
      <c r="N32" s="138" t="s">
        <v>2</v>
      </c>
      <c r="O32" s="139"/>
      <c r="P32" s="139"/>
      <c r="Q32" s="139"/>
      <c r="R32" s="139"/>
      <c r="S32" s="139"/>
      <c r="T32" s="139"/>
      <c r="U32" s="140"/>
      <c r="V32" s="141" t="s">
        <v>3</v>
      </c>
      <c r="W32" s="142"/>
      <c r="X32" s="142"/>
      <c r="Y32" s="142"/>
      <c r="Z32" s="142"/>
      <c r="AA32" s="142"/>
      <c r="AB32" s="142"/>
      <c r="AC32" s="143"/>
    </row>
    <row r="33" spans="4:29">
      <c r="F33" s="14" t="s">
        <v>4</v>
      </c>
      <c r="G33" s="14" t="s">
        <v>5</v>
      </c>
      <c r="H33" s="14" t="s">
        <v>6</v>
      </c>
      <c r="I33" s="14" t="s">
        <v>7</v>
      </c>
      <c r="J33" s="14" t="s">
        <v>4</v>
      </c>
      <c r="K33" s="14" t="s">
        <v>5</v>
      </c>
      <c r="L33" s="14" t="s">
        <v>6</v>
      </c>
      <c r="M33" s="14" t="s">
        <v>7</v>
      </c>
      <c r="N33" s="14" t="s">
        <v>4</v>
      </c>
      <c r="O33" s="14" t="s">
        <v>5</v>
      </c>
      <c r="P33" s="14" t="s">
        <v>6</v>
      </c>
      <c r="Q33" s="14" t="s">
        <v>7</v>
      </c>
      <c r="R33" s="14" t="s">
        <v>4</v>
      </c>
      <c r="S33" s="14" t="s">
        <v>5</v>
      </c>
      <c r="T33" s="14" t="s">
        <v>6</v>
      </c>
      <c r="U33" s="14" t="s">
        <v>7</v>
      </c>
      <c r="V33" s="15" t="s">
        <v>4</v>
      </c>
      <c r="W33" s="15" t="s">
        <v>5</v>
      </c>
      <c r="X33" s="15" t="s">
        <v>6</v>
      </c>
      <c r="Y33" s="15" t="s">
        <v>7</v>
      </c>
      <c r="Z33" s="15" t="s">
        <v>4</v>
      </c>
      <c r="AA33" s="15" t="s">
        <v>5</v>
      </c>
      <c r="AB33" s="15" t="s">
        <v>6</v>
      </c>
      <c r="AC33" s="16" t="s">
        <v>7</v>
      </c>
    </row>
    <row r="34" spans="4:29">
      <c r="D34" s="132" t="s">
        <v>8</v>
      </c>
      <c r="E34" s="17" t="s">
        <v>9</v>
      </c>
      <c r="F34" s="64">
        <f>N34*N34</f>
        <v>4.0648274590198292E-4</v>
      </c>
      <c r="G34" s="65">
        <f t="shared" ref="G34:I49" si="9">O34*O34</f>
        <v>3.2602956698774932E-4</v>
      </c>
      <c r="H34" s="65">
        <f t="shared" si="9"/>
        <v>2.1525511149289797E-4</v>
      </c>
      <c r="I34" s="66">
        <f t="shared" si="9"/>
        <v>1.6432262984498598E-4</v>
      </c>
      <c r="J34" s="213">
        <v>3.1412556958524199E-6</v>
      </c>
      <c r="K34" s="214">
        <v>3.1844468258344201E-6</v>
      </c>
      <c r="L34" s="214">
        <v>2.9899148971689298E-6</v>
      </c>
      <c r="M34" s="215">
        <v>3.2921285495907999E-6</v>
      </c>
      <c r="N34" s="193">
        <v>2.0161417259259899E-2</v>
      </c>
      <c r="O34" s="194">
        <v>1.8056288848701699E-2</v>
      </c>
      <c r="P34" s="194">
        <v>1.4671574949299E-2</v>
      </c>
      <c r="Q34" s="195">
        <v>1.2818838864927899E-2</v>
      </c>
      <c r="R34" s="150">
        <f t="shared" ref="R34" si="10">SQRT(J34)</f>
        <v>1.7723587943338165E-3</v>
      </c>
      <c r="S34" s="153">
        <f t="shared" ref="S34" si="11">SQRT(K34)</f>
        <v>1.7845018424855774E-3</v>
      </c>
      <c r="T34" s="153">
        <f t="shared" ref="T34" si="12">SQRT(L34)</f>
        <v>1.7291370382849734E-3</v>
      </c>
      <c r="U34" s="156">
        <f t="shared" ref="U34" si="13">SQRT(M34)</f>
        <v>1.8144223735367684E-3</v>
      </c>
      <c r="V34" s="203">
        <v>4.3133685802165402E-2</v>
      </c>
      <c r="W34" s="204">
        <v>3.47427853898995E-2</v>
      </c>
      <c r="X34" s="204">
        <v>3.3228486548943198E-2</v>
      </c>
      <c r="Y34" s="205">
        <v>2.8231974771794201E-2</v>
      </c>
      <c r="Z34" s="159">
        <v>5.9944809491141803E-2</v>
      </c>
      <c r="AA34" s="161">
        <v>7.4694374651516404E-2</v>
      </c>
      <c r="AB34" s="161">
        <v>8.09088429243493E-2</v>
      </c>
      <c r="AC34" s="161">
        <v>7.2595878011204595E-2</v>
      </c>
    </row>
    <row r="35" spans="4:29">
      <c r="D35" s="133"/>
      <c r="E35" s="17" t="s">
        <v>10</v>
      </c>
      <c r="F35" s="67">
        <f t="shared" ref="F35:F52" si="14">N35*N35</f>
        <v>5.930063764148473</v>
      </c>
      <c r="G35" s="26">
        <f t="shared" si="9"/>
        <v>2.1683389644395898</v>
      </c>
      <c r="H35" s="26">
        <f t="shared" si="9"/>
        <v>1.3665271091711286</v>
      </c>
      <c r="I35" s="68">
        <f t="shared" si="9"/>
        <v>0.83499623811289225</v>
      </c>
      <c r="J35" s="216">
        <v>3.1412556958524199E-6</v>
      </c>
      <c r="K35" s="217">
        <v>3.1844468258344201E-6</v>
      </c>
      <c r="L35" s="217">
        <v>2.9899148971689298E-6</v>
      </c>
      <c r="M35" s="218">
        <v>3.2921285495907999E-6</v>
      </c>
      <c r="N35" s="196">
        <v>2.43517222474068</v>
      </c>
      <c r="O35" s="197">
        <v>1.47252808612929</v>
      </c>
      <c r="P35" s="197">
        <v>1.16898550426048</v>
      </c>
      <c r="Q35" s="198">
        <v>0.91378128570949202</v>
      </c>
      <c r="R35" s="151"/>
      <c r="S35" s="154"/>
      <c r="T35" s="154"/>
      <c r="U35" s="157"/>
      <c r="V35" s="206">
        <v>8.5795211614574998E-2</v>
      </c>
      <c r="W35" s="207">
        <v>5.3053062968754103E-2</v>
      </c>
      <c r="X35" s="207">
        <v>4.48306324142232E-2</v>
      </c>
      <c r="Y35" s="208">
        <v>3.80907200394765E-2</v>
      </c>
      <c r="Z35" s="160">
        <v>5.9944809491141803E-2</v>
      </c>
      <c r="AA35" s="162">
        <v>7.4694374651516404E-2</v>
      </c>
      <c r="AB35" s="162">
        <v>8.09088429243493E-2</v>
      </c>
      <c r="AC35" s="162">
        <v>7.2595878011204595E-2</v>
      </c>
    </row>
    <row r="36" spans="4:29">
      <c r="D36" s="133"/>
      <c r="E36" s="17" t="s">
        <v>11</v>
      </c>
      <c r="F36" s="67">
        <f t="shared" si="14"/>
        <v>4.8671492609808512E-4</v>
      </c>
      <c r="G36" s="26">
        <f t="shared" si="9"/>
        <v>3.8682772261138492E-4</v>
      </c>
      <c r="H36" s="26">
        <f t="shared" si="9"/>
        <v>2.6385472418269384E-4</v>
      </c>
      <c r="I36" s="68">
        <f t="shared" si="9"/>
        <v>2.7578634331290537E-4</v>
      </c>
      <c r="J36" s="216">
        <v>3.1412556958524199E-6</v>
      </c>
      <c r="K36" s="217">
        <v>3.1844468258344201E-6</v>
      </c>
      <c r="L36" s="217">
        <v>2.9899148971689298E-6</v>
      </c>
      <c r="M36" s="218">
        <v>3.2921285495907999E-6</v>
      </c>
      <c r="N36" s="196">
        <v>2.20616165794369E-2</v>
      </c>
      <c r="O36" s="197">
        <v>1.9667936409582601E-2</v>
      </c>
      <c r="P36" s="197">
        <v>1.6243605639841601E-2</v>
      </c>
      <c r="Q36" s="198">
        <v>1.6606816170262901E-2</v>
      </c>
      <c r="R36" s="151"/>
      <c r="S36" s="154"/>
      <c r="T36" s="154"/>
      <c r="U36" s="157"/>
      <c r="V36" s="206">
        <v>8.0485599467864294E-2</v>
      </c>
      <c r="W36" s="207">
        <v>9.4256481775227094E-2</v>
      </c>
      <c r="X36" s="207">
        <v>8.3006525296957401E-2</v>
      </c>
      <c r="Y36" s="208">
        <v>6.67079449953005E-2</v>
      </c>
      <c r="Z36" s="160">
        <v>5.9944809491141803E-2</v>
      </c>
      <c r="AA36" s="162">
        <v>7.4694374651516404E-2</v>
      </c>
      <c r="AB36" s="162">
        <v>8.09088429243493E-2</v>
      </c>
      <c r="AC36" s="162">
        <v>7.2595878011204595E-2</v>
      </c>
    </row>
    <row r="37" spans="4:29">
      <c r="D37" s="133"/>
      <c r="E37" s="17" t="s">
        <v>12</v>
      </c>
      <c r="F37" s="67">
        <f t="shared" si="14"/>
        <v>2.8741654765325486E-4</v>
      </c>
      <c r="G37" s="26">
        <f t="shared" si="9"/>
        <v>2.4170524662002523E-4</v>
      </c>
      <c r="H37" s="26">
        <f t="shared" si="9"/>
        <v>7.0675812961697366E-4</v>
      </c>
      <c r="I37" s="68">
        <f t="shared" si="9"/>
        <v>1.4006449128681256E-3</v>
      </c>
      <c r="J37" s="216">
        <v>3.1412556958524199E-6</v>
      </c>
      <c r="K37" s="217">
        <v>3.1844468258344201E-6</v>
      </c>
      <c r="L37" s="217">
        <v>2.9899148971689298E-6</v>
      </c>
      <c r="M37" s="218">
        <v>3.2921285495907999E-6</v>
      </c>
      <c r="N37" s="196">
        <v>1.69533639037583E-2</v>
      </c>
      <c r="O37" s="197">
        <v>1.55468725671765E-2</v>
      </c>
      <c r="P37" s="197">
        <v>2.6584922975569698E-2</v>
      </c>
      <c r="Q37" s="198">
        <v>3.7425190886194899E-2</v>
      </c>
      <c r="R37" s="151"/>
      <c r="S37" s="154"/>
      <c r="T37" s="154"/>
      <c r="U37" s="157"/>
      <c r="V37" s="206">
        <v>5.3880780203005303E-2</v>
      </c>
      <c r="W37" s="207">
        <v>6.0618444729870602E-2</v>
      </c>
      <c r="X37" s="207">
        <v>0.116005350297263</v>
      </c>
      <c r="Y37" s="208">
        <v>0.18221650117008101</v>
      </c>
      <c r="Z37" s="160">
        <v>5.9944809491141803E-2</v>
      </c>
      <c r="AA37" s="162">
        <v>7.4694374651516404E-2</v>
      </c>
      <c r="AB37" s="162">
        <v>8.09088429243493E-2</v>
      </c>
      <c r="AC37" s="162">
        <v>7.2595878011204595E-2</v>
      </c>
    </row>
    <row r="38" spans="4:29">
      <c r="D38" s="133"/>
      <c r="E38" s="17" t="s">
        <v>13</v>
      </c>
      <c r="F38" s="67">
        <f t="shared" si="14"/>
        <v>37.135240009803155</v>
      </c>
      <c r="G38" s="26">
        <f t="shared" si="9"/>
        <v>21.991667193614905</v>
      </c>
      <c r="H38" s="26">
        <f t="shared" si="9"/>
        <v>11.948179377765115</v>
      </c>
      <c r="I38" s="68">
        <f t="shared" si="9"/>
        <v>11.670962802667272</v>
      </c>
      <c r="J38" s="216">
        <v>3.1412556958524199E-6</v>
      </c>
      <c r="K38" s="217">
        <v>3.1844468258344201E-6</v>
      </c>
      <c r="L38" s="217">
        <v>2.9899148971689298E-6</v>
      </c>
      <c r="M38" s="218">
        <v>3.2921285495907999E-6</v>
      </c>
      <c r="N38" s="196">
        <v>6.0938690509234901</v>
      </c>
      <c r="O38" s="197">
        <v>4.6895273955501002</v>
      </c>
      <c r="P38" s="197">
        <v>3.45661386008983</v>
      </c>
      <c r="Q38" s="198">
        <v>3.4162790873503401</v>
      </c>
      <c r="R38" s="151"/>
      <c r="S38" s="154"/>
      <c r="T38" s="154"/>
      <c r="U38" s="157"/>
      <c r="V38" s="206">
        <v>8.2005367635876694E-2</v>
      </c>
      <c r="W38" s="207">
        <v>5.08989966011189E-2</v>
      </c>
      <c r="X38" s="207">
        <v>3.5080612403128597E-2</v>
      </c>
      <c r="Y38" s="208">
        <v>2.9419651064193399E-2</v>
      </c>
      <c r="Z38" s="160">
        <v>5.9944809491141803E-2</v>
      </c>
      <c r="AA38" s="162">
        <v>7.4694374651516404E-2</v>
      </c>
      <c r="AB38" s="162">
        <v>8.09088429243493E-2</v>
      </c>
      <c r="AC38" s="162">
        <v>7.2595878011204595E-2</v>
      </c>
    </row>
    <row r="39" spans="4:29">
      <c r="D39" s="133"/>
      <c r="E39" s="17" t="s">
        <v>14</v>
      </c>
      <c r="F39" s="67">
        <f t="shared" si="14"/>
        <v>0.3897947702190625</v>
      </c>
      <c r="G39" s="26">
        <f t="shared" si="9"/>
        <v>0.49091962467086925</v>
      </c>
      <c r="H39" s="26">
        <f t="shared" si="9"/>
        <v>0.39387966367352251</v>
      </c>
      <c r="I39" s="68">
        <f t="shared" si="9"/>
        <v>0.32901110404135298</v>
      </c>
      <c r="J39" s="216">
        <v>3.1412556958524199E-6</v>
      </c>
      <c r="K39" s="217">
        <v>3.1844468258344201E-6</v>
      </c>
      <c r="L39" s="217">
        <v>2.9899148971689298E-6</v>
      </c>
      <c r="M39" s="218">
        <v>3.2921285495907999E-6</v>
      </c>
      <c r="N39" s="196">
        <v>0.62433546288759101</v>
      </c>
      <c r="O39" s="197">
        <v>0.70065656685059996</v>
      </c>
      <c r="P39" s="197">
        <v>0.627598329884268</v>
      </c>
      <c r="Q39" s="198">
        <v>0.57359489541082298</v>
      </c>
      <c r="R39" s="151"/>
      <c r="S39" s="154"/>
      <c r="T39" s="154"/>
      <c r="U39" s="157"/>
      <c r="V39" s="206">
        <v>5.6047933341981403E-2</v>
      </c>
      <c r="W39" s="207">
        <v>8.9724999354396803E-2</v>
      </c>
      <c r="X39" s="207">
        <v>8.2697114846987094E-2</v>
      </c>
      <c r="Y39" s="208">
        <v>5.4103491282146497E-2</v>
      </c>
      <c r="Z39" s="160">
        <v>5.9944809491141803E-2</v>
      </c>
      <c r="AA39" s="162">
        <v>7.4694374651516404E-2</v>
      </c>
      <c r="AB39" s="162">
        <v>8.09088429243493E-2</v>
      </c>
      <c r="AC39" s="162">
        <v>7.2595878011204595E-2</v>
      </c>
    </row>
    <row r="40" spans="4:29">
      <c r="D40" s="133"/>
      <c r="E40" s="17" t="s">
        <v>15</v>
      </c>
      <c r="F40" s="67">
        <f t="shared" si="14"/>
        <v>3.6374433414551183E-2</v>
      </c>
      <c r="G40" s="26">
        <f t="shared" si="9"/>
        <v>2.2700406629877531E-2</v>
      </c>
      <c r="H40" s="26">
        <f t="shared" si="9"/>
        <v>1.1030674123715303E-2</v>
      </c>
      <c r="I40" s="68">
        <f t="shared" si="9"/>
        <v>1.1395702517841468E-2</v>
      </c>
      <c r="J40" s="216">
        <v>3.1412556958524199E-6</v>
      </c>
      <c r="K40" s="217">
        <v>3.1844468258344201E-6</v>
      </c>
      <c r="L40" s="217">
        <v>2.9899148971689298E-6</v>
      </c>
      <c r="M40" s="218">
        <v>3.2921285495907999E-6</v>
      </c>
      <c r="N40" s="196">
        <v>0.19072082585431299</v>
      </c>
      <c r="O40" s="197">
        <v>0.150666541175795</v>
      </c>
      <c r="P40" s="197">
        <v>0.10502701616115399</v>
      </c>
      <c r="Q40" s="198">
        <v>0.106750655819257</v>
      </c>
      <c r="R40" s="151"/>
      <c r="S40" s="154"/>
      <c r="T40" s="154"/>
      <c r="U40" s="157"/>
      <c r="V40" s="206">
        <v>4.9256644758308502E-2</v>
      </c>
      <c r="W40" s="207">
        <v>4.1239559803927399E-2</v>
      </c>
      <c r="X40" s="207">
        <v>2.9982367984023098E-2</v>
      </c>
      <c r="Y40" s="208">
        <v>2.7588886746916098E-2</v>
      </c>
      <c r="Z40" s="160">
        <v>5.9944809491141803E-2</v>
      </c>
      <c r="AA40" s="162">
        <v>7.4694374651516404E-2</v>
      </c>
      <c r="AB40" s="162">
        <v>8.09088429243493E-2</v>
      </c>
      <c r="AC40" s="162">
        <v>7.2595878011204595E-2</v>
      </c>
    </row>
    <row r="41" spans="4:29">
      <c r="D41" s="133"/>
      <c r="E41" s="17" t="s">
        <v>16</v>
      </c>
      <c r="F41" s="67">
        <f t="shared" si="14"/>
        <v>3.5145656835016979E-6</v>
      </c>
      <c r="G41" s="26">
        <f t="shared" si="9"/>
        <v>2.4924860027382287E-6</v>
      </c>
      <c r="H41" s="26">
        <f t="shared" si="9"/>
        <v>1.4457171377642452E-6</v>
      </c>
      <c r="I41" s="68">
        <f t="shared" si="9"/>
        <v>1.272290269904602E-6</v>
      </c>
      <c r="J41" s="216">
        <v>3.1412556958524199E-6</v>
      </c>
      <c r="K41" s="217">
        <v>3.1844468258344201E-6</v>
      </c>
      <c r="L41" s="217">
        <v>2.9899148971689298E-6</v>
      </c>
      <c r="M41" s="218">
        <v>3.2921285495907999E-6</v>
      </c>
      <c r="N41" s="196">
        <v>1.87471749431793E-3</v>
      </c>
      <c r="O41" s="197">
        <v>1.57876090740119E-3</v>
      </c>
      <c r="P41" s="197">
        <v>1.20237978100276E-3</v>
      </c>
      <c r="Q41" s="198">
        <v>1.12795845220673E-3</v>
      </c>
      <c r="R41" s="151"/>
      <c r="S41" s="154"/>
      <c r="T41" s="154"/>
      <c r="U41" s="157"/>
      <c r="V41" s="206">
        <v>5.8382102363415303E-2</v>
      </c>
      <c r="W41" s="207">
        <v>5.8900136284126797E-2</v>
      </c>
      <c r="X41" s="207">
        <v>4.9233133298519798E-2</v>
      </c>
      <c r="Y41" s="208">
        <v>4.8050879956544001E-2</v>
      </c>
      <c r="Z41" s="160">
        <v>5.9944809491141803E-2</v>
      </c>
      <c r="AA41" s="162">
        <v>7.4694374651516404E-2</v>
      </c>
      <c r="AB41" s="162">
        <v>8.09088429243493E-2</v>
      </c>
      <c r="AC41" s="162">
        <v>7.2595878011204595E-2</v>
      </c>
    </row>
    <row r="42" spans="4:29">
      <c r="D42" s="133"/>
      <c r="E42" s="17" t="s">
        <v>17</v>
      </c>
      <c r="F42" s="67">
        <f t="shared" si="14"/>
        <v>5.6926402041831396E-5</v>
      </c>
      <c r="G42" s="26">
        <f t="shared" si="9"/>
        <v>2.4825187745703434E-5</v>
      </c>
      <c r="H42" s="26">
        <f t="shared" si="9"/>
        <v>1.2764514412148164E-5</v>
      </c>
      <c r="I42" s="68">
        <f t="shared" si="9"/>
        <v>2.6057675950327725E-5</v>
      </c>
      <c r="J42" s="216">
        <v>3.1412556958524199E-6</v>
      </c>
      <c r="K42" s="217">
        <v>3.1844468258344201E-6</v>
      </c>
      <c r="L42" s="217">
        <v>2.9899148971689298E-6</v>
      </c>
      <c r="M42" s="218">
        <v>3.2921285495907999E-6</v>
      </c>
      <c r="N42" s="196">
        <v>7.5449587170395701E-3</v>
      </c>
      <c r="O42" s="197">
        <v>4.9824881079339701E-3</v>
      </c>
      <c r="P42" s="197">
        <v>3.5727460604062199E-3</v>
      </c>
      <c r="Q42" s="198">
        <v>5.1046719728428903E-3</v>
      </c>
      <c r="R42" s="151"/>
      <c r="S42" s="154"/>
      <c r="T42" s="154"/>
      <c r="U42" s="157"/>
      <c r="V42" s="206">
        <v>6.0824166707760002E-2</v>
      </c>
      <c r="W42" s="207">
        <v>3.75107192474705E-2</v>
      </c>
      <c r="X42" s="207">
        <v>2.9996613045086998E-2</v>
      </c>
      <c r="Y42" s="208">
        <v>2.8593589744412701E-2</v>
      </c>
      <c r="Z42" s="160">
        <v>5.9944809491141803E-2</v>
      </c>
      <c r="AA42" s="162">
        <v>7.4694374651516404E-2</v>
      </c>
      <c r="AB42" s="162">
        <v>8.09088429243493E-2</v>
      </c>
      <c r="AC42" s="162">
        <v>7.2595878011204595E-2</v>
      </c>
    </row>
    <row r="43" spans="4:29">
      <c r="D43" s="134"/>
      <c r="E43" s="17" t="s">
        <v>18</v>
      </c>
      <c r="F43" s="69">
        <f t="shared" si="14"/>
        <v>9.2350571251043642E-4</v>
      </c>
      <c r="G43" s="70">
        <f t="shared" si="9"/>
        <v>6.5084060736164272E-4</v>
      </c>
      <c r="H43" s="70">
        <f t="shared" si="9"/>
        <v>2.8450354114068778E-4</v>
      </c>
      <c r="I43" s="71">
        <f t="shared" si="9"/>
        <v>6.569837167535456E-4</v>
      </c>
      <c r="J43" s="216">
        <v>3.1412556958524199E-6</v>
      </c>
      <c r="K43" s="217">
        <v>3.1844468258344201E-6</v>
      </c>
      <c r="L43" s="217">
        <v>2.9899148971689298E-6</v>
      </c>
      <c r="M43" s="218">
        <v>3.2921285495907999E-6</v>
      </c>
      <c r="N43" s="199">
        <v>3.03892367872317E-2</v>
      </c>
      <c r="O43" s="200">
        <v>2.55115779081115E-2</v>
      </c>
      <c r="P43" s="200">
        <v>1.6867232764762801E-2</v>
      </c>
      <c r="Q43" s="201">
        <v>2.56316935990103E-2</v>
      </c>
      <c r="R43" s="152"/>
      <c r="S43" s="155"/>
      <c r="T43" s="155"/>
      <c r="U43" s="158"/>
      <c r="V43" s="209">
        <v>4.6247583261391001E-2</v>
      </c>
      <c r="W43" s="210">
        <v>4.5352981722421401E-2</v>
      </c>
      <c r="X43" s="210">
        <v>2.8831292820516601E-2</v>
      </c>
      <c r="Y43" s="211">
        <v>2.6992153121916201E-2</v>
      </c>
      <c r="Z43" s="160">
        <v>5.9944809491141803E-2</v>
      </c>
      <c r="AA43" s="162">
        <v>7.4694374651516404E-2</v>
      </c>
      <c r="AB43" s="162">
        <v>8.09088429243493E-2</v>
      </c>
      <c r="AC43" s="162">
        <v>7.2595878011204595E-2</v>
      </c>
    </row>
    <row r="44" spans="4:29">
      <c r="D44" s="40"/>
      <c r="E44" s="40"/>
      <c r="F44" s="41"/>
      <c r="G44" s="41"/>
      <c r="H44" s="41"/>
      <c r="I44" s="41"/>
      <c r="J44" s="62"/>
      <c r="K44" s="62"/>
      <c r="L44" s="62"/>
      <c r="M44" s="62"/>
      <c r="N44" s="202"/>
      <c r="O44" s="202"/>
      <c r="P44" s="202"/>
      <c r="Q44" s="202"/>
      <c r="R44" s="62"/>
      <c r="S44" s="62"/>
      <c r="T44" s="62"/>
      <c r="U44" s="62"/>
      <c r="V44" s="212"/>
      <c r="W44" s="212"/>
      <c r="X44" s="212"/>
      <c r="Y44" s="212"/>
      <c r="Z44" s="63"/>
      <c r="AA44" s="63"/>
      <c r="AB44" s="63"/>
      <c r="AC44" s="63"/>
    </row>
    <row r="45" spans="4:29">
      <c r="D45" s="132" t="s">
        <v>19</v>
      </c>
      <c r="E45" s="17" t="s">
        <v>20</v>
      </c>
      <c r="F45" s="64">
        <f t="shared" si="14"/>
        <v>138.33145378157718</v>
      </c>
      <c r="G45" s="65">
        <f t="shared" si="9"/>
        <v>266.28328703507384</v>
      </c>
      <c r="H45" s="65">
        <f t="shared" si="9"/>
        <v>120.85306073676631</v>
      </c>
      <c r="I45" s="66">
        <f t="shared" si="9"/>
        <v>59.761876020479185</v>
      </c>
      <c r="J45" s="127">
        <v>11717.906172507401</v>
      </c>
      <c r="K45" s="127">
        <v>7019.7740411166897</v>
      </c>
      <c r="L45" s="127">
        <v>3298.0262075840001</v>
      </c>
      <c r="M45" s="127">
        <v>2232.5831913022498</v>
      </c>
      <c r="N45" s="193">
        <v>11.7614392733873</v>
      </c>
      <c r="O45" s="194">
        <v>16.318188840526201</v>
      </c>
      <c r="P45" s="194">
        <v>10.993318913629601</v>
      </c>
      <c r="Q45" s="195">
        <v>7.7305805746062299</v>
      </c>
      <c r="R45" s="128">
        <f t="shared" ref="R45" si="15">SQRT(J45)</f>
        <v>108.24927793065135</v>
      </c>
      <c r="S45" s="128">
        <f t="shared" ref="S45" si="16">SQRT(K45)</f>
        <v>83.78409181411881</v>
      </c>
      <c r="T45" s="128">
        <f t="shared" ref="T45" si="17">SQRT(L45)</f>
        <v>57.428444237886161</v>
      </c>
      <c r="U45" s="128">
        <f t="shared" ref="U45" si="18">SQRT(M45)</f>
        <v>47.25021895507205</v>
      </c>
      <c r="V45" s="203">
        <v>2.6267711063760999E-2</v>
      </c>
      <c r="W45" s="204">
        <v>3.6133975509443902E-2</v>
      </c>
      <c r="X45" s="204">
        <v>2.4464020131704501E-2</v>
      </c>
      <c r="Y45" s="205">
        <v>1.7582234412013099E-2</v>
      </c>
      <c r="Z45" s="123">
        <v>5.2205141561415598E-2</v>
      </c>
      <c r="AA45" s="123">
        <v>4.3634274516503903E-2</v>
      </c>
      <c r="AB45" s="123">
        <v>2.8057795448679101E-2</v>
      </c>
      <c r="AC45" s="123">
        <v>2.1076275410241999E-2</v>
      </c>
    </row>
    <row r="46" spans="4:29">
      <c r="D46" s="133"/>
      <c r="E46" s="17" t="s">
        <v>21</v>
      </c>
      <c r="F46" s="67">
        <f t="shared" si="14"/>
        <v>771617.77610565268</v>
      </c>
      <c r="G46" s="26">
        <f t="shared" si="9"/>
        <v>588386.70863898611</v>
      </c>
      <c r="H46" s="26">
        <f t="shared" si="9"/>
        <v>310060.27387001627</v>
      </c>
      <c r="I46" s="68">
        <f t="shared" si="9"/>
        <v>345777.885547421</v>
      </c>
      <c r="J46" s="128">
        <v>11717.906172507401</v>
      </c>
      <c r="K46" s="128">
        <v>7019.7740411166897</v>
      </c>
      <c r="L46" s="128">
        <v>3298.0262075840001</v>
      </c>
      <c r="M46" s="128">
        <v>2232.5831913022498</v>
      </c>
      <c r="N46" s="196">
        <v>878.41776855073499</v>
      </c>
      <c r="O46" s="197">
        <v>767.06369268724097</v>
      </c>
      <c r="P46" s="197">
        <v>556.83056118537195</v>
      </c>
      <c r="Q46" s="198">
        <v>588.02881353503506</v>
      </c>
      <c r="R46" s="128"/>
      <c r="S46" s="128"/>
      <c r="T46" s="128"/>
      <c r="U46" s="128"/>
      <c r="V46" s="206">
        <v>3.0452514303039399E-2</v>
      </c>
      <c r="W46" s="207">
        <v>2.8676573256271098E-2</v>
      </c>
      <c r="X46" s="207">
        <v>1.9306012256895499E-2</v>
      </c>
      <c r="Y46" s="208">
        <v>1.6280306450350699E-2</v>
      </c>
      <c r="Z46" s="124">
        <v>5.2205141561415598E-2</v>
      </c>
      <c r="AA46" s="124">
        <v>4.3634274516503903E-2</v>
      </c>
      <c r="AB46" s="124">
        <v>2.8057795448679101E-2</v>
      </c>
      <c r="AC46" s="124">
        <v>2.1076275410241999E-2</v>
      </c>
    </row>
    <row r="47" spans="4:29">
      <c r="D47" s="133"/>
      <c r="E47" s="17" t="s">
        <v>22</v>
      </c>
      <c r="F47" s="67">
        <f t="shared" si="14"/>
        <v>11589.944021613886</v>
      </c>
      <c r="G47" s="26">
        <f t="shared" si="9"/>
        <v>6748.0013611113463</v>
      </c>
      <c r="H47" s="26">
        <f t="shared" si="9"/>
        <v>3200.4066974925731</v>
      </c>
      <c r="I47" s="68">
        <f t="shared" si="9"/>
        <v>2127.4150019729759</v>
      </c>
      <c r="J47" s="128">
        <v>11717.906172507401</v>
      </c>
      <c r="K47" s="128">
        <v>7019.7740411166897</v>
      </c>
      <c r="L47" s="128">
        <v>3298.0262075840001</v>
      </c>
      <c r="M47" s="128">
        <v>2232.5831913022498</v>
      </c>
      <c r="N47" s="196">
        <v>107.65660231315999</v>
      </c>
      <c r="O47" s="197">
        <v>82.146219396338296</v>
      </c>
      <c r="P47" s="197">
        <v>56.5721371126509</v>
      </c>
      <c r="Q47" s="198">
        <v>46.123909222581901</v>
      </c>
      <c r="R47" s="128"/>
      <c r="S47" s="128"/>
      <c r="T47" s="128"/>
      <c r="U47" s="128"/>
      <c r="V47" s="206">
        <v>5.1819262011067797E-2</v>
      </c>
      <c r="W47" s="207">
        <v>4.1206432069517497E-2</v>
      </c>
      <c r="X47" s="207">
        <v>2.7260019611981101E-2</v>
      </c>
      <c r="Y47" s="208">
        <v>2.0027947517235901E-2</v>
      </c>
      <c r="Z47" s="124">
        <v>5.2205141561415598E-2</v>
      </c>
      <c r="AA47" s="124">
        <v>4.3634274516503903E-2</v>
      </c>
      <c r="AB47" s="124">
        <v>2.8057795448679101E-2</v>
      </c>
      <c r="AC47" s="124">
        <v>2.1076275410241999E-2</v>
      </c>
    </row>
    <row r="48" spans="4:29">
      <c r="D48" s="134"/>
      <c r="E48" s="17" t="s">
        <v>23</v>
      </c>
      <c r="F48" s="69">
        <f t="shared" si="14"/>
        <v>1.8219539797391267E-5</v>
      </c>
      <c r="G48" s="70">
        <f t="shared" si="9"/>
        <v>2.0689157380010426E-5</v>
      </c>
      <c r="H48" s="70">
        <f t="shared" si="9"/>
        <v>2.2790044317962623E-5</v>
      </c>
      <c r="I48" s="71">
        <f t="shared" si="9"/>
        <v>2.5426284314201543E-5</v>
      </c>
      <c r="J48" s="128">
        <v>11717.906172507401</v>
      </c>
      <c r="K48" s="128">
        <v>7019.7740411166897</v>
      </c>
      <c r="L48" s="128">
        <v>3298.0262075840001</v>
      </c>
      <c r="M48" s="128">
        <v>2232.5831913022498</v>
      </c>
      <c r="N48" s="199">
        <v>4.2684352867756199E-3</v>
      </c>
      <c r="O48" s="200">
        <v>4.54853354170445E-3</v>
      </c>
      <c r="P48" s="200">
        <v>4.7738919466157404E-3</v>
      </c>
      <c r="Q48" s="201">
        <v>5.0424482460607904E-3</v>
      </c>
      <c r="R48" s="128"/>
      <c r="S48" s="128"/>
      <c r="T48" s="128"/>
      <c r="U48" s="128"/>
      <c r="V48" s="209">
        <v>6.2937369113623104E-2</v>
      </c>
      <c r="W48" s="210">
        <v>7.8749967130386095E-2</v>
      </c>
      <c r="X48" s="210">
        <v>8.1474566742763502E-2</v>
      </c>
      <c r="Y48" s="211">
        <v>7.01485966553788E-2</v>
      </c>
      <c r="Z48" s="124">
        <v>5.2205141561415598E-2</v>
      </c>
      <c r="AA48" s="124">
        <v>4.3634274516503903E-2</v>
      </c>
      <c r="AB48" s="124">
        <v>2.8057795448679101E-2</v>
      </c>
      <c r="AC48" s="124">
        <v>2.1076275410241999E-2</v>
      </c>
    </row>
    <row r="49" spans="4:29">
      <c r="D49" s="40"/>
      <c r="E49" s="40"/>
      <c r="F49" s="41"/>
      <c r="G49" s="41"/>
      <c r="H49" s="41"/>
      <c r="I49" s="41"/>
      <c r="J49" s="62"/>
      <c r="K49" s="62"/>
      <c r="L49" s="62"/>
      <c r="M49" s="62"/>
      <c r="N49" s="202"/>
      <c r="O49" s="202"/>
      <c r="P49" s="202"/>
      <c r="Q49" s="202"/>
      <c r="R49" s="62"/>
      <c r="S49" s="62"/>
      <c r="T49" s="62"/>
      <c r="U49" s="62"/>
      <c r="V49" s="212"/>
      <c r="W49" s="212"/>
      <c r="X49" s="212"/>
      <c r="Y49" s="212"/>
      <c r="Z49" s="63"/>
      <c r="AA49" s="63"/>
      <c r="AB49" s="63"/>
      <c r="AC49" s="63"/>
    </row>
    <row r="50" spans="4:29">
      <c r="D50" s="125" t="s">
        <v>24</v>
      </c>
      <c r="E50" s="17" t="s">
        <v>25</v>
      </c>
      <c r="F50" s="64">
        <f t="shared" si="14"/>
        <v>1.0447950379344088E-2</v>
      </c>
      <c r="G50" s="65">
        <f t="shared" ref="G50:G52" si="19">O50*O50</f>
        <v>1.2541574059106584E-2</v>
      </c>
      <c r="H50" s="65">
        <f t="shared" ref="H50:H52" si="20">P50*P50</f>
        <v>1.2574529073504499E-2</v>
      </c>
      <c r="I50" s="66">
        <f t="shared" ref="I50:I52" si="21">Q50*Q50</f>
        <v>1.2040399523356161E-2</v>
      </c>
      <c r="J50" s="127">
        <v>4.3218072707605802E-3</v>
      </c>
      <c r="K50" s="127">
        <v>1.7640573023863699E-3</v>
      </c>
      <c r="L50" s="127">
        <v>1.2162790258338301E-3</v>
      </c>
      <c r="M50" s="127">
        <v>3.2094294938155E-3</v>
      </c>
      <c r="N50" s="193">
        <v>0.10221521598736701</v>
      </c>
      <c r="O50" s="194">
        <v>0.111989169383055</v>
      </c>
      <c r="P50" s="194">
        <v>0.11213620768290899</v>
      </c>
      <c r="Q50" s="195">
        <v>0.109728754314246</v>
      </c>
      <c r="R50" s="128">
        <f t="shared" ref="R50" si="22">SQRT(J50)</f>
        <v>6.5740453837500851E-2</v>
      </c>
      <c r="S50" s="128">
        <f t="shared" ref="S50" si="23">SQRT(K50)</f>
        <v>4.200068216572643E-2</v>
      </c>
      <c r="T50" s="128">
        <f t="shared" ref="T50" si="24">SQRT(L50)</f>
        <v>3.4875192126120683E-2</v>
      </c>
      <c r="U50" s="129">
        <f t="shared" ref="U50" si="25">SQRT(M50)</f>
        <v>5.6651826923899813E-2</v>
      </c>
      <c r="V50" s="203">
        <v>8.6710300728883E-2</v>
      </c>
      <c r="W50" s="204">
        <v>0.113574390716394</v>
      </c>
      <c r="X50" s="204">
        <v>0.11315297583072501</v>
      </c>
      <c r="Y50" s="205">
        <v>0.12703509181172901</v>
      </c>
      <c r="Z50" s="130">
        <v>9.8905392119264607E-2</v>
      </c>
      <c r="AA50" s="123">
        <v>6.1053937753869601E-2</v>
      </c>
      <c r="AB50" s="123">
        <v>6.1994388941966599E-2</v>
      </c>
      <c r="AC50" s="123">
        <v>0.102768368223668</v>
      </c>
    </row>
    <row r="51" spans="4:29">
      <c r="D51" s="126"/>
      <c r="E51" s="17" t="s">
        <v>26</v>
      </c>
      <c r="F51" s="67">
        <f t="shared" si="14"/>
        <v>6.0442378625303868E-4</v>
      </c>
      <c r="G51" s="26">
        <f t="shared" si="19"/>
        <v>2.2496526127128237E-4</v>
      </c>
      <c r="H51" s="26">
        <f t="shared" si="20"/>
        <v>1.7675993207883229E-4</v>
      </c>
      <c r="I51" s="68">
        <f t="shared" si="21"/>
        <v>1.6141940745225859E-4</v>
      </c>
      <c r="J51" s="128">
        <v>4.3218072707605802E-3</v>
      </c>
      <c r="K51" s="128">
        <v>1.7640573023863699E-3</v>
      </c>
      <c r="L51" s="128">
        <v>1.2162790258338301E-3</v>
      </c>
      <c r="M51" s="128">
        <v>3.2094294938155E-3</v>
      </c>
      <c r="N51" s="196">
        <v>2.45850317521259E-2</v>
      </c>
      <c r="O51" s="197">
        <v>1.49988419976771E-2</v>
      </c>
      <c r="P51" s="197">
        <v>1.3295109329329801E-2</v>
      </c>
      <c r="Q51" s="198">
        <v>1.27050937600735E-2</v>
      </c>
      <c r="R51" s="128"/>
      <c r="S51" s="128"/>
      <c r="T51" s="128"/>
      <c r="U51" s="129"/>
      <c r="V51" s="206">
        <v>9.8260498835990001E-2</v>
      </c>
      <c r="W51" s="207">
        <v>6.1395744249481E-2</v>
      </c>
      <c r="X51" s="207">
        <v>5.2651236011392703E-2</v>
      </c>
      <c r="Y51" s="208">
        <v>4.9652849564172798E-2</v>
      </c>
      <c r="Z51" s="131">
        <v>9.8905392119264607E-2</v>
      </c>
      <c r="AA51" s="124">
        <v>6.1053937753869601E-2</v>
      </c>
      <c r="AB51" s="124">
        <v>6.1994388941966599E-2</v>
      </c>
      <c r="AC51" s="124">
        <v>0.102768368223668</v>
      </c>
    </row>
    <row r="52" spans="4:29">
      <c r="D52" s="126"/>
      <c r="E52" s="17" t="s">
        <v>27</v>
      </c>
      <c r="F52" s="69">
        <f t="shared" si="14"/>
        <v>4.161151561230445E-4</v>
      </c>
      <c r="G52" s="70">
        <f t="shared" si="19"/>
        <v>3.5081394589622891E-4</v>
      </c>
      <c r="H52" s="70">
        <f t="shared" si="20"/>
        <v>3.1448386888938297E-4</v>
      </c>
      <c r="I52" s="71">
        <f t="shared" si="21"/>
        <v>3.0538128358378029E-4</v>
      </c>
      <c r="J52" s="128">
        <v>4.3218072707605802E-3</v>
      </c>
      <c r="K52" s="128">
        <v>1.7640573023863699E-3</v>
      </c>
      <c r="L52" s="128">
        <v>1.2162790258338301E-3</v>
      </c>
      <c r="M52" s="128">
        <v>3.2094294938155E-3</v>
      </c>
      <c r="N52" s="199">
        <v>2.0398900855758E-2</v>
      </c>
      <c r="O52" s="200">
        <v>1.8730027920326998E-2</v>
      </c>
      <c r="P52" s="200">
        <v>1.7733693041478499E-2</v>
      </c>
      <c r="Q52" s="201">
        <v>1.7475161904365301E-2</v>
      </c>
      <c r="R52" s="128"/>
      <c r="S52" s="128"/>
      <c r="T52" s="128"/>
      <c r="U52" s="129"/>
      <c r="V52" s="209">
        <v>8.9215858803306E-2</v>
      </c>
      <c r="W52" s="210">
        <v>9.4832514123424499E-2</v>
      </c>
      <c r="X52" s="210">
        <v>9.2949288479628897E-2</v>
      </c>
      <c r="Y52" s="211">
        <v>8.0064712933715296E-2</v>
      </c>
      <c r="Z52" s="131">
        <v>9.8905392119264607E-2</v>
      </c>
      <c r="AA52" s="124">
        <v>6.1053937753869601E-2</v>
      </c>
      <c r="AB52" s="124">
        <v>6.1994388941966599E-2</v>
      </c>
      <c r="AC52" s="124">
        <v>0.102768368223668</v>
      </c>
    </row>
  </sheetData>
  <mergeCells count="85">
    <mergeCell ref="AA27:AA29"/>
    <mergeCell ref="AB27:AB29"/>
    <mergeCell ref="AC27:AC29"/>
    <mergeCell ref="R27:R29"/>
    <mergeCell ref="S27:S29"/>
    <mergeCell ref="T27:T29"/>
    <mergeCell ref="U27:U29"/>
    <mergeCell ref="Z27:Z29"/>
    <mergeCell ref="D27:D29"/>
    <mergeCell ref="J27:J29"/>
    <mergeCell ref="K27:K29"/>
    <mergeCell ref="L27:L29"/>
    <mergeCell ref="M27:M29"/>
    <mergeCell ref="AC11:AC20"/>
    <mergeCell ref="D22:D25"/>
    <mergeCell ref="J22:J25"/>
    <mergeCell ref="K22:K25"/>
    <mergeCell ref="L22:L25"/>
    <mergeCell ref="M22:M25"/>
    <mergeCell ref="R22:R25"/>
    <mergeCell ref="S22:S25"/>
    <mergeCell ref="T22:T25"/>
    <mergeCell ref="U22:U25"/>
    <mergeCell ref="Z22:Z25"/>
    <mergeCell ref="AA22:AA25"/>
    <mergeCell ref="AB22:AB25"/>
    <mergeCell ref="AC22:AC25"/>
    <mergeCell ref="D2:M6"/>
    <mergeCell ref="F9:M9"/>
    <mergeCell ref="N9:U9"/>
    <mergeCell ref="V9:AC9"/>
    <mergeCell ref="D11:D20"/>
    <mergeCell ref="J11:J20"/>
    <mergeCell ref="K11:K20"/>
    <mergeCell ref="L11:L20"/>
    <mergeCell ref="M11:M20"/>
    <mergeCell ref="R11:R20"/>
    <mergeCell ref="S11:S20"/>
    <mergeCell ref="T11:T20"/>
    <mergeCell ref="U11:U20"/>
    <mergeCell ref="Z11:Z20"/>
    <mergeCell ref="AA11:AA20"/>
    <mergeCell ref="AB11:AB20"/>
    <mergeCell ref="F32:M32"/>
    <mergeCell ref="N32:U32"/>
    <mergeCell ref="V32:AC32"/>
    <mergeCell ref="D34:D43"/>
    <mergeCell ref="J34:J43"/>
    <mergeCell ref="K34:K43"/>
    <mergeCell ref="L34:L43"/>
    <mergeCell ref="M34:M43"/>
    <mergeCell ref="R34:R43"/>
    <mergeCell ref="S34:S43"/>
    <mergeCell ref="T34:T43"/>
    <mergeCell ref="U34:U43"/>
    <mergeCell ref="Z34:Z43"/>
    <mergeCell ref="AA34:AA43"/>
    <mergeCell ref="AB34:AB43"/>
    <mergeCell ref="AC34:AC43"/>
    <mergeCell ref="D45:D48"/>
    <mergeCell ref="J45:J48"/>
    <mergeCell ref="K45:K48"/>
    <mergeCell ref="L45:L48"/>
    <mergeCell ref="M45:M48"/>
    <mergeCell ref="R45:R48"/>
    <mergeCell ref="S45:S48"/>
    <mergeCell ref="T45:T48"/>
    <mergeCell ref="U45:U48"/>
    <mergeCell ref="Z45:Z48"/>
    <mergeCell ref="AA45:AA48"/>
    <mergeCell ref="AB45:AB48"/>
    <mergeCell ref="AC45:AC48"/>
    <mergeCell ref="D50:D52"/>
    <mergeCell ref="J50:J52"/>
    <mergeCell ref="K50:K52"/>
    <mergeCell ref="L50:L52"/>
    <mergeCell ref="M50:M52"/>
    <mergeCell ref="R50:R52"/>
    <mergeCell ref="S50:S52"/>
    <mergeCell ref="T50:T52"/>
    <mergeCell ref="U50:U52"/>
    <mergeCell ref="Z50:Z52"/>
    <mergeCell ref="AA50:AA52"/>
    <mergeCell ref="AB50:AB52"/>
    <mergeCell ref="AC50:AC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53D9-62E8-4E11-ACFB-0F15EEC28A54}">
  <sheetPr codeName="Sheet3"/>
  <dimension ref="D2:AC56"/>
  <sheetViews>
    <sheetView topLeftCell="E7" zoomScaleNormal="100" workbookViewId="0">
      <selection activeCell="J38" sqref="J38:N47"/>
    </sheetView>
  </sheetViews>
  <sheetFormatPr defaultRowHeight="15"/>
  <cols>
    <col min="4" max="4" width="9.85546875" bestFit="1" customWidth="1"/>
    <col min="5" max="5" width="6.42578125" bestFit="1" customWidth="1"/>
    <col min="6" max="9" width="15.7109375" bestFit="1" customWidth="1"/>
    <col min="10" max="13" width="13.28515625" customWidth="1"/>
    <col min="14" max="17" width="12" bestFit="1" customWidth="1"/>
    <col min="18" max="21" width="10.5703125" customWidth="1"/>
    <col min="22" max="24" width="7.28515625" customWidth="1"/>
    <col min="25" max="25" width="7.28515625" bestFit="1" customWidth="1"/>
    <col min="26" max="29" width="7.28515625" customWidth="1"/>
    <col min="31" max="32" width="9.140625" customWidth="1"/>
  </cols>
  <sheetData>
    <row r="2" spans="4:29">
      <c r="D2" s="56"/>
      <c r="E2" s="56"/>
      <c r="F2" s="56"/>
      <c r="G2" s="56"/>
      <c r="H2" s="56"/>
      <c r="I2" s="56"/>
      <c r="J2" s="56"/>
      <c r="K2" s="56"/>
      <c r="L2" s="56"/>
      <c r="M2" s="56"/>
      <c r="N2" s="55"/>
      <c r="O2" s="55"/>
      <c r="P2" s="55"/>
      <c r="Q2" s="55"/>
      <c r="R2" s="55"/>
      <c r="S2" s="55"/>
      <c r="T2" s="55"/>
      <c r="U2" s="55"/>
      <c r="V2" s="55"/>
      <c r="W2" s="55"/>
      <c r="X2" s="55"/>
      <c r="Y2" s="55"/>
      <c r="Z2" s="55"/>
      <c r="AA2" s="55"/>
      <c r="AB2" s="55"/>
      <c r="AC2" s="55"/>
    </row>
    <row r="3" spans="4:29">
      <c r="D3" s="166" t="s">
        <v>30</v>
      </c>
      <c r="E3" s="167"/>
      <c r="F3" s="167"/>
      <c r="G3" s="167"/>
      <c r="H3" s="167"/>
      <c r="I3" s="167"/>
      <c r="J3" s="167"/>
      <c r="K3" s="167"/>
      <c r="L3" s="167"/>
      <c r="M3" s="167"/>
      <c r="N3" s="55"/>
      <c r="O3" s="55"/>
      <c r="P3" s="55"/>
      <c r="Q3" s="55"/>
      <c r="R3" s="55"/>
      <c r="S3" s="55"/>
      <c r="T3" s="55"/>
      <c r="U3" s="55"/>
      <c r="V3" s="55"/>
      <c r="W3" s="55"/>
      <c r="X3" s="55"/>
      <c r="Y3" s="55"/>
      <c r="Z3" s="55"/>
      <c r="AA3" s="55"/>
      <c r="AB3" s="55"/>
      <c r="AC3" s="55"/>
    </row>
    <row r="4" spans="4:29">
      <c r="D4" s="167"/>
      <c r="E4" s="167"/>
      <c r="F4" s="167"/>
      <c r="G4" s="167"/>
      <c r="H4" s="167"/>
      <c r="I4" s="167"/>
      <c r="J4" s="167"/>
      <c r="K4" s="167"/>
      <c r="L4" s="167"/>
      <c r="M4" s="167"/>
      <c r="N4" s="55"/>
      <c r="O4" s="55"/>
      <c r="P4" s="55"/>
      <c r="Q4" s="55"/>
      <c r="R4" s="55"/>
      <c r="S4" s="55"/>
      <c r="T4" s="55"/>
      <c r="U4" s="55"/>
      <c r="V4" s="55"/>
      <c r="W4" s="55"/>
      <c r="X4" s="55"/>
      <c r="Y4" s="55"/>
      <c r="Z4" s="55"/>
      <c r="AA4" s="55"/>
      <c r="AB4" s="55"/>
      <c r="AC4" s="55"/>
    </row>
    <row r="5" spans="4:29">
      <c r="D5" s="167"/>
      <c r="E5" s="167"/>
      <c r="F5" s="167"/>
      <c r="G5" s="167"/>
      <c r="H5" s="167"/>
      <c r="I5" s="167"/>
      <c r="J5" s="167"/>
      <c r="K5" s="167"/>
      <c r="L5" s="167"/>
      <c r="M5" s="167"/>
      <c r="N5" s="55"/>
      <c r="O5" s="55"/>
      <c r="P5" s="55"/>
      <c r="Q5" s="55"/>
      <c r="R5" s="55"/>
      <c r="S5" s="55"/>
      <c r="T5" s="55"/>
      <c r="U5" s="55"/>
      <c r="V5" s="55"/>
      <c r="W5" s="55"/>
      <c r="X5" s="55"/>
      <c r="Y5" s="55"/>
      <c r="Z5" s="55"/>
      <c r="AA5" s="55"/>
      <c r="AB5" s="55"/>
      <c r="AC5" s="55"/>
    </row>
    <row r="6" spans="4:29">
      <c r="D6" s="167"/>
      <c r="E6" s="167"/>
      <c r="F6" s="167"/>
      <c r="G6" s="167"/>
      <c r="H6" s="167"/>
      <c r="I6" s="167"/>
      <c r="J6" s="167"/>
      <c r="K6" s="167"/>
      <c r="L6" s="167"/>
      <c r="M6" s="167"/>
      <c r="N6" s="58"/>
      <c r="O6" s="55"/>
      <c r="P6" s="55"/>
      <c r="Q6" s="55"/>
      <c r="R6" s="55"/>
      <c r="S6" s="55"/>
      <c r="T6" s="55"/>
      <c r="U6" s="55"/>
      <c r="V6" s="55"/>
      <c r="W6" s="55"/>
      <c r="X6" s="55"/>
      <c r="Y6" s="55"/>
      <c r="Z6" s="55"/>
      <c r="AA6" s="55"/>
      <c r="AB6" s="55"/>
      <c r="AC6" s="55"/>
    </row>
    <row r="7" spans="4:29">
      <c r="D7" s="167"/>
      <c r="E7" s="167"/>
      <c r="F7" s="167"/>
      <c r="G7" s="167"/>
      <c r="H7" s="167"/>
      <c r="I7" s="167"/>
      <c r="J7" s="167"/>
      <c r="K7" s="167"/>
      <c r="L7" s="167"/>
      <c r="M7" s="167"/>
      <c r="N7" s="55"/>
      <c r="O7" s="55"/>
      <c r="P7" s="55"/>
      <c r="Q7" s="55"/>
      <c r="R7" s="55"/>
      <c r="S7" s="55"/>
      <c r="T7" s="55"/>
      <c r="U7" s="55"/>
      <c r="V7" s="55"/>
      <c r="W7" s="55"/>
      <c r="X7" s="55"/>
      <c r="Y7" s="55"/>
      <c r="Z7" s="55"/>
      <c r="AA7" s="55"/>
      <c r="AB7" s="55"/>
      <c r="AC7" s="55"/>
    </row>
    <row r="8" spans="4:29">
      <c r="D8" s="57"/>
      <c r="E8" s="57"/>
      <c r="F8" s="57"/>
      <c r="G8" s="57"/>
      <c r="H8" s="57"/>
      <c r="I8" s="57"/>
      <c r="J8" s="57"/>
      <c r="K8" s="57"/>
      <c r="L8" s="57"/>
      <c r="M8" s="57"/>
      <c r="N8" s="55"/>
      <c r="O8" s="55"/>
      <c r="P8" s="55"/>
      <c r="Q8" s="55"/>
      <c r="R8" s="55"/>
      <c r="S8" s="55"/>
      <c r="T8" s="55"/>
      <c r="U8" s="55"/>
      <c r="V8" s="55"/>
      <c r="W8" s="55"/>
      <c r="X8" s="55"/>
      <c r="Y8" s="55"/>
      <c r="Z8" s="55"/>
      <c r="AA8" s="55"/>
      <c r="AB8" s="55"/>
      <c r="AC8" s="55"/>
    </row>
    <row r="10" spans="4:29">
      <c r="E10" s="12"/>
      <c r="F10" s="135" t="s">
        <v>1</v>
      </c>
      <c r="G10" s="136"/>
      <c r="H10" s="136"/>
      <c r="I10" s="136"/>
      <c r="J10" s="136"/>
      <c r="K10" s="136"/>
      <c r="L10" s="136"/>
      <c r="M10" s="137"/>
      <c r="N10" s="135" t="s">
        <v>2</v>
      </c>
      <c r="O10" s="136"/>
      <c r="P10" s="136"/>
      <c r="Q10" s="136"/>
      <c r="R10" s="136"/>
      <c r="S10" s="136"/>
      <c r="T10" s="136"/>
      <c r="U10" s="137"/>
      <c r="V10" s="141" t="s">
        <v>3</v>
      </c>
      <c r="W10" s="142"/>
      <c r="X10" s="142"/>
      <c r="Y10" s="142"/>
      <c r="Z10" s="142"/>
      <c r="AA10" s="142"/>
      <c r="AB10" s="142"/>
      <c r="AC10" s="143"/>
    </row>
    <row r="11" spans="4:29">
      <c r="E11" s="12"/>
      <c r="F11" s="14" t="s">
        <v>4</v>
      </c>
      <c r="G11" s="14" t="s">
        <v>5</v>
      </c>
      <c r="H11" s="14" t="s">
        <v>6</v>
      </c>
      <c r="I11" s="14" t="s">
        <v>7</v>
      </c>
      <c r="J11" s="14" t="s">
        <v>4</v>
      </c>
      <c r="K11" s="14" t="s">
        <v>5</v>
      </c>
      <c r="L11" s="14" t="s">
        <v>6</v>
      </c>
      <c r="M11" s="14" t="s">
        <v>7</v>
      </c>
      <c r="N11" s="14" t="s">
        <v>4</v>
      </c>
      <c r="O11" s="14" t="s">
        <v>5</v>
      </c>
      <c r="P11" s="14" t="s">
        <v>6</v>
      </c>
      <c r="Q11" s="14" t="s">
        <v>7</v>
      </c>
      <c r="R11" s="14" t="s">
        <v>4</v>
      </c>
      <c r="S11" s="14" t="s">
        <v>5</v>
      </c>
      <c r="T11" s="14" t="s">
        <v>6</v>
      </c>
      <c r="U11" s="14" t="s">
        <v>7</v>
      </c>
      <c r="V11" s="15" t="s">
        <v>4</v>
      </c>
      <c r="W11" s="15" t="s">
        <v>5</v>
      </c>
      <c r="X11" s="15" t="s">
        <v>6</v>
      </c>
      <c r="Y11" s="15" t="s">
        <v>7</v>
      </c>
      <c r="Z11" s="15" t="s">
        <v>4</v>
      </c>
      <c r="AA11" s="15" t="s">
        <v>5</v>
      </c>
      <c r="AB11" s="15" t="s">
        <v>6</v>
      </c>
      <c r="AC11" s="16" t="s">
        <v>7</v>
      </c>
    </row>
    <row r="12" spans="4:29">
      <c r="D12" s="168" t="s">
        <v>8</v>
      </c>
      <c r="E12" s="60" t="s">
        <v>9</v>
      </c>
      <c r="F12" s="64">
        <v>3.5352139823516497E-5</v>
      </c>
      <c r="G12" s="65">
        <v>3.6240114398856103E-5</v>
      </c>
      <c r="H12" s="65">
        <v>5.9644361777660699E-5</v>
      </c>
      <c r="I12" s="66">
        <v>1.8507835548281599E-4</v>
      </c>
      <c r="J12" s="169">
        <v>8.72E-8</v>
      </c>
      <c r="K12" s="169">
        <v>2.3699999999999999E-7</v>
      </c>
      <c r="L12" s="169">
        <v>1.0915400000000001E-5</v>
      </c>
      <c r="M12" s="169">
        <v>1.09014E-5</v>
      </c>
      <c r="N12" s="72">
        <v>5.9457665463349997E-3</v>
      </c>
      <c r="O12" s="73">
        <v>6.0199762789280202E-3</v>
      </c>
      <c r="P12" s="73">
        <v>7.7229762253719697E-3</v>
      </c>
      <c r="Q12" s="74">
        <v>1.36043506086404E-2</v>
      </c>
      <c r="R12" s="150">
        <v>2.9532899999999999E-4</v>
      </c>
      <c r="S12" s="150">
        <v>4.87088E-4</v>
      </c>
      <c r="T12" s="150">
        <v>3.3038410000000001E-3</v>
      </c>
      <c r="U12" s="150">
        <v>3.3017340000000002E-3</v>
      </c>
      <c r="V12" s="80">
        <v>2.14338792020318E-2</v>
      </c>
      <c r="W12" s="81">
        <v>2.03503349388898E-2</v>
      </c>
      <c r="X12" s="81">
        <v>2.2662148747031201E-2</v>
      </c>
      <c r="Y12" s="82">
        <v>2.9737851041400198E-2</v>
      </c>
      <c r="Z12" s="159">
        <v>1.4634625E-2</v>
      </c>
      <c r="AA12" s="159">
        <v>2.3668227999999999E-2</v>
      </c>
      <c r="AB12" s="159">
        <v>0.12989875000000001</v>
      </c>
      <c r="AC12" s="159">
        <v>0.121976978</v>
      </c>
    </row>
    <row r="13" spans="4:29">
      <c r="D13" s="133"/>
      <c r="E13" s="59" t="s">
        <v>10</v>
      </c>
      <c r="F13" s="67">
        <v>4.4356179689777703E-2</v>
      </c>
      <c r="G13" s="26">
        <v>0.113986350434295</v>
      </c>
      <c r="H13" s="26">
        <v>0.13639296219580899</v>
      </c>
      <c r="I13" s="68">
        <v>0.63395144107961898</v>
      </c>
      <c r="J13" s="170"/>
      <c r="K13" s="170"/>
      <c r="L13" s="170"/>
      <c r="M13" s="170"/>
      <c r="N13" s="75">
        <v>0.210609068393974</v>
      </c>
      <c r="O13" s="28">
        <v>0.33761864645528</v>
      </c>
      <c r="P13" s="28">
        <v>0.36931417816786899</v>
      </c>
      <c r="Q13" s="76">
        <v>0.79621067631602305</v>
      </c>
      <c r="R13" s="151"/>
      <c r="S13" s="151"/>
      <c r="T13" s="151"/>
      <c r="U13" s="151"/>
      <c r="V13" s="83">
        <v>1.2305234721076801E-2</v>
      </c>
      <c r="W13" s="30">
        <v>1.7388744042223798E-2</v>
      </c>
      <c r="X13" s="30">
        <v>1.5992215859650501E-2</v>
      </c>
      <c r="Y13" s="84">
        <v>2.68224571099441E-2</v>
      </c>
      <c r="Z13" s="160"/>
      <c r="AA13" s="160"/>
      <c r="AB13" s="160"/>
      <c r="AC13" s="160"/>
    </row>
    <row r="14" spans="4:29">
      <c r="D14" s="133"/>
      <c r="E14" s="17" t="s">
        <v>11</v>
      </c>
      <c r="F14" s="67">
        <v>7.2176521458040805E-5</v>
      </c>
      <c r="G14" s="26">
        <v>9.6144625429052806E-5</v>
      </c>
      <c r="H14" s="26">
        <v>1.03560030832061E-4</v>
      </c>
      <c r="I14" s="68">
        <v>1.9941566388717401E-4</v>
      </c>
      <c r="J14" s="170"/>
      <c r="K14" s="170"/>
      <c r="L14" s="170"/>
      <c r="M14" s="170"/>
      <c r="N14" s="75">
        <v>8.49567663332596E-3</v>
      </c>
      <c r="O14" s="28">
        <v>9.8053365790804307E-3</v>
      </c>
      <c r="P14" s="28">
        <v>1.01764449014408E-2</v>
      </c>
      <c r="Q14" s="76">
        <v>1.4121461110209999E-2</v>
      </c>
      <c r="R14" s="151"/>
      <c r="S14" s="151"/>
      <c r="T14" s="151"/>
      <c r="U14" s="151"/>
      <c r="V14" s="83">
        <v>4.4086951346893298E-2</v>
      </c>
      <c r="W14" s="30">
        <v>5.1518552570502502E-2</v>
      </c>
      <c r="X14" s="30">
        <v>4.98501872597562E-2</v>
      </c>
      <c r="Y14" s="84">
        <v>5.0126586811665902E-2</v>
      </c>
      <c r="Z14" s="160"/>
      <c r="AA14" s="160"/>
      <c r="AB14" s="160"/>
      <c r="AC14" s="160"/>
    </row>
    <row r="15" spans="4:29">
      <c r="D15" s="133"/>
      <c r="E15" s="17" t="s">
        <v>12</v>
      </c>
      <c r="F15" s="67">
        <v>8.7331337370136E-5</v>
      </c>
      <c r="G15" s="26">
        <v>9.6113826709075796E-5</v>
      </c>
      <c r="H15" s="26">
        <v>1.03958252609779E-4</v>
      </c>
      <c r="I15" s="68">
        <v>1.2381284409197001E-4</v>
      </c>
      <c r="J15" s="170"/>
      <c r="K15" s="170"/>
      <c r="L15" s="170"/>
      <c r="M15" s="170"/>
      <c r="N15" s="75">
        <v>9.3451237214996798E-3</v>
      </c>
      <c r="O15" s="28">
        <v>9.8037659452414397E-3</v>
      </c>
      <c r="P15" s="28">
        <v>1.0195991987530101E-2</v>
      </c>
      <c r="Q15" s="76">
        <v>1.11271220040031E-2</v>
      </c>
      <c r="R15" s="151"/>
      <c r="S15" s="151"/>
      <c r="T15" s="151"/>
      <c r="U15" s="151"/>
      <c r="V15" s="83">
        <v>6.1420164656455001E-2</v>
      </c>
      <c r="W15" s="30">
        <v>6.2979329650873397E-2</v>
      </c>
      <c r="X15" s="30">
        <v>5.9951108298590502E-2</v>
      </c>
      <c r="Y15" s="84">
        <v>4.9855116910078601E-2</v>
      </c>
      <c r="Z15" s="160"/>
      <c r="AA15" s="160"/>
      <c r="AB15" s="160"/>
      <c r="AC15" s="160"/>
    </row>
    <row r="16" spans="4:29">
      <c r="D16" s="133"/>
      <c r="E16" s="17" t="s">
        <v>13</v>
      </c>
      <c r="F16" s="67">
        <v>1.00453863109692</v>
      </c>
      <c r="G16" s="26">
        <v>1.40479522615399</v>
      </c>
      <c r="H16" s="26">
        <v>4.3281076131318796</v>
      </c>
      <c r="I16" s="68">
        <v>10.8094649831257</v>
      </c>
      <c r="J16" s="170"/>
      <c r="K16" s="170"/>
      <c r="L16" s="170"/>
      <c r="M16" s="170"/>
      <c r="N16" s="75">
        <v>1.0022667464786601</v>
      </c>
      <c r="O16" s="28">
        <v>1.1852405773318699</v>
      </c>
      <c r="P16" s="28">
        <v>2.0804104434298201</v>
      </c>
      <c r="Q16" s="76">
        <v>3.2877750809819299</v>
      </c>
      <c r="R16" s="151"/>
      <c r="S16" s="151"/>
      <c r="T16" s="151"/>
      <c r="U16" s="151"/>
      <c r="V16" s="83">
        <v>1.24692584974325E-2</v>
      </c>
      <c r="W16" s="30">
        <v>1.43612339559614E-2</v>
      </c>
      <c r="X16" s="30">
        <v>1.97846273071191E-2</v>
      </c>
      <c r="Y16" s="84">
        <v>2.75459887224534E-2</v>
      </c>
      <c r="Z16" s="160"/>
      <c r="AA16" s="160"/>
      <c r="AB16" s="160"/>
      <c r="AC16" s="160"/>
    </row>
    <row r="17" spans="4:29">
      <c r="D17" s="133"/>
      <c r="E17" s="17" t="s">
        <v>14</v>
      </c>
      <c r="F17" s="67">
        <v>0.36462699563244999</v>
      </c>
      <c r="G17" s="26">
        <v>0.339533783890689</v>
      </c>
      <c r="H17" s="26">
        <v>0.32798788749331198</v>
      </c>
      <c r="I17" s="68">
        <v>0.41119423790569898</v>
      </c>
      <c r="J17" s="170"/>
      <c r="K17" s="170"/>
      <c r="L17" s="170"/>
      <c r="M17" s="170"/>
      <c r="N17" s="75">
        <v>0.60384351916075896</v>
      </c>
      <c r="O17" s="28">
        <v>0.58269527532895704</v>
      </c>
      <c r="P17" s="28">
        <v>0.57270226775638999</v>
      </c>
      <c r="Q17" s="76">
        <v>0.64124428878992601</v>
      </c>
      <c r="R17" s="151"/>
      <c r="S17" s="151"/>
      <c r="T17" s="151"/>
      <c r="U17" s="151"/>
      <c r="V17" s="83">
        <v>8.6236147891232198E-2</v>
      </c>
      <c r="W17" s="30">
        <v>7.80898422942021E-2</v>
      </c>
      <c r="X17" s="30">
        <v>7.2407833852989906E-2</v>
      </c>
      <c r="Y17" s="84">
        <v>6.2989151106124602E-2</v>
      </c>
      <c r="Z17" s="160"/>
      <c r="AA17" s="160"/>
      <c r="AB17" s="160"/>
      <c r="AC17" s="160"/>
    </row>
    <row r="18" spans="4:29">
      <c r="D18" s="133"/>
      <c r="E18" s="17" t="s">
        <v>15</v>
      </c>
      <c r="F18" s="67">
        <v>7.9602253668556305E-2</v>
      </c>
      <c r="G18" s="26">
        <v>8.2057140602023196E-2</v>
      </c>
      <c r="H18" s="26">
        <v>0.113433111584747</v>
      </c>
      <c r="I18" s="68">
        <v>0.15461486136607699</v>
      </c>
      <c r="J18" s="170"/>
      <c r="K18" s="170"/>
      <c r="L18" s="170"/>
      <c r="M18" s="170"/>
      <c r="N18" s="75">
        <v>0.28213871352325298</v>
      </c>
      <c r="O18" s="28">
        <v>0.28645617570934501</v>
      </c>
      <c r="P18" s="28">
        <v>0.33679832479504301</v>
      </c>
      <c r="Q18" s="76">
        <v>0.39321096292712499</v>
      </c>
      <c r="R18" s="151"/>
      <c r="S18" s="151"/>
      <c r="T18" s="151"/>
      <c r="U18" s="151"/>
      <c r="V18" s="83">
        <v>0.129836438494844</v>
      </c>
      <c r="W18" s="30">
        <v>0.127559618057279</v>
      </c>
      <c r="X18" s="30">
        <v>0.13899240084506001</v>
      </c>
      <c r="Y18" s="84">
        <v>0.14322552690722501</v>
      </c>
      <c r="Z18" s="160"/>
      <c r="AA18" s="160"/>
      <c r="AB18" s="160"/>
      <c r="AC18" s="160"/>
    </row>
    <row r="19" spans="4:29">
      <c r="D19" s="133"/>
      <c r="E19" s="17" t="s">
        <v>16</v>
      </c>
      <c r="F19" s="67">
        <v>6.4409087792404703E-6</v>
      </c>
      <c r="G19" s="26">
        <v>6.5220037592274904E-6</v>
      </c>
      <c r="H19" s="26">
        <v>6.2188781095380201E-6</v>
      </c>
      <c r="I19" s="68">
        <v>5.55243024615765E-6</v>
      </c>
      <c r="J19" s="170"/>
      <c r="K19" s="170"/>
      <c r="L19" s="170"/>
      <c r="M19" s="170"/>
      <c r="N19" s="75">
        <v>2.5378945563676301E-3</v>
      </c>
      <c r="O19" s="28">
        <v>2.5538214031579202E-3</v>
      </c>
      <c r="P19" s="28">
        <v>2.4937678539787901E-3</v>
      </c>
      <c r="Q19" s="76">
        <v>2.3563595324478E-3</v>
      </c>
      <c r="R19" s="151"/>
      <c r="S19" s="151"/>
      <c r="T19" s="151"/>
      <c r="U19" s="151"/>
      <c r="V19" s="83">
        <v>0.15415125485349601</v>
      </c>
      <c r="W19" s="30">
        <v>0.151308128305218</v>
      </c>
      <c r="X19" s="30">
        <v>0.14573013515471001</v>
      </c>
      <c r="Y19" s="84">
        <v>0.11684590872824099</v>
      </c>
      <c r="Z19" s="160"/>
      <c r="AA19" s="160"/>
      <c r="AB19" s="160"/>
      <c r="AC19" s="160"/>
    </row>
    <row r="20" spans="4:29">
      <c r="D20" s="133"/>
      <c r="E20" s="17" t="s">
        <v>17</v>
      </c>
      <c r="F20" s="67">
        <v>1.42984720041698E-5</v>
      </c>
      <c r="G20" s="26">
        <v>1.22399699179997E-5</v>
      </c>
      <c r="H20" s="26">
        <v>2.8062182194317901E-5</v>
      </c>
      <c r="I20" s="68">
        <v>3.4796084426851703E-5</v>
      </c>
      <c r="J20" s="170"/>
      <c r="K20" s="170"/>
      <c r="L20" s="170"/>
      <c r="M20" s="170"/>
      <c r="N20" s="75">
        <v>3.7813320409836801E-3</v>
      </c>
      <c r="O20" s="28">
        <v>3.4985668377207901E-3</v>
      </c>
      <c r="P20" s="28">
        <v>5.2973750286644701E-3</v>
      </c>
      <c r="Q20" s="76">
        <v>5.8988205962591999E-3</v>
      </c>
      <c r="R20" s="151"/>
      <c r="S20" s="151"/>
      <c r="T20" s="151"/>
      <c r="U20" s="151"/>
      <c r="V20" s="83">
        <v>3.3123759405714499E-2</v>
      </c>
      <c r="W20" s="30">
        <v>2.8378097940746999E-2</v>
      </c>
      <c r="X20" s="30">
        <v>3.3904636591204802E-2</v>
      </c>
      <c r="Y20" s="84">
        <v>3.9235257085794097E-2</v>
      </c>
      <c r="Z20" s="160"/>
      <c r="AA20" s="160"/>
      <c r="AB20" s="160"/>
      <c r="AC20" s="160"/>
    </row>
    <row r="21" spans="4:29">
      <c r="D21" s="134"/>
      <c r="E21" s="17" t="s">
        <v>18</v>
      </c>
      <c r="F21" s="69">
        <v>8.3555397990984104E-5</v>
      </c>
      <c r="G21" s="70">
        <v>1.2409775465772001E-4</v>
      </c>
      <c r="H21" s="70">
        <v>3.3014968648024799E-4</v>
      </c>
      <c r="I21" s="71">
        <v>6.35076628058912E-4</v>
      </c>
      <c r="J21" s="171"/>
      <c r="K21" s="171"/>
      <c r="L21" s="171"/>
      <c r="M21" s="171"/>
      <c r="N21" s="77">
        <v>9.1408641818475807E-3</v>
      </c>
      <c r="O21" s="78">
        <v>1.1139917174634599E-2</v>
      </c>
      <c r="P21" s="78">
        <v>1.8170021642261398E-2</v>
      </c>
      <c r="Q21" s="79">
        <v>2.5200726736721499E-2</v>
      </c>
      <c r="R21" s="152"/>
      <c r="S21" s="152"/>
      <c r="T21" s="152"/>
      <c r="U21" s="152"/>
      <c r="V21" s="87">
        <v>1.7245787571215799E-2</v>
      </c>
      <c r="W21" s="88">
        <v>1.9429277448491E-2</v>
      </c>
      <c r="X21" s="88">
        <v>2.2440424216690302E-2</v>
      </c>
      <c r="Y21" s="89">
        <v>2.80235107398547E-2</v>
      </c>
      <c r="Z21" s="160"/>
      <c r="AA21" s="160"/>
      <c r="AB21" s="160"/>
      <c r="AC21" s="160"/>
    </row>
    <row r="22" spans="4:29">
      <c r="D22" s="40"/>
      <c r="E22" s="40"/>
      <c r="F22" s="41"/>
      <c r="G22" s="41"/>
      <c r="H22" s="41"/>
      <c r="I22" s="41"/>
      <c r="J22" s="42"/>
      <c r="K22" s="42"/>
      <c r="L22" s="42"/>
      <c r="M22" s="42"/>
      <c r="N22" s="41"/>
      <c r="O22" s="41"/>
      <c r="P22" s="41"/>
      <c r="Q22" s="41"/>
      <c r="R22" s="42"/>
      <c r="S22" s="42"/>
      <c r="T22" s="42"/>
      <c r="U22" s="42"/>
      <c r="V22" s="43"/>
      <c r="W22" s="43"/>
      <c r="X22" s="43"/>
      <c r="Y22" s="43"/>
      <c r="Z22" s="44"/>
      <c r="AA22" s="44"/>
      <c r="AB22" s="44"/>
      <c r="AC22" s="44"/>
    </row>
    <row r="23" spans="4:29">
      <c r="D23" s="132" t="s">
        <v>19</v>
      </c>
      <c r="E23" s="17" t="s">
        <v>20</v>
      </c>
      <c r="F23" s="64">
        <v>12.893698675154599</v>
      </c>
      <c r="G23" s="65">
        <v>7.9409704384477804</v>
      </c>
      <c r="H23" s="65">
        <v>13.105091334700401</v>
      </c>
      <c r="I23" s="66">
        <v>68.190242065663</v>
      </c>
      <c r="J23" s="172">
        <v>11898.66862</v>
      </c>
      <c r="K23" s="175">
        <v>15000.305770000001</v>
      </c>
      <c r="L23" s="175">
        <v>15915.69556</v>
      </c>
      <c r="M23" s="144">
        <v>20143.528900000001</v>
      </c>
      <c r="N23" s="72">
        <v>3.5907796751060301</v>
      </c>
      <c r="O23" s="73">
        <v>2.8179727533189101</v>
      </c>
      <c r="P23" s="73">
        <v>3.6200954869589399</v>
      </c>
      <c r="Q23" s="74">
        <v>8.2577383141913003</v>
      </c>
      <c r="R23" s="150">
        <v>109.08101859999999</v>
      </c>
      <c r="S23" s="150">
        <v>122.4757355</v>
      </c>
      <c r="T23" s="150">
        <v>126.1574237</v>
      </c>
      <c r="U23" s="150">
        <v>141.9279003</v>
      </c>
      <c r="V23" s="80">
        <v>1.2542712767485999E-2</v>
      </c>
      <c r="W23" s="81">
        <v>1.0439878468787999E-2</v>
      </c>
      <c r="X23" s="81">
        <v>1.24423414698002E-2</v>
      </c>
      <c r="Y23" s="82">
        <v>1.9120864137329201E-2</v>
      </c>
      <c r="Z23" s="159">
        <v>6.8046955000000006E-2</v>
      </c>
      <c r="AA23" s="159">
        <v>7.3688648999999995E-2</v>
      </c>
      <c r="AB23" s="159">
        <v>7.0809427999999994E-2</v>
      </c>
      <c r="AC23" s="159">
        <v>7.5406971000000003E-2</v>
      </c>
    </row>
    <row r="24" spans="4:29">
      <c r="D24" s="133"/>
      <c r="E24" s="17" t="s">
        <v>21</v>
      </c>
      <c r="F24" s="67">
        <v>2248194.3214710001</v>
      </c>
      <c r="G24" s="26">
        <v>1762393.2150495499</v>
      </c>
      <c r="H24" s="26">
        <v>1369496.5653965101</v>
      </c>
      <c r="I24" s="68">
        <v>1222129.4008591699</v>
      </c>
      <c r="J24" s="173"/>
      <c r="K24" s="176"/>
      <c r="L24" s="176"/>
      <c r="M24" s="145"/>
      <c r="N24" s="75">
        <v>1499.39798635019</v>
      </c>
      <c r="O24" s="28">
        <v>1327.55158658695</v>
      </c>
      <c r="P24" s="28">
        <v>1170.25491470726</v>
      </c>
      <c r="Q24" s="76">
        <v>1105.49961594709</v>
      </c>
      <c r="R24" s="151"/>
      <c r="S24" s="151"/>
      <c r="T24" s="151"/>
      <c r="U24" s="151"/>
      <c r="V24" s="83">
        <v>5.08282994925396E-2</v>
      </c>
      <c r="W24" s="30">
        <v>4.59593754003279E-2</v>
      </c>
      <c r="X24" s="30">
        <v>3.9908794719910899E-2</v>
      </c>
      <c r="Y24" s="84">
        <v>3.8612466986476399E-2</v>
      </c>
      <c r="Z24" s="160"/>
      <c r="AA24" s="160"/>
      <c r="AB24" s="160"/>
      <c r="AC24" s="160"/>
    </row>
    <row r="25" spans="4:29">
      <c r="D25" s="133"/>
      <c r="E25" s="17" t="s">
        <v>22</v>
      </c>
      <c r="F25" s="67">
        <v>4513.8948340841698</v>
      </c>
      <c r="G25" s="26">
        <v>4851.56560582778</v>
      </c>
      <c r="H25" s="26">
        <v>5437.3256731477604</v>
      </c>
      <c r="I25" s="68">
        <v>5824.4559840474303</v>
      </c>
      <c r="J25" s="173"/>
      <c r="K25" s="176"/>
      <c r="L25" s="176"/>
      <c r="M25" s="145"/>
      <c r="N25" s="75">
        <v>67.185525480449797</v>
      </c>
      <c r="O25" s="28">
        <v>69.653180873724494</v>
      </c>
      <c r="P25" s="28">
        <v>73.738223962526803</v>
      </c>
      <c r="Q25" s="76">
        <v>76.318123562148898</v>
      </c>
      <c r="R25" s="151"/>
      <c r="S25" s="151"/>
      <c r="T25" s="151"/>
      <c r="U25" s="151"/>
      <c r="V25" s="83">
        <v>4.0810924318413898E-2</v>
      </c>
      <c r="W25" s="30">
        <v>4.0154852338852402E-2</v>
      </c>
      <c r="X25" s="30">
        <v>4.0558164006813398E-2</v>
      </c>
      <c r="Y25" s="84">
        <v>4.0347954007832698E-2</v>
      </c>
      <c r="Z25" s="160"/>
      <c r="AA25" s="160"/>
      <c r="AB25" s="160"/>
      <c r="AC25" s="160"/>
    </row>
    <row r="26" spans="4:29">
      <c r="D26" s="134"/>
      <c r="E26" s="17" t="s">
        <v>23</v>
      </c>
      <c r="F26" s="69">
        <v>2.6881274178053699E-6</v>
      </c>
      <c r="G26" s="70">
        <v>3.7677661800946901E-6</v>
      </c>
      <c r="H26" s="70">
        <v>3.9183188965041101E-6</v>
      </c>
      <c r="I26" s="71">
        <v>4.6369123736250598E-6</v>
      </c>
      <c r="J26" s="174"/>
      <c r="K26" s="177"/>
      <c r="L26" s="177"/>
      <c r="M26" s="145"/>
      <c r="N26" s="77">
        <v>1.63955098054478E-3</v>
      </c>
      <c r="O26" s="78">
        <v>1.94107346076718E-3</v>
      </c>
      <c r="P26" s="78">
        <v>1.9794743990524601E-3</v>
      </c>
      <c r="Q26" s="79">
        <v>2.1533491063051198E-3</v>
      </c>
      <c r="R26" s="151"/>
      <c r="S26" s="151"/>
      <c r="T26" s="151"/>
      <c r="U26" s="151"/>
      <c r="V26" s="87">
        <v>1.55816017968695E-2</v>
      </c>
      <c r="W26" s="88">
        <v>1.9388293887588101E-2</v>
      </c>
      <c r="X26" s="88">
        <v>2.12818195453011E-2</v>
      </c>
      <c r="Y26" s="89">
        <v>2.6012804739233401E-2</v>
      </c>
      <c r="Z26" s="160"/>
      <c r="AA26" s="160"/>
      <c r="AB26" s="160"/>
      <c r="AC26" s="160"/>
    </row>
    <row r="27" spans="4:29">
      <c r="D27" s="40"/>
      <c r="E27" s="40"/>
      <c r="F27" s="41"/>
      <c r="G27" s="41"/>
      <c r="H27" s="41"/>
      <c r="I27" s="41"/>
      <c r="J27" s="42"/>
      <c r="K27" s="42"/>
      <c r="L27" s="42"/>
      <c r="M27" s="42"/>
      <c r="N27" s="41"/>
      <c r="O27" s="41"/>
      <c r="P27" s="41"/>
      <c r="Q27" s="41"/>
      <c r="R27" s="42"/>
      <c r="S27" s="42"/>
      <c r="T27" s="42"/>
      <c r="U27" s="42"/>
      <c r="V27" s="43"/>
      <c r="W27" s="43"/>
      <c r="X27" s="43"/>
      <c r="Y27" s="43"/>
      <c r="Z27" s="44"/>
      <c r="AA27" s="44"/>
      <c r="AB27" s="44"/>
      <c r="AC27" s="44"/>
    </row>
    <row r="28" spans="4:29">
      <c r="D28" s="125" t="s">
        <v>24</v>
      </c>
      <c r="E28" s="17" t="s">
        <v>25</v>
      </c>
      <c r="F28" s="64">
        <v>9.6049455744895602E-3</v>
      </c>
      <c r="G28" s="65">
        <v>8.9231128748664297E-3</v>
      </c>
      <c r="H28" s="65">
        <v>7.6189665653110597E-3</v>
      </c>
      <c r="I28" s="66">
        <v>4.1460651279548299E-3</v>
      </c>
      <c r="J28" s="172">
        <v>1.1237409E-2</v>
      </c>
      <c r="K28" s="175">
        <v>1.0463416E-2</v>
      </c>
      <c r="L28" s="175">
        <v>9.0971999999999997E-3</v>
      </c>
      <c r="M28" s="144">
        <v>4.9067240000000003E-3</v>
      </c>
      <c r="N28" s="72">
        <v>9.8004824240899194E-2</v>
      </c>
      <c r="O28" s="73">
        <v>9.4462229885104998E-2</v>
      </c>
      <c r="P28" s="73">
        <v>8.7286691799558197E-2</v>
      </c>
      <c r="Q28" s="74">
        <v>6.43899458607851E-2</v>
      </c>
      <c r="R28" s="150">
        <v>0.106006645</v>
      </c>
      <c r="S28" s="150">
        <v>0.10229084099999999</v>
      </c>
      <c r="T28" s="150">
        <v>9.5379243000000002E-2</v>
      </c>
      <c r="U28" s="150">
        <v>7.0048008999999994E-2</v>
      </c>
      <c r="V28" s="80">
        <v>0.179855537739776</v>
      </c>
      <c r="W28" s="81">
        <v>0.16677750381836101</v>
      </c>
      <c r="X28" s="81">
        <v>0.14156487974555801</v>
      </c>
      <c r="Y28" s="82">
        <v>7.1796908184739106E-2</v>
      </c>
      <c r="Z28" s="159">
        <v>0.23136161499999999</v>
      </c>
      <c r="AA28" s="159">
        <v>0.21687946699999999</v>
      </c>
      <c r="AB28" s="159">
        <v>0.20034785399999999</v>
      </c>
      <c r="AC28" s="159">
        <v>0.155356938</v>
      </c>
    </row>
    <row r="29" spans="4:29">
      <c r="D29" s="126"/>
      <c r="E29" s="17" t="s">
        <v>26</v>
      </c>
      <c r="F29" s="67">
        <v>2.17691011273878E-5</v>
      </c>
      <c r="G29" s="26">
        <v>3.1038718840224301E-5</v>
      </c>
      <c r="H29" s="26">
        <v>3.4608341798444601E-5</v>
      </c>
      <c r="I29" s="68">
        <v>1.03633104108793E-4</v>
      </c>
      <c r="J29" s="173"/>
      <c r="K29" s="176"/>
      <c r="L29" s="176"/>
      <c r="M29" s="145"/>
      <c r="N29" s="75">
        <v>4.6657369329386501E-3</v>
      </c>
      <c r="O29" s="28">
        <v>5.5712403322980397E-3</v>
      </c>
      <c r="P29" s="28">
        <v>5.8828854993484801E-3</v>
      </c>
      <c r="Q29" s="76">
        <v>1.01800345828878E-2</v>
      </c>
      <c r="R29" s="151"/>
      <c r="S29" s="151"/>
      <c r="T29" s="151"/>
      <c r="U29" s="151"/>
      <c r="V29" s="83">
        <v>2.33332610702927E-2</v>
      </c>
      <c r="W29" s="30">
        <v>2.6791486461989301E-2</v>
      </c>
      <c r="X29" s="30">
        <v>2.5783598314669299E-2</v>
      </c>
      <c r="Y29" s="84">
        <v>3.3176636360547303E-2</v>
      </c>
      <c r="Z29" s="160"/>
      <c r="AA29" s="160"/>
      <c r="AB29" s="160"/>
      <c r="AC29" s="160"/>
    </row>
    <row r="30" spans="4:29">
      <c r="D30" s="126"/>
      <c r="E30" s="17" t="s">
        <v>27</v>
      </c>
      <c r="F30" s="69">
        <v>1.3317341773190699E-5</v>
      </c>
      <c r="G30" s="70">
        <v>3.3667833217823E-5</v>
      </c>
      <c r="H30" s="70">
        <v>5.2348095060516398E-5</v>
      </c>
      <c r="I30" s="71">
        <v>1.3124447386014601E-4</v>
      </c>
      <c r="J30" s="174"/>
      <c r="K30" s="177"/>
      <c r="L30" s="177"/>
      <c r="M30" s="145"/>
      <c r="N30" s="77">
        <v>3.6492933251782802E-3</v>
      </c>
      <c r="O30" s="78">
        <v>5.8023989192249603E-3</v>
      </c>
      <c r="P30" s="78">
        <v>7.2351983428594604E-3</v>
      </c>
      <c r="Q30" s="79">
        <v>1.14561980543349E-2</v>
      </c>
      <c r="R30" s="151"/>
      <c r="S30" s="151"/>
      <c r="T30" s="151"/>
      <c r="U30" s="151"/>
      <c r="V30" s="87">
        <v>1.97192306091277E-2</v>
      </c>
      <c r="W30" s="88">
        <v>2.7773640494111299E-2</v>
      </c>
      <c r="X30" s="88">
        <v>3.31163599576456E-2</v>
      </c>
      <c r="Y30" s="89">
        <v>4.1211193271789903E-2</v>
      </c>
      <c r="Z30" s="160"/>
      <c r="AA30" s="160"/>
      <c r="AB30" s="160"/>
      <c r="AC30" s="160"/>
    </row>
    <row r="36" spans="4:29">
      <c r="E36" s="12"/>
      <c r="F36" s="135" t="s">
        <v>1</v>
      </c>
      <c r="G36" s="136"/>
      <c r="H36" s="136"/>
      <c r="I36" s="136"/>
      <c r="J36" s="136"/>
      <c r="K36" s="136"/>
      <c r="L36" s="136"/>
      <c r="M36" s="137"/>
      <c r="N36" s="135" t="s">
        <v>2</v>
      </c>
      <c r="O36" s="136"/>
      <c r="P36" s="136"/>
      <c r="Q36" s="136"/>
      <c r="R36" s="136"/>
      <c r="S36" s="136"/>
      <c r="T36" s="136"/>
      <c r="U36" s="137"/>
      <c r="V36" s="141" t="s">
        <v>3</v>
      </c>
      <c r="W36" s="142"/>
      <c r="X36" s="142"/>
      <c r="Y36" s="142"/>
      <c r="Z36" s="142"/>
      <c r="AA36" s="142"/>
      <c r="AB36" s="142"/>
      <c r="AC36" s="143"/>
    </row>
    <row r="37" spans="4:29">
      <c r="E37" s="12"/>
      <c r="F37" s="14" t="s">
        <v>4</v>
      </c>
      <c r="G37" s="14" t="s">
        <v>5</v>
      </c>
      <c r="H37" s="14" t="s">
        <v>6</v>
      </c>
      <c r="I37" s="14" t="s">
        <v>7</v>
      </c>
      <c r="J37" s="14" t="s">
        <v>4</v>
      </c>
      <c r="K37" s="14" t="s">
        <v>5</v>
      </c>
      <c r="L37" s="14" t="s">
        <v>6</v>
      </c>
      <c r="M37" s="14" t="s">
        <v>7</v>
      </c>
      <c r="N37" s="14" t="s">
        <v>4</v>
      </c>
      <c r="O37" s="14" t="s">
        <v>5</v>
      </c>
      <c r="P37" s="14" t="s">
        <v>6</v>
      </c>
      <c r="Q37" s="14" t="s">
        <v>7</v>
      </c>
      <c r="R37" s="14" t="s">
        <v>4</v>
      </c>
      <c r="S37" s="14" t="s">
        <v>5</v>
      </c>
      <c r="T37" s="14" t="s">
        <v>6</v>
      </c>
      <c r="U37" s="14" t="s">
        <v>7</v>
      </c>
      <c r="V37" s="15" t="s">
        <v>4</v>
      </c>
      <c r="W37" s="15" t="s">
        <v>5</v>
      </c>
      <c r="X37" s="15" t="s">
        <v>6</v>
      </c>
      <c r="Y37" s="15" t="s">
        <v>7</v>
      </c>
      <c r="Z37" s="15" t="s">
        <v>4</v>
      </c>
      <c r="AA37" s="15" t="s">
        <v>5</v>
      </c>
      <c r="AB37" s="15" t="s">
        <v>6</v>
      </c>
      <c r="AC37" s="16" t="s">
        <v>7</v>
      </c>
    </row>
    <row r="38" spans="4:29">
      <c r="D38" s="168" t="s">
        <v>8</v>
      </c>
      <c r="E38" s="60" t="s">
        <v>9</v>
      </c>
      <c r="F38" s="64">
        <v>8.1684931346725999E-4</v>
      </c>
      <c r="G38" s="65">
        <v>8.8269289416591104E-4</v>
      </c>
      <c r="H38" s="65">
        <v>5.3225322027588499E-4</v>
      </c>
      <c r="I38" s="66">
        <v>5.1041668360128796E-4</v>
      </c>
      <c r="J38" s="169">
        <v>2.7316759684093599E-3</v>
      </c>
      <c r="K38" s="169">
        <v>3.1107524910970498E-3</v>
      </c>
      <c r="L38" s="169">
        <v>3.6707490179056501E-3</v>
      </c>
      <c r="M38" s="169">
        <v>3.7875776853809702E-3</v>
      </c>
      <c r="N38" s="72">
        <v>2.8580575807132701E-2</v>
      </c>
      <c r="O38" s="73">
        <v>2.9710147999730801E-2</v>
      </c>
      <c r="P38" s="73">
        <v>2.3070613781949599E-2</v>
      </c>
      <c r="Q38" s="74">
        <v>2.2592403227662299E-2</v>
      </c>
      <c r="R38" s="150">
        <f>SQRT(J38)</f>
        <v>5.2265437608512953E-2</v>
      </c>
      <c r="S38" s="150">
        <f t="shared" ref="S38:U38" si="0">SQRT(K38)</f>
        <v>5.5774120262869674E-2</v>
      </c>
      <c r="T38" s="150">
        <f t="shared" si="0"/>
        <v>6.0586706610490475E-2</v>
      </c>
      <c r="U38" s="150">
        <f t="shared" si="0"/>
        <v>6.1543299272796302E-2</v>
      </c>
      <c r="V38" s="80">
        <v>6.2442003805958497E-2</v>
      </c>
      <c r="W38" s="81">
        <v>7.4730616983932005E-2</v>
      </c>
      <c r="X38" s="81">
        <v>6.0658270368068E-2</v>
      </c>
      <c r="Y38" s="82">
        <v>6.2613444322602602E-2</v>
      </c>
      <c r="Z38" s="159">
        <v>0.112198194424304</v>
      </c>
      <c r="AA38" s="159">
        <v>0.126765948973627</v>
      </c>
      <c r="AB38" s="159">
        <v>0.17392628422518699</v>
      </c>
      <c r="AC38" s="159">
        <v>0.140636378947431</v>
      </c>
    </row>
    <row r="39" spans="4:29">
      <c r="D39" s="133"/>
      <c r="E39" s="59" t="s">
        <v>10</v>
      </c>
      <c r="F39" s="67">
        <v>3.48309398019197</v>
      </c>
      <c r="G39" s="26">
        <v>2.6030045023430102</v>
      </c>
      <c r="H39" s="26">
        <v>1.4710005014240499</v>
      </c>
      <c r="I39" s="68">
        <v>0.747063411074537</v>
      </c>
      <c r="J39" s="170"/>
      <c r="K39" s="170"/>
      <c r="L39" s="170"/>
      <c r="M39" s="170"/>
      <c r="N39" s="75">
        <v>1.8663049001146499</v>
      </c>
      <c r="O39" s="28">
        <v>1.6133829372913899</v>
      </c>
      <c r="P39" s="28">
        <v>1.2128480949500799</v>
      </c>
      <c r="Q39" s="76">
        <v>0.86432830051695997</v>
      </c>
      <c r="R39" s="151"/>
      <c r="S39" s="151"/>
      <c r="T39" s="151"/>
      <c r="U39" s="151"/>
      <c r="V39" s="83">
        <v>6.1128050888552603E-2</v>
      </c>
      <c r="W39" s="30">
        <v>5.8826039017954503E-2</v>
      </c>
      <c r="X39" s="30">
        <v>4.45626393134066E-2</v>
      </c>
      <c r="Y39" s="84">
        <v>3.4544669982573398E-2</v>
      </c>
      <c r="Z39" s="160">
        <v>0.112198194424304</v>
      </c>
      <c r="AA39" s="160">
        <v>0.126765948973627</v>
      </c>
      <c r="AB39" s="160">
        <v>0.17392628422518699</v>
      </c>
      <c r="AC39" s="160">
        <v>0.140636378947431</v>
      </c>
    </row>
    <row r="40" spans="4:29">
      <c r="D40" s="133"/>
      <c r="E40" s="17" t="s">
        <v>11</v>
      </c>
      <c r="F40" s="67">
        <v>4.9518990161757698E-4</v>
      </c>
      <c r="G40" s="26">
        <v>4.28631148630845E-4</v>
      </c>
      <c r="H40" s="26">
        <v>2.16713654659387E-4</v>
      </c>
      <c r="I40" s="68">
        <v>2.71535742945356E-4</v>
      </c>
      <c r="J40" s="170"/>
      <c r="K40" s="170"/>
      <c r="L40" s="170"/>
      <c r="M40" s="170"/>
      <c r="N40" s="75">
        <v>2.2252862773530401E-2</v>
      </c>
      <c r="O40" s="28">
        <v>2.0703409106493601E-2</v>
      </c>
      <c r="P40" s="28">
        <v>1.47211974601045E-2</v>
      </c>
      <c r="Q40" s="76">
        <v>1.6478341632135001E-2</v>
      </c>
      <c r="R40" s="151"/>
      <c r="S40" s="151"/>
      <c r="T40" s="151"/>
      <c r="U40" s="151"/>
      <c r="V40" s="83">
        <v>8.0078699268005496E-2</v>
      </c>
      <c r="W40" s="30">
        <v>8.5701606255002005E-2</v>
      </c>
      <c r="X40" s="30">
        <v>6.2873723434961504E-2</v>
      </c>
      <c r="Y40" s="84">
        <v>5.8222620656830301E-2</v>
      </c>
      <c r="Z40" s="160">
        <v>0.112198194424304</v>
      </c>
      <c r="AA40" s="160">
        <v>0.126765948973627</v>
      </c>
      <c r="AB40" s="160">
        <v>0.17392628422518699</v>
      </c>
      <c r="AC40" s="160">
        <v>0.140636378947431</v>
      </c>
    </row>
    <row r="41" spans="4:29">
      <c r="D41" s="133"/>
      <c r="E41" s="17" t="s">
        <v>12</v>
      </c>
      <c r="F41" s="67">
        <v>3.1212474618470202E-4</v>
      </c>
      <c r="G41" s="26">
        <v>2.7184815407991402E-4</v>
      </c>
      <c r="H41" s="26">
        <v>1.7406225662976499E-4</v>
      </c>
      <c r="I41" s="68">
        <v>1.4579813615688301E-4</v>
      </c>
      <c r="J41" s="170"/>
      <c r="K41" s="170"/>
      <c r="L41" s="170"/>
      <c r="M41" s="170"/>
      <c r="N41" s="75">
        <v>1.76670525607612E-2</v>
      </c>
      <c r="O41" s="28">
        <v>1.6487818354164199E-2</v>
      </c>
      <c r="P41" s="28">
        <v>1.31932655786869E-2</v>
      </c>
      <c r="Q41" s="76">
        <v>1.2074689898994601E-2</v>
      </c>
      <c r="R41" s="151"/>
      <c r="S41" s="151"/>
      <c r="T41" s="151"/>
      <c r="U41" s="151"/>
      <c r="V41" s="83">
        <v>5.6411148431015003E-2</v>
      </c>
      <c r="W41" s="30">
        <v>6.0386478820251402E-2</v>
      </c>
      <c r="X41" s="30">
        <v>5.1711934617382299E-2</v>
      </c>
      <c r="Y41" s="84">
        <v>5.4150857233191199E-2</v>
      </c>
      <c r="Z41" s="160">
        <v>0.112198194424304</v>
      </c>
      <c r="AA41" s="160">
        <v>0.126765948973627</v>
      </c>
      <c r="AB41" s="160">
        <v>0.17392628422518699</v>
      </c>
      <c r="AC41" s="160">
        <v>0.140636378947431</v>
      </c>
    </row>
    <row r="42" spans="4:29">
      <c r="D42" s="133"/>
      <c r="E42" s="17" t="s">
        <v>13</v>
      </c>
      <c r="F42" s="67">
        <v>25.931846674084799</v>
      </c>
      <c r="G42" s="26">
        <v>19.713602448408899</v>
      </c>
      <c r="H42" s="26">
        <v>11.5457026955758</v>
      </c>
      <c r="I42" s="68">
        <v>14.2788298528176</v>
      </c>
      <c r="J42" s="170"/>
      <c r="K42" s="170"/>
      <c r="L42" s="170"/>
      <c r="M42" s="170"/>
      <c r="N42" s="75">
        <v>5.0923321449101104</v>
      </c>
      <c r="O42" s="28">
        <v>4.4400002757217196</v>
      </c>
      <c r="P42" s="28">
        <v>3.39789680472727</v>
      </c>
      <c r="Q42" s="76">
        <v>3.7787338954757899</v>
      </c>
      <c r="R42" s="151"/>
      <c r="S42" s="151"/>
      <c r="T42" s="151"/>
      <c r="U42" s="151"/>
      <c r="V42" s="83">
        <v>6.3261632472062998E-2</v>
      </c>
      <c r="W42" s="30">
        <v>5.2143032446117198E-2</v>
      </c>
      <c r="X42" s="30">
        <v>3.6187236838721402E-2</v>
      </c>
      <c r="Y42" s="84">
        <v>3.4849335138752199E-2</v>
      </c>
      <c r="Z42" s="160">
        <v>0.112198194424304</v>
      </c>
      <c r="AA42" s="160">
        <v>0.126765948973627</v>
      </c>
      <c r="AB42" s="160">
        <v>0.17392628422518699</v>
      </c>
      <c r="AC42" s="160">
        <v>0.140636378947431</v>
      </c>
    </row>
    <row r="43" spans="4:29">
      <c r="D43" s="133"/>
      <c r="E43" s="17" t="s">
        <v>14</v>
      </c>
      <c r="F43" s="67">
        <v>0.318960167927269</v>
      </c>
      <c r="G43" s="26">
        <v>0.24180210043051001</v>
      </c>
      <c r="H43" s="26">
        <v>0.196388238934774</v>
      </c>
      <c r="I43" s="68">
        <v>0.29564302937868198</v>
      </c>
      <c r="J43" s="170"/>
      <c r="K43" s="170"/>
      <c r="L43" s="170"/>
      <c r="M43" s="170"/>
      <c r="N43" s="75">
        <v>0.56476558670590904</v>
      </c>
      <c r="O43" s="28">
        <v>0.49173376986994699</v>
      </c>
      <c r="P43" s="28">
        <v>0.44315712668846302</v>
      </c>
      <c r="Q43" s="76">
        <v>0.54373065885480698</v>
      </c>
      <c r="R43" s="151"/>
      <c r="S43" s="151"/>
      <c r="T43" s="151"/>
      <c r="U43" s="151"/>
      <c r="V43" s="83">
        <v>5.29298442259643E-2</v>
      </c>
      <c r="W43" s="30">
        <v>5.5907361600543E-2</v>
      </c>
      <c r="X43" s="30">
        <v>5.4250745393901602E-2</v>
      </c>
      <c r="Y43" s="84">
        <v>4.4499735293110403E-2</v>
      </c>
      <c r="Z43" s="160">
        <v>0.112198194424304</v>
      </c>
      <c r="AA43" s="160">
        <v>0.126765948973627</v>
      </c>
      <c r="AB43" s="160">
        <v>0.17392628422518699</v>
      </c>
      <c r="AC43" s="160">
        <v>0.140636378947431</v>
      </c>
    </row>
    <row r="44" spans="4:29">
      <c r="D44" s="133"/>
      <c r="E44" s="17" t="s">
        <v>15</v>
      </c>
      <c r="F44" s="67">
        <v>4.3854223218297399E-2</v>
      </c>
      <c r="G44" s="26">
        <v>3.4488034736779097E-2</v>
      </c>
      <c r="H44" s="26">
        <v>1.6581589514763899E-2</v>
      </c>
      <c r="I44" s="68">
        <v>1.6040012078822701E-2</v>
      </c>
      <c r="J44" s="170"/>
      <c r="K44" s="170"/>
      <c r="L44" s="170"/>
      <c r="M44" s="170"/>
      <c r="N44" s="75">
        <v>0.20941399957571399</v>
      </c>
      <c r="O44" s="28">
        <v>0.185709544011015</v>
      </c>
      <c r="P44" s="28">
        <v>0.12876952090756499</v>
      </c>
      <c r="Q44" s="76">
        <v>0.12664916927806</v>
      </c>
      <c r="R44" s="151"/>
      <c r="S44" s="151"/>
      <c r="T44" s="151"/>
      <c r="U44" s="151"/>
      <c r="V44" s="83">
        <v>5.3861984755218702E-2</v>
      </c>
      <c r="W44" s="30">
        <v>5.1313364751886102E-2</v>
      </c>
      <c r="X44" s="30">
        <v>3.76603043901374E-2</v>
      </c>
      <c r="Y44" s="84">
        <v>3.59195383991084E-2</v>
      </c>
      <c r="Z44" s="160">
        <v>0.112198194424304</v>
      </c>
      <c r="AA44" s="160">
        <v>0.126765948973627</v>
      </c>
      <c r="AB44" s="160">
        <v>0.17392628422518699</v>
      </c>
      <c r="AC44" s="160">
        <v>0.140636378947431</v>
      </c>
    </row>
    <row r="45" spans="4:29">
      <c r="D45" s="133"/>
      <c r="E45" s="17" t="s">
        <v>16</v>
      </c>
      <c r="F45" s="67">
        <v>3.9909541117865799E-6</v>
      </c>
      <c r="G45" s="26">
        <v>4.4338793766206496E-6</v>
      </c>
      <c r="H45" s="26">
        <v>2.6241443132738399E-6</v>
      </c>
      <c r="I45" s="68">
        <v>2.56668884541111E-6</v>
      </c>
      <c r="J45" s="170"/>
      <c r="K45" s="170"/>
      <c r="L45" s="170"/>
      <c r="M45" s="170"/>
      <c r="N45" s="75">
        <v>1.9977372479349199E-3</v>
      </c>
      <c r="O45" s="28">
        <v>2.1056778900441198E-3</v>
      </c>
      <c r="P45" s="28">
        <v>1.6199210824215601E-3</v>
      </c>
      <c r="Q45" s="76">
        <v>1.60208890059544E-3</v>
      </c>
      <c r="R45" s="151"/>
      <c r="S45" s="151"/>
      <c r="T45" s="151"/>
      <c r="U45" s="151"/>
      <c r="V45" s="83">
        <v>6.3850903010555696E-2</v>
      </c>
      <c r="W45" s="30">
        <v>8.6283500625776693E-2</v>
      </c>
      <c r="X45" s="30">
        <v>7.1215009793182502E-2</v>
      </c>
      <c r="Y45" s="84">
        <v>7.2322831025926099E-2</v>
      </c>
      <c r="Z45" s="160">
        <v>0.112198194424304</v>
      </c>
      <c r="AA45" s="160">
        <v>0.126765948973627</v>
      </c>
      <c r="AB45" s="160">
        <v>0.17392628422518699</v>
      </c>
      <c r="AC45" s="160">
        <v>0.140636378947431</v>
      </c>
    </row>
    <row r="46" spans="4:29">
      <c r="D46" s="133"/>
      <c r="E46" s="17" t="s">
        <v>17</v>
      </c>
      <c r="F46" s="67">
        <v>2.64398771129454E-5</v>
      </c>
      <c r="G46" s="26">
        <v>2.48683143506303E-5</v>
      </c>
      <c r="H46" s="26">
        <v>1.22216337447381E-5</v>
      </c>
      <c r="I46" s="68">
        <v>2.5083788546269999E-5</v>
      </c>
      <c r="J46" s="170"/>
      <c r="K46" s="170"/>
      <c r="L46" s="170"/>
      <c r="M46" s="170"/>
      <c r="N46" s="75">
        <v>5.14197210347795E-3</v>
      </c>
      <c r="O46" s="28">
        <v>4.9868140481303599E-3</v>
      </c>
      <c r="P46" s="28">
        <v>3.4959453291975402E-3</v>
      </c>
      <c r="Q46" s="76">
        <v>5.0083718458467097E-3</v>
      </c>
      <c r="R46" s="151"/>
      <c r="S46" s="151"/>
      <c r="T46" s="151"/>
      <c r="U46" s="151"/>
      <c r="V46" s="83">
        <v>3.3075563066500502E-2</v>
      </c>
      <c r="W46" s="30">
        <v>3.3186855694908E-2</v>
      </c>
      <c r="X46" s="30">
        <v>2.58857351026523E-2</v>
      </c>
      <c r="Y46" s="84">
        <v>2.6337812774841401E-2</v>
      </c>
      <c r="Z46" s="160">
        <v>0.112198194424304</v>
      </c>
      <c r="AA46" s="160">
        <v>0.126765948973627</v>
      </c>
      <c r="AB46" s="160">
        <v>0.17392628422518699</v>
      </c>
      <c r="AC46" s="160">
        <v>0.140636378947431</v>
      </c>
    </row>
    <row r="47" spans="4:29">
      <c r="D47" s="134"/>
      <c r="E47" s="17" t="s">
        <v>18</v>
      </c>
      <c r="F47" s="69">
        <v>9.5201716068736705E-4</v>
      </c>
      <c r="G47" s="70">
        <v>6.9060703726949997E-4</v>
      </c>
      <c r="H47" s="70">
        <v>2.9873604125922002E-4</v>
      </c>
      <c r="I47" s="71">
        <v>6.3812376901793905E-4</v>
      </c>
      <c r="J47" s="171"/>
      <c r="K47" s="171"/>
      <c r="L47" s="171"/>
      <c r="M47" s="171"/>
      <c r="N47" s="77">
        <v>3.0854775330365999E-2</v>
      </c>
      <c r="O47" s="78">
        <v>2.62794032898294E-2</v>
      </c>
      <c r="P47" s="78">
        <v>1.7283982216469099E-2</v>
      </c>
      <c r="Q47" s="79">
        <v>2.5261111792989999E-2</v>
      </c>
      <c r="R47" s="152"/>
      <c r="S47" s="152"/>
      <c r="T47" s="152"/>
      <c r="U47" s="152"/>
      <c r="V47" s="87">
        <v>4.6434232322239699E-2</v>
      </c>
      <c r="W47" s="88">
        <v>4.6209868632661202E-2</v>
      </c>
      <c r="X47" s="88">
        <v>2.88448552727977E-2</v>
      </c>
      <c r="Y47" s="89">
        <v>2.4732568050912101E-2</v>
      </c>
      <c r="Z47" s="160">
        <v>0.112198194424304</v>
      </c>
      <c r="AA47" s="160">
        <v>0.126765948973627</v>
      </c>
      <c r="AB47" s="160">
        <v>0.17392628422518699</v>
      </c>
      <c r="AC47" s="160">
        <v>0.140636378947431</v>
      </c>
    </row>
    <row r="48" spans="4:29">
      <c r="D48" s="40"/>
      <c r="E48" s="40"/>
      <c r="F48" s="41"/>
      <c r="G48" s="41"/>
      <c r="H48" s="41"/>
      <c r="I48" s="41"/>
      <c r="J48" s="42"/>
      <c r="K48" s="42"/>
      <c r="L48" s="42"/>
      <c r="M48" s="42"/>
      <c r="N48" s="41"/>
      <c r="O48" s="41"/>
      <c r="P48" s="41"/>
      <c r="Q48" s="41"/>
      <c r="R48" s="42"/>
      <c r="S48" s="42"/>
      <c r="T48" s="42"/>
      <c r="U48" s="42"/>
      <c r="V48" s="43"/>
      <c r="W48" s="43"/>
      <c r="X48" s="43"/>
      <c r="Y48" s="43"/>
      <c r="Z48" s="44"/>
      <c r="AA48" s="44"/>
      <c r="AB48" s="44"/>
      <c r="AC48" s="44"/>
    </row>
    <row r="49" spans="4:29">
      <c r="D49" s="132" t="s">
        <v>19</v>
      </c>
      <c r="E49" s="17" t="s">
        <v>20</v>
      </c>
      <c r="F49" s="64">
        <v>150.812826781127</v>
      </c>
      <c r="G49" s="65">
        <v>349.63901295577398</v>
      </c>
      <c r="H49" s="65">
        <v>169.39715013827299</v>
      </c>
      <c r="I49" s="66">
        <v>95.640894903227903</v>
      </c>
      <c r="J49" s="172">
        <v>174.20972646952501</v>
      </c>
      <c r="K49" s="175">
        <v>243.86268763284801</v>
      </c>
      <c r="L49" s="175">
        <v>123.43850223991601</v>
      </c>
      <c r="M49" s="144">
        <v>116.509471690672</v>
      </c>
      <c r="N49" s="72">
        <v>12.2805873956064</v>
      </c>
      <c r="O49" s="73">
        <v>18.698636660349699</v>
      </c>
      <c r="P49" s="73">
        <v>13.015266041778499</v>
      </c>
      <c r="Q49" s="74">
        <v>9.7796162963189808</v>
      </c>
      <c r="R49" s="150">
        <f>SQRT(J49)</f>
        <v>13.198853225546719</v>
      </c>
      <c r="S49" s="150">
        <f t="shared" ref="S49:T49" si="1">SQRT(K49)</f>
        <v>15.616103471508122</v>
      </c>
      <c r="T49" s="150">
        <f t="shared" si="1"/>
        <v>11.110288125873064</v>
      </c>
      <c r="U49" s="150">
        <f>SQRT(M49)</f>
        <v>10.793955331141222</v>
      </c>
      <c r="V49" s="80">
        <v>2.7593627447175199E-2</v>
      </c>
      <c r="W49" s="81">
        <v>4.6186283699731601E-2</v>
      </c>
      <c r="X49" s="81">
        <v>3.1381180249910899E-2</v>
      </c>
      <c r="Y49" s="82">
        <v>2.5354225473947299E-2</v>
      </c>
      <c r="Z49" s="159">
        <v>0.1504053462677</v>
      </c>
      <c r="AA49" s="159">
        <v>0.122832524492823</v>
      </c>
      <c r="AB49" s="159">
        <v>8.0909700838828799E-2</v>
      </c>
      <c r="AC49" s="159">
        <v>6.5482136939252894E-2</v>
      </c>
    </row>
    <row r="50" spans="4:29">
      <c r="D50" s="133"/>
      <c r="E50" s="17" t="s">
        <v>21</v>
      </c>
      <c r="F50" s="67">
        <v>1429777.26266035</v>
      </c>
      <c r="G50" s="26">
        <v>1333993.97308546</v>
      </c>
      <c r="H50" s="26">
        <v>651901.78325665102</v>
      </c>
      <c r="I50" s="68">
        <v>921097.89621004905</v>
      </c>
      <c r="J50" s="173">
        <v>174.20972646952501</v>
      </c>
      <c r="K50" s="176">
        <v>243.86268763284801</v>
      </c>
      <c r="L50" s="176">
        <v>123.43850223991601</v>
      </c>
      <c r="M50" s="145">
        <v>116.509471690672</v>
      </c>
      <c r="N50" s="75">
        <v>1195.7329395230099</v>
      </c>
      <c r="O50" s="28">
        <v>1154.98656835716</v>
      </c>
      <c r="P50" s="28">
        <v>807.40434929262699</v>
      </c>
      <c r="Q50" s="76">
        <v>959.73845198056301</v>
      </c>
      <c r="R50" s="151"/>
      <c r="S50" s="151"/>
      <c r="T50" s="151"/>
      <c r="U50" s="151"/>
      <c r="V50" s="83">
        <v>4.5733596523665897E-2</v>
      </c>
      <c r="W50" s="30">
        <v>4.8962660227297797E-2</v>
      </c>
      <c r="X50" s="30">
        <v>3.3244521323633598E-2</v>
      </c>
      <c r="Y50" s="84">
        <v>3.30943940981787E-2</v>
      </c>
      <c r="Z50" s="160">
        <v>0.1504053462677</v>
      </c>
      <c r="AA50" s="160">
        <v>0.122832524492823</v>
      </c>
      <c r="AB50" s="160">
        <v>8.0909700838828799E-2</v>
      </c>
      <c r="AC50" s="160">
        <v>6.5482136939252894E-2</v>
      </c>
    </row>
    <row r="51" spans="4:29">
      <c r="D51" s="133"/>
      <c r="E51" s="17" t="s">
        <v>22</v>
      </c>
      <c r="F51" s="67">
        <v>10597.257961589799</v>
      </c>
      <c r="G51" s="26">
        <v>7502.4375168977904</v>
      </c>
      <c r="H51" s="26">
        <v>3768.5254419253301</v>
      </c>
      <c r="I51" s="68">
        <v>2375.0209004066401</v>
      </c>
      <c r="J51" s="173">
        <v>174.20972646952501</v>
      </c>
      <c r="K51" s="176">
        <v>243.86268763284801</v>
      </c>
      <c r="L51" s="176">
        <v>123.43850223991601</v>
      </c>
      <c r="M51" s="145">
        <v>116.509471690672</v>
      </c>
      <c r="N51" s="75">
        <v>102.94298403286</v>
      </c>
      <c r="O51" s="28">
        <v>86.616612245560603</v>
      </c>
      <c r="P51" s="28">
        <v>61.388316819451298</v>
      </c>
      <c r="Q51" s="76">
        <v>48.734186157220698</v>
      </c>
      <c r="R51" s="151"/>
      <c r="S51" s="151"/>
      <c r="T51" s="151"/>
      <c r="U51" s="151"/>
      <c r="V51" s="83">
        <v>4.5637845887147602E-2</v>
      </c>
      <c r="W51" s="30">
        <v>4.1916813827530798E-2</v>
      </c>
      <c r="X51" s="30">
        <v>2.9551201103605599E-2</v>
      </c>
      <c r="Y51" s="84">
        <v>2.04821076017534E-2</v>
      </c>
      <c r="Z51" s="160">
        <v>0.1504053462677</v>
      </c>
      <c r="AA51" s="160">
        <v>0.122832524492823</v>
      </c>
      <c r="AB51" s="160">
        <v>8.0909700838828799E-2</v>
      </c>
      <c r="AC51" s="160">
        <v>6.5482136939252894E-2</v>
      </c>
    </row>
    <row r="52" spans="4:29">
      <c r="D52" s="134"/>
      <c r="E52" s="17" t="s">
        <v>23</v>
      </c>
      <c r="F52" s="69">
        <v>2.7109464667876601E-6</v>
      </c>
      <c r="G52" s="70">
        <v>4.4799859223210702E-6</v>
      </c>
      <c r="H52" s="70">
        <v>2.59857072990574E-6</v>
      </c>
      <c r="I52" s="71">
        <v>3.2579039337605E-6</v>
      </c>
      <c r="J52" s="174">
        <v>174.20972646952501</v>
      </c>
      <c r="K52" s="177">
        <v>243.86268763284801</v>
      </c>
      <c r="L52" s="177">
        <v>123.43850223991601</v>
      </c>
      <c r="M52" s="145">
        <v>116.509471690672</v>
      </c>
      <c r="N52" s="77">
        <v>1.6464952070345199E-3</v>
      </c>
      <c r="O52" s="78">
        <v>2.11659772331E-3</v>
      </c>
      <c r="P52" s="78">
        <v>1.6120082908923699E-3</v>
      </c>
      <c r="Q52" s="79">
        <v>1.8049664633340099E-3</v>
      </c>
      <c r="R52" s="151"/>
      <c r="S52" s="151"/>
      <c r="T52" s="151"/>
      <c r="U52" s="151"/>
      <c r="V52" s="87">
        <v>1.9434043186411998E-2</v>
      </c>
      <c r="W52" s="88">
        <v>2.8171952740402899E-2</v>
      </c>
      <c r="X52" s="88">
        <v>2.0502344390223901E-2</v>
      </c>
      <c r="Y52" s="89">
        <v>1.90505918266912E-2</v>
      </c>
      <c r="Z52" s="160">
        <v>0.1504053462677</v>
      </c>
      <c r="AA52" s="160">
        <v>0.122832524492823</v>
      </c>
      <c r="AB52" s="160">
        <v>8.0909700838828799E-2</v>
      </c>
      <c r="AC52" s="160">
        <v>6.5482136939252894E-2</v>
      </c>
    </row>
    <row r="53" spans="4:29">
      <c r="D53" s="40"/>
      <c r="E53" s="40"/>
      <c r="F53" s="41"/>
      <c r="G53" s="41"/>
      <c r="H53" s="41"/>
      <c r="I53" s="41"/>
      <c r="J53" s="42"/>
      <c r="K53" s="42"/>
      <c r="L53" s="42"/>
      <c r="M53" s="42"/>
      <c r="N53" s="41"/>
      <c r="O53" s="41"/>
      <c r="P53" s="41"/>
      <c r="Q53" s="41"/>
      <c r="R53" s="42"/>
      <c r="S53" s="42"/>
      <c r="T53" s="42"/>
      <c r="U53" s="42"/>
      <c r="V53" s="43"/>
      <c r="W53" s="43"/>
      <c r="X53" s="43"/>
      <c r="Y53" s="43"/>
      <c r="Z53" s="44"/>
      <c r="AA53" s="44"/>
      <c r="AB53" s="44"/>
      <c r="AC53" s="44"/>
    </row>
    <row r="54" spans="4:29">
      <c r="D54" s="125" t="s">
        <v>24</v>
      </c>
      <c r="E54" s="17" t="s">
        <v>25</v>
      </c>
      <c r="F54" s="64">
        <v>6.94231027552248E-3</v>
      </c>
      <c r="G54" s="65">
        <v>4.9801375121764696E-3</v>
      </c>
      <c r="H54" s="65">
        <v>2.66569686972101E-3</v>
      </c>
      <c r="I54" s="66">
        <v>2.58804258125051E-3</v>
      </c>
      <c r="J54" s="172">
        <v>9.6586908305846195E-2</v>
      </c>
      <c r="K54" s="175">
        <v>0.113112027310019</v>
      </c>
      <c r="L54" s="175">
        <v>8.4688123148619704E-2</v>
      </c>
      <c r="M54" s="144">
        <v>9.6741445707147405E-2</v>
      </c>
      <c r="N54" s="72">
        <v>8.3320527335840097E-2</v>
      </c>
      <c r="O54" s="73">
        <v>7.0570089359277902E-2</v>
      </c>
      <c r="P54" s="73">
        <v>5.1630387077001502E-2</v>
      </c>
      <c r="Q54" s="74">
        <v>5.0872807876610297E-2</v>
      </c>
      <c r="R54" s="150">
        <f>SQRT(J54)</f>
        <v>0.31078434372703878</v>
      </c>
      <c r="S54" s="150">
        <f t="shared" ref="S54:U54" si="2">SQRT(K54)</f>
        <v>0.33632131557488143</v>
      </c>
      <c r="T54" s="150">
        <f t="shared" si="2"/>
        <v>0.29101223882960608</v>
      </c>
      <c r="U54" s="150">
        <f t="shared" si="2"/>
        <v>0.31103286917486295</v>
      </c>
      <c r="V54" s="80">
        <v>5.3324225031305302E-2</v>
      </c>
      <c r="W54" s="81">
        <v>5.1054026217333501E-2</v>
      </c>
      <c r="X54" s="81">
        <v>3.9038460632162097E-2</v>
      </c>
      <c r="Y54" s="82">
        <v>4.9509882541763098E-2</v>
      </c>
      <c r="Z54" s="159">
        <v>0.20685107041327799</v>
      </c>
      <c r="AA54" s="159">
        <v>0.22398011845178001</v>
      </c>
      <c r="AB54" s="159">
        <v>0.210684116562876</v>
      </c>
      <c r="AC54" s="159">
        <v>0.188163007307138</v>
      </c>
    </row>
    <row r="55" spans="4:29">
      <c r="D55" s="126"/>
      <c r="E55" s="17" t="s">
        <v>26</v>
      </c>
      <c r="F55" s="67">
        <v>2.4373789743818301E-4</v>
      </c>
      <c r="G55" s="26">
        <v>1.34567633860748E-4</v>
      </c>
      <c r="H55" s="26">
        <v>1.0009179314709299E-4</v>
      </c>
      <c r="I55" s="68">
        <v>7.9352802178727898E-5</v>
      </c>
      <c r="J55" s="173">
        <v>9.6586908305846195E-2</v>
      </c>
      <c r="K55" s="176">
        <v>0.113112027310019</v>
      </c>
      <c r="L55" s="176">
        <v>8.4688123148619704E-2</v>
      </c>
      <c r="M55" s="145">
        <v>9.6741445707147405E-2</v>
      </c>
      <c r="N55" s="75">
        <v>1.5612107399008699E-2</v>
      </c>
      <c r="O55" s="28">
        <v>1.16003290410551E-2</v>
      </c>
      <c r="P55" s="28">
        <v>1.000458860459E-2</v>
      </c>
      <c r="Q55" s="76">
        <v>8.9080189817224709E-3</v>
      </c>
      <c r="R55" s="151"/>
      <c r="S55" s="151"/>
      <c r="T55" s="151"/>
      <c r="U55" s="151"/>
      <c r="V55" s="83">
        <v>5.2801163363135603E-2</v>
      </c>
      <c r="W55" s="30">
        <v>3.62704313178163E-2</v>
      </c>
      <c r="X55" s="30">
        <v>3.1419970740037197E-2</v>
      </c>
      <c r="Y55" s="84">
        <v>2.6516976310754201E-2</v>
      </c>
      <c r="Z55" s="160">
        <v>0.20685107041327799</v>
      </c>
      <c r="AA55" s="160">
        <v>0.22398011845178001</v>
      </c>
      <c r="AB55" s="160">
        <v>0.210684116562876</v>
      </c>
      <c r="AC55" s="160">
        <v>0.188163007307138</v>
      </c>
    </row>
    <row r="56" spans="4:29">
      <c r="D56" s="126"/>
      <c r="E56" s="17" t="s">
        <v>27</v>
      </c>
      <c r="F56" s="69">
        <v>3.0384228463872201E-4</v>
      </c>
      <c r="G56" s="70">
        <v>1.8978009495633499E-4</v>
      </c>
      <c r="H56" s="70">
        <v>9.5817535357905001E-5</v>
      </c>
      <c r="I56" s="71">
        <v>1.15895377117409E-4</v>
      </c>
      <c r="J56" s="174">
        <v>9.6586908305846195E-2</v>
      </c>
      <c r="K56" s="177">
        <v>0.113112027310019</v>
      </c>
      <c r="L56" s="177">
        <v>8.4688123148619704E-2</v>
      </c>
      <c r="M56" s="145">
        <v>9.6741445707147405E-2</v>
      </c>
      <c r="N56" s="77">
        <v>1.7431072389234099E-2</v>
      </c>
      <c r="O56" s="78">
        <v>1.37760696483552E-2</v>
      </c>
      <c r="P56" s="78">
        <v>9.7886431826839492E-3</v>
      </c>
      <c r="Q56" s="79">
        <v>1.07654715232269E-2</v>
      </c>
      <c r="R56" s="151"/>
      <c r="S56" s="151"/>
      <c r="T56" s="151"/>
      <c r="U56" s="151"/>
      <c r="V56" s="87">
        <v>5.8590842722190797E-2</v>
      </c>
      <c r="W56" s="88">
        <v>4.6269632188227501E-2</v>
      </c>
      <c r="X56" s="88">
        <v>3.6032014777349797E-2</v>
      </c>
      <c r="Y56" s="89">
        <v>3.8739573191955499E-2</v>
      </c>
      <c r="Z56" s="160">
        <v>0.20685107041327799</v>
      </c>
      <c r="AA56" s="160">
        <v>0.22398011845178001</v>
      </c>
      <c r="AB56" s="160">
        <v>0.210684116562876</v>
      </c>
      <c r="AC56" s="160">
        <v>0.188163007307138</v>
      </c>
    </row>
  </sheetData>
  <mergeCells count="85">
    <mergeCell ref="AA49:AA52"/>
    <mergeCell ref="AB49:AB52"/>
    <mergeCell ref="AC49:AC52"/>
    <mergeCell ref="D54:D56"/>
    <mergeCell ref="J54:J56"/>
    <mergeCell ref="K54:K56"/>
    <mergeCell ref="L54:L56"/>
    <mergeCell ref="M54:M56"/>
    <mergeCell ref="R54:R56"/>
    <mergeCell ref="S54:S56"/>
    <mergeCell ref="T54:T56"/>
    <mergeCell ref="U54:U56"/>
    <mergeCell ref="Z54:Z56"/>
    <mergeCell ref="AA54:AA56"/>
    <mergeCell ref="AB54:AB56"/>
    <mergeCell ref="AC54:AC56"/>
    <mergeCell ref="R49:R52"/>
    <mergeCell ref="S49:S52"/>
    <mergeCell ref="T49:T52"/>
    <mergeCell ref="U49:U52"/>
    <mergeCell ref="Z49:Z52"/>
    <mergeCell ref="D49:D52"/>
    <mergeCell ref="J49:J52"/>
    <mergeCell ref="K49:K52"/>
    <mergeCell ref="L49:L52"/>
    <mergeCell ref="M49:M52"/>
    <mergeCell ref="F36:M36"/>
    <mergeCell ref="N36:U36"/>
    <mergeCell ref="V36:AC36"/>
    <mergeCell ref="D38:D47"/>
    <mergeCell ref="J38:J47"/>
    <mergeCell ref="K38:K47"/>
    <mergeCell ref="L38:L47"/>
    <mergeCell ref="M38:M47"/>
    <mergeCell ref="R38:R47"/>
    <mergeCell ref="S38:S47"/>
    <mergeCell ref="T38:T47"/>
    <mergeCell ref="U38:U47"/>
    <mergeCell ref="Z38:Z47"/>
    <mergeCell ref="AA38:AA47"/>
    <mergeCell ref="AB38:AB47"/>
    <mergeCell ref="AC38:AC47"/>
    <mergeCell ref="D28:D30"/>
    <mergeCell ref="T23:T26"/>
    <mergeCell ref="U23:U26"/>
    <mergeCell ref="Z23:Z26"/>
    <mergeCell ref="AA23:AA26"/>
    <mergeCell ref="R28:R30"/>
    <mergeCell ref="M28:M30"/>
    <mergeCell ref="J28:J30"/>
    <mergeCell ref="K28:K30"/>
    <mergeCell ref="R23:R26"/>
    <mergeCell ref="L28:L30"/>
    <mergeCell ref="Z28:Z30"/>
    <mergeCell ref="AA28:AA30"/>
    <mergeCell ref="AB23:AB26"/>
    <mergeCell ref="AC23:AC26"/>
    <mergeCell ref="S28:S30"/>
    <mergeCell ref="T28:T30"/>
    <mergeCell ref="U28:U30"/>
    <mergeCell ref="S23:S26"/>
    <mergeCell ref="AB28:AB30"/>
    <mergeCell ref="AC28:AC30"/>
    <mergeCell ref="S12:S21"/>
    <mergeCell ref="D23:D26"/>
    <mergeCell ref="J23:J26"/>
    <mergeCell ref="K23:K26"/>
    <mergeCell ref="L23:L26"/>
    <mergeCell ref="M23:M26"/>
    <mergeCell ref="D3:M7"/>
    <mergeCell ref="F10:M10"/>
    <mergeCell ref="N10:U10"/>
    <mergeCell ref="V10:AC10"/>
    <mergeCell ref="D12:D21"/>
    <mergeCell ref="J12:J21"/>
    <mergeCell ref="K12:K21"/>
    <mergeCell ref="L12:L21"/>
    <mergeCell ref="AA12:AA21"/>
    <mergeCell ref="AB12:AB21"/>
    <mergeCell ref="AC12:AC21"/>
    <mergeCell ref="T12:T21"/>
    <mergeCell ref="U12:U21"/>
    <mergeCell ref="Z12:Z21"/>
    <mergeCell ref="M12:M21"/>
    <mergeCell ref="R12:R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0569-DCAF-4460-982F-5D567B922407}">
  <sheetPr codeName="Sheet4"/>
  <dimension ref="D3:S56"/>
  <sheetViews>
    <sheetView tabSelected="1" topLeftCell="A7" workbookViewId="0">
      <selection activeCell="P54" sqref="P54:P56"/>
    </sheetView>
  </sheetViews>
  <sheetFormatPr defaultRowHeight="15"/>
  <cols>
    <col min="3" max="3" width="3.140625" customWidth="1"/>
    <col min="4" max="4" width="9.85546875" bestFit="1" customWidth="1"/>
    <col min="5" max="5" width="6.42578125" bestFit="1" customWidth="1"/>
    <col min="6" max="9" width="16.7109375" bestFit="1" customWidth="1"/>
    <col min="11" max="14" width="12" bestFit="1" customWidth="1"/>
    <col min="16" max="19" width="8.28515625" bestFit="1" customWidth="1"/>
    <col min="21" max="21" width="58" customWidth="1"/>
  </cols>
  <sheetData>
    <row r="3" spans="4:19">
      <c r="D3" s="166" t="s">
        <v>29</v>
      </c>
      <c r="E3" s="167"/>
      <c r="F3" s="167"/>
      <c r="G3" s="167"/>
      <c r="H3" s="167"/>
      <c r="I3" s="167"/>
      <c r="J3" s="55"/>
      <c r="K3" s="55"/>
      <c r="L3" s="55"/>
      <c r="M3" s="55"/>
      <c r="N3" s="55"/>
      <c r="O3" s="55"/>
      <c r="P3" s="55"/>
      <c r="Q3" s="55"/>
    </row>
    <row r="4" spans="4:19">
      <c r="D4" s="167"/>
      <c r="E4" s="167"/>
      <c r="F4" s="167"/>
      <c r="G4" s="167"/>
      <c r="H4" s="167"/>
      <c r="I4" s="167"/>
      <c r="J4" s="55"/>
      <c r="K4" s="55"/>
      <c r="L4" s="55"/>
      <c r="M4" s="55"/>
      <c r="N4" s="55"/>
      <c r="O4" s="55"/>
      <c r="P4" s="55"/>
      <c r="Q4" s="55"/>
    </row>
    <row r="5" spans="4:19">
      <c r="D5" s="167"/>
      <c r="E5" s="167"/>
      <c r="F5" s="167"/>
      <c r="G5" s="167"/>
      <c r="H5" s="167"/>
      <c r="I5" s="167"/>
      <c r="J5" s="55"/>
      <c r="K5" s="55"/>
      <c r="L5" s="55"/>
      <c r="M5" s="55"/>
      <c r="N5" s="55"/>
      <c r="O5" s="55"/>
      <c r="P5" s="55"/>
      <c r="Q5" s="55"/>
    </row>
    <row r="6" spans="4:19">
      <c r="D6" s="167"/>
      <c r="E6" s="167"/>
      <c r="F6" s="167"/>
      <c r="G6" s="167"/>
      <c r="H6" s="167"/>
      <c r="I6" s="167"/>
      <c r="J6" s="55"/>
      <c r="K6" s="55"/>
      <c r="L6" s="55"/>
      <c r="M6" s="55"/>
      <c r="N6" s="55"/>
      <c r="O6" s="55"/>
      <c r="P6" s="55"/>
      <c r="Q6" s="55"/>
    </row>
    <row r="7" spans="4:19">
      <c r="D7" s="167"/>
      <c r="E7" s="167"/>
      <c r="F7" s="167"/>
      <c r="G7" s="167"/>
      <c r="H7" s="167"/>
      <c r="I7" s="167"/>
      <c r="J7" s="55"/>
      <c r="K7" s="55"/>
      <c r="L7" s="55"/>
      <c r="M7" s="55"/>
      <c r="N7" s="55"/>
      <c r="O7" s="55"/>
      <c r="P7" s="55"/>
      <c r="Q7" s="55"/>
    </row>
    <row r="8" spans="4:19">
      <c r="D8" s="57"/>
      <c r="E8" s="57"/>
      <c r="F8" s="57"/>
      <c r="G8" s="57"/>
      <c r="H8" s="57"/>
      <c r="I8" s="57"/>
      <c r="J8" s="55"/>
      <c r="K8" s="55"/>
      <c r="L8" s="55"/>
      <c r="M8" s="55"/>
      <c r="N8" s="55"/>
      <c r="O8" s="55"/>
      <c r="P8" s="55"/>
      <c r="Q8" s="55"/>
    </row>
    <row r="10" spans="4:19">
      <c r="E10" s="12"/>
      <c r="F10" s="178" t="s">
        <v>1</v>
      </c>
      <c r="G10" s="179"/>
      <c r="H10" s="179"/>
      <c r="I10" s="180"/>
      <c r="K10" s="178" t="s">
        <v>2</v>
      </c>
      <c r="L10" s="179"/>
      <c r="M10" s="179"/>
      <c r="N10" s="180"/>
      <c r="P10" s="178" t="s">
        <v>3</v>
      </c>
      <c r="Q10" s="179"/>
      <c r="R10" s="179"/>
      <c r="S10" s="180"/>
    </row>
    <row r="11" spans="4:19">
      <c r="E11" s="12"/>
      <c r="F11" s="14" t="s">
        <v>4</v>
      </c>
      <c r="G11" s="14" t="s">
        <v>5</v>
      </c>
      <c r="H11" s="14" t="s">
        <v>6</v>
      </c>
      <c r="I11" s="61" t="s">
        <v>7</v>
      </c>
      <c r="K11" s="14" t="s">
        <v>4</v>
      </c>
      <c r="L11" s="14" t="s">
        <v>5</v>
      </c>
      <c r="M11" s="14" t="s">
        <v>6</v>
      </c>
      <c r="N11" s="14" t="s">
        <v>7</v>
      </c>
      <c r="P11" s="15" t="s">
        <v>4</v>
      </c>
      <c r="Q11" s="15" t="s">
        <v>5</v>
      </c>
      <c r="R11" s="15" t="s">
        <v>6</v>
      </c>
      <c r="S11" s="16" t="s">
        <v>7</v>
      </c>
    </row>
    <row r="12" spans="4:19">
      <c r="D12" s="168" t="s">
        <v>8</v>
      </c>
      <c r="E12" s="60" t="s">
        <v>9</v>
      </c>
      <c r="F12" s="181">
        <v>187.79833011121801</v>
      </c>
      <c r="G12" s="181">
        <v>159.092616530877</v>
      </c>
      <c r="H12" s="181">
        <v>109.03645993699701</v>
      </c>
      <c r="I12" s="181">
        <v>47.2063670715279</v>
      </c>
      <c r="K12" s="189">
        <v>13.703953083370401</v>
      </c>
      <c r="L12" s="189">
        <v>12.613192162608</v>
      </c>
      <c r="M12" s="189">
        <v>10.4420524772191</v>
      </c>
      <c r="N12" s="189">
        <v>6.87068898084667</v>
      </c>
      <c r="P12" s="184">
        <v>1.30754894268998</v>
      </c>
      <c r="Q12" s="184">
        <v>1.21114545250226</v>
      </c>
      <c r="R12" s="184">
        <v>1.00109897577683</v>
      </c>
      <c r="S12" s="184">
        <v>0.60539652833670499</v>
      </c>
    </row>
    <row r="13" spans="4:19">
      <c r="D13" s="133"/>
      <c r="E13" s="59" t="s">
        <v>10</v>
      </c>
      <c r="F13" s="182"/>
      <c r="G13" s="182"/>
      <c r="H13" s="182"/>
      <c r="I13" s="182"/>
      <c r="K13" s="190"/>
      <c r="L13" s="190"/>
      <c r="M13" s="190"/>
      <c r="N13" s="190"/>
      <c r="P13" s="185"/>
      <c r="Q13" s="185"/>
      <c r="R13" s="185"/>
      <c r="S13" s="185"/>
    </row>
    <row r="14" spans="4:19">
      <c r="D14" s="133"/>
      <c r="E14" s="17" t="s">
        <v>11</v>
      </c>
      <c r="F14" s="182"/>
      <c r="G14" s="182"/>
      <c r="H14" s="182"/>
      <c r="I14" s="182"/>
      <c r="K14" s="190"/>
      <c r="L14" s="190"/>
      <c r="M14" s="190"/>
      <c r="N14" s="190"/>
      <c r="P14" s="185"/>
      <c r="Q14" s="185"/>
      <c r="R14" s="185"/>
      <c r="S14" s="185"/>
    </row>
    <row r="15" spans="4:19">
      <c r="D15" s="133"/>
      <c r="E15" s="17" t="s">
        <v>12</v>
      </c>
      <c r="F15" s="182"/>
      <c r="G15" s="182"/>
      <c r="H15" s="182"/>
      <c r="I15" s="182"/>
      <c r="K15" s="190"/>
      <c r="L15" s="190"/>
      <c r="M15" s="190"/>
      <c r="N15" s="190"/>
      <c r="P15" s="185"/>
      <c r="Q15" s="185"/>
      <c r="R15" s="185"/>
      <c r="S15" s="185"/>
    </row>
    <row r="16" spans="4:19">
      <c r="D16" s="133"/>
      <c r="E16" s="17" t="s">
        <v>13</v>
      </c>
      <c r="F16" s="182"/>
      <c r="G16" s="182"/>
      <c r="H16" s="182"/>
      <c r="I16" s="182"/>
      <c r="K16" s="190"/>
      <c r="L16" s="190"/>
      <c r="M16" s="190"/>
      <c r="N16" s="190"/>
      <c r="P16" s="185"/>
      <c r="Q16" s="185"/>
      <c r="R16" s="185"/>
      <c r="S16" s="185"/>
    </row>
    <row r="17" spans="4:19">
      <c r="D17" s="133"/>
      <c r="E17" s="17" t="s">
        <v>14</v>
      </c>
      <c r="F17" s="182"/>
      <c r="G17" s="182"/>
      <c r="H17" s="182"/>
      <c r="I17" s="182"/>
      <c r="K17" s="190"/>
      <c r="L17" s="190"/>
      <c r="M17" s="190"/>
      <c r="N17" s="190"/>
      <c r="P17" s="185"/>
      <c r="Q17" s="185"/>
      <c r="R17" s="185"/>
      <c r="S17" s="185"/>
    </row>
    <row r="18" spans="4:19">
      <c r="D18" s="133"/>
      <c r="E18" s="17" t="s">
        <v>15</v>
      </c>
      <c r="F18" s="182"/>
      <c r="G18" s="182"/>
      <c r="H18" s="182"/>
      <c r="I18" s="182"/>
      <c r="K18" s="190"/>
      <c r="L18" s="190"/>
      <c r="M18" s="190"/>
      <c r="N18" s="190"/>
      <c r="P18" s="185"/>
      <c r="Q18" s="185"/>
      <c r="R18" s="185"/>
      <c r="S18" s="185"/>
    </row>
    <row r="19" spans="4:19">
      <c r="D19" s="133"/>
      <c r="E19" s="17" t="s">
        <v>16</v>
      </c>
      <c r="F19" s="182"/>
      <c r="G19" s="182"/>
      <c r="H19" s="182"/>
      <c r="I19" s="182"/>
      <c r="K19" s="190"/>
      <c r="L19" s="190"/>
      <c r="M19" s="190"/>
      <c r="N19" s="190"/>
      <c r="P19" s="185"/>
      <c r="Q19" s="185"/>
      <c r="R19" s="185"/>
      <c r="S19" s="185"/>
    </row>
    <row r="20" spans="4:19">
      <c r="D20" s="133"/>
      <c r="E20" s="17" t="s">
        <v>17</v>
      </c>
      <c r="F20" s="182"/>
      <c r="G20" s="182"/>
      <c r="H20" s="182"/>
      <c r="I20" s="182"/>
      <c r="K20" s="190"/>
      <c r="L20" s="190"/>
      <c r="M20" s="190"/>
      <c r="N20" s="190"/>
      <c r="P20" s="185"/>
      <c r="Q20" s="185"/>
      <c r="R20" s="185"/>
      <c r="S20" s="185"/>
    </row>
    <row r="21" spans="4:19">
      <c r="D21" s="134"/>
      <c r="E21" s="17" t="s">
        <v>18</v>
      </c>
      <c r="F21" s="183"/>
      <c r="G21" s="183"/>
      <c r="H21" s="183"/>
      <c r="I21" s="183"/>
      <c r="K21" s="191"/>
      <c r="L21" s="191"/>
      <c r="M21" s="191"/>
      <c r="N21" s="191"/>
      <c r="P21" s="186"/>
      <c r="Q21" s="186"/>
      <c r="R21" s="186"/>
      <c r="S21" s="186"/>
    </row>
    <row r="22" spans="4:19">
      <c r="D22" s="40"/>
      <c r="E22" s="40"/>
      <c r="F22" s="42"/>
      <c r="G22" s="42"/>
      <c r="H22" s="42"/>
      <c r="I22" s="42"/>
      <c r="K22" s="42"/>
      <c r="L22" s="42"/>
      <c r="M22" s="42"/>
      <c r="N22" s="42"/>
      <c r="P22" s="44"/>
      <c r="Q22" s="44"/>
      <c r="R22" s="44"/>
      <c r="S22" s="44"/>
    </row>
    <row r="23" spans="4:19">
      <c r="D23" s="132" t="s">
        <v>19</v>
      </c>
      <c r="E23" s="17" t="s">
        <v>20</v>
      </c>
      <c r="F23" s="187">
        <v>20684017.9368212</v>
      </c>
      <c r="G23" s="187">
        <v>21569281.5263258</v>
      </c>
      <c r="H23" s="187">
        <v>31030219.0216102</v>
      </c>
      <c r="I23" s="187">
        <v>34478460.011742502</v>
      </c>
      <c r="K23" s="188">
        <v>4547.9685505532298</v>
      </c>
      <c r="L23" s="188">
        <v>4644.27405805533</v>
      </c>
      <c r="M23" s="188">
        <v>5570.4774500584999</v>
      </c>
      <c r="N23" s="188">
        <v>5871.8361703765704</v>
      </c>
      <c r="P23" s="192">
        <v>0.42733509938206898</v>
      </c>
      <c r="Q23" s="192">
        <v>0.44723690633386898</v>
      </c>
      <c r="R23" s="192">
        <v>0.48667306855241899</v>
      </c>
      <c r="S23" s="192">
        <v>0.41122558805363102</v>
      </c>
    </row>
    <row r="24" spans="4:19">
      <c r="D24" s="133"/>
      <c r="E24" s="17" t="s">
        <v>21</v>
      </c>
      <c r="F24" s="187"/>
      <c r="G24" s="187"/>
      <c r="H24" s="187"/>
      <c r="I24" s="187"/>
      <c r="K24" s="188"/>
      <c r="L24" s="188"/>
      <c r="M24" s="188"/>
      <c r="N24" s="188"/>
      <c r="P24" s="192"/>
      <c r="Q24" s="192"/>
      <c r="R24" s="192"/>
      <c r="S24" s="192"/>
    </row>
    <row r="25" spans="4:19">
      <c r="D25" s="133"/>
      <c r="E25" s="17" t="s">
        <v>22</v>
      </c>
      <c r="F25" s="187"/>
      <c r="G25" s="187"/>
      <c r="H25" s="187"/>
      <c r="I25" s="187"/>
      <c r="K25" s="188"/>
      <c r="L25" s="188"/>
      <c r="M25" s="188"/>
      <c r="N25" s="188"/>
      <c r="P25" s="192"/>
      <c r="Q25" s="192"/>
      <c r="R25" s="192"/>
      <c r="S25" s="192"/>
    </row>
    <row r="26" spans="4:19">
      <c r="D26" s="134"/>
      <c r="E26" s="17" t="s">
        <v>23</v>
      </c>
      <c r="F26" s="187"/>
      <c r="G26" s="187"/>
      <c r="H26" s="187"/>
      <c r="I26" s="187"/>
      <c r="K26" s="188"/>
      <c r="L26" s="188"/>
      <c r="M26" s="188"/>
      <c r="N26" s="188"/>
      <c r="P26" s="192"/>
      <c r="Q26" s="192"/>
      <c r="R26" s="192"/>
      <c r="S26" s="192"/>
    </row>
    <row r="27" spans="4:19">
      <c r="D27" s="40"/>
      <c r="E27" s="40"/>
      <c r="F27" s="42"/>
      <c r="G27" s="42"/>
      <c r="H27" s="42"/>
      <c r="I27" s="42"/>
      <c r="K27" s="42"/>
      <c r="L27" s="42"/>
      <c r="M27" s="42"/>
      <c r="N27" s="42"/>
      <c r="P27" s="44"/>
      <c r="Q27" s="44"/>
      <c r="R27" s="44"/>
      <c r="S27" s="44"/>
    </row>
    <row r="28" spans="4:19">
      <c r="D28" s="125" t="s">
        <v>24</v>
      </c>
      <c r="E28" s="17" t="s">
        <v>25</v>
      </c>
      <c r="F28" s="187">
        <v>2.1404794705608898</v>
      </c>
      <c r="G28" s="187">
        <v>2.0761363708201102</v>
      </c>
      <c r="H28" s="187">
        <v>1.8927404428679899</v>
      </c>
      <c r="I28" s="187">
        <v>1.10089796694681</v>
      </c>
      <c r="K28" s="188">
        <v>1.4630377543183499</v>
      </c>
      <c r="L28" s="188">
        <v>1.44088041516987</v>
      </c>
      <c r="M28" s="188">
        <v>1.3757690368910001</v>
      </c>
      <c r="N28" s="188">
        <v>1.04923684978502</v>
      </c>
      <c r="P28" s="192">
        <v>2.9950578612868299</v>
      </c>
      <c r="Q28" s="192">
        <v>2.8576321191144398</v>
      </c>
      <c r="R28" s="192">
        <v>2.59733353476547</v>
      </c>
      <c r="S28" s="192">
        <v>1.5762590121195901</v>
      </c>
    </row>
    <row r="29" spans="4:19">
      <c r="D29" s="126"/>
      <c r="E29" s="17" t="s">
        <v>26</v>
      </c>
      <c r="F29" s="187"/>
      <c r="G29" s="187"/>
      <c r="H29" s="187"/>
      <c r="I29" s="187"/>
      <c r="K29" s="188"/>
      <c r="L29" s="188"/>
      <c r="M29" s="188"/>
      <c r="N29" s="188"/>
      <c r="P29" s="192"/>
      <c r="Q29" s="192"/>
      <c r="R29" s="192"/>
      <c r="S29" s="192"/>
    </row>
    <row r="30" spans="4:19">
      <c r="D30" s="126"/>
      <c r="E30" s="17" t="s">
        <v>27</v>
      </c>
      <c r="F30" s="187"/>
      <c r="G30" s="187"/>
      <c r="H30" s="187"/>
      <c r="I30" s="187"/>
      <c r="K30" s="188"/>
      <c r="L30" s="188"/>
      <c r="M30" s="188"/>
      <c r="N30" s="188"/>
      <c r="P30" s="192"/>
      <c r="Q30" s="192"/>
      <c r="R30" s="192"/>
      <c r="S30" s="192"/>
    </row>
    <row r="36" spans="4:19">
      <c r="E36" s="12"/>
      <c r="F36" s="178" t="s">
        <v>1</v>
      </c>
      <c r="G36" s="179"/>
      <c r="H36" s="179"/>
      <c r="I36" s="180"/>
      <c r="K36" s="178" t="s">
        <v>2</v>
      </c>
      <c r="L36" s="179"/>
      <c r="M36" s="179"/>
      <c r="N36" s="180"/>
      <c r="P36" s="178" t="s">
        <v>3</v>
      </c>
      <c r="Q36" s="179"/>
      <c r="R36" s="179"/>
      <c r="S36" s="180"/>
    </row>
    <row r="37" spans="4:19">
      <c r="E37" s="12"/>
      <c r="F37" s="14" t="s">
        <v>4</v>
      </c>
      <c r="G37" s="14" t="s">
        <v>5</v>
      </c>
      <c r="H37" s="14" t="s">
        <v>6</v>
      </c>
      <c r="I37" s="61" t="s">
        <v>7</v>
      </c>
      <c r="K37" s="14" t="s">
        <v>4</v>
      </c>
      <c r="L37" s="14" t="s">
        <v>5</v>
      </c>
      <c r="M37" s="14" t="s">
        <v>6</v>
      </c>
      <c r="N37" s="14" t="s">
        <v>7</v>
      </c>
      <c r="P37" s="15" t="s">
        <v>4</v>
      </c>
      <c r="Q37" s="15" t="s">
        <v>5</v>
      </c>
      <c r="R37" s="15" t="s">
        <v>6</v>
      </c>
      <c r="S37" s="16" t="s">
        <v>7</v>
      </c>
    </row>
    <row r="38" spans="4:19">
      <c r="D38" s="168" t="s">
        <v>8</v>
      </c>
      <c r="E38" s="60" t="s">
        <v>9</v>
      </c>
      <c r="F38" s="181">
        <v>5.0572631722665298</v>
      </c>
      <c r="G38" s="181">
        <v>11.7705662042928</v>
      </c>
      <c r="H38" s="181">
        <v>14.5236695612801</v>
      </c>
      <c r="I38" s="181">
        <v>47.206367078084902</v>
      </c>
      <c r="K38" s="189">
        <v>2.2488359593946599</v>
      </c>
      <c r="L38" s="189">
        <v>3.4308258778744198</v>
      </c>
      <c r="M38" s="189">
        <v>3.81099325127717</v>
      </c>
      <c r="N38" s="189">
        <v>6.8706889813238403</v>
      </c>
      <c r="P38" s="184">
        <v>4.58152543728918E-2</v>
      </c>
      <c r="Q38" s="184">
        <v>0.12213752965444701</v>
      </c>
      <c r="R38" s="184">
        <v>0.249495301840399</v>
      </c>
      <c r="S38" s="184">
        <v>0.60539652838327296</v>
      </c>
    </row>
    <row r="39" spans="4:19">
      <c r="D39" s="133"/>
      <c r="E39" s="59" t="s">
        <v>10</v>
      </c>
      <c r="F39" s="182">
        <v>5.0572631722665298</v>
      </c>
      <c r="G39" s="182">
        <v>11.7705662042928</v>
      </c>
      <c r="H39" s="182">
        <v>14.5236695612801</v>
      </c>
      <c r="I39" s="182">
        <v>47.206367078084902</v>
      </c>
      <c r="K39" s="190">
        <v>2.2488359593946599</v>
      </c>
      <c r="L39" s="190">
        <v>3.4308258778744198</v>
      </c>
      <c r="M39" s="190">
        <v>3.81099325127717</v>
      </c>
      <c r="N39" s="190">
        <v>6.8706889813238403</v>
      </c>
      <c r="P39" s="185">
        <v>4.58152543728918E-2</v>
      </c>
      <c r="Q39" s="185">
        <v>0.12213752965444701</v>
      </c>
      <c r="R39" s="185">
        <v>0.249495301840399</v>
      </c>
      <c r="S39" s="185">
        <v>0.60539652838327296</v>
      </c>
    </row>
    <row r="40" spans="4:19">
      <c r="D40" s="133"/>
      <c r="E40" s="17" t="s">
        <v>11</v>
      </c>
      <c r="F40" s="182">
        <v>5.0572631722665298</v>
      </c>
      <c r="G40" s="182">
        <v>11.7705662042928</v>
      </c>
      <c r="H40" s="182">
        <v>14.5236695612801</v>
      </c>
      <c r="I40" s="182">
        <v>47.206367078084902</v>
      </c>
      <c r="K40" s="190">
        <v>2.2488359593946599</v>
      </c>
      <c r="L40" s="190">
        <v>3.4308258778744198</v>
      </c>
      <c r="M40" s="190">
        <v>3.81099325127717</v>
      </c>
      <c r="N40" s="190">
        <v>6.8706889813238403</v>
      </c>
      <c r="P40" s="185">
        <v>4.58152543728918E-2</v>
      </c>
      <c r="Q40" s="185">
        <v>0.12213752965444701</v>
      </c>
      <c r="R40" s="185">
        <v>0.249495301840399</v>
      </c>
      <c r="S40" s="185">
        <v>0.60539652838327296</v>
      </c>
    </row>
    <row r="41" spans="4:19">
      <c r="D41" s="133"/>
      <c r="E41" s="17" t="s">
        <v>12</v>
      </c>
      <c r="F41" s="182">
        <v>5.0572631722665298</v>
      </c>
      <c r="G41" s="182">
        <v>11.7705662042928</v>
      </c>
      <c r="H41" s="182">
        <v>14.5236695612801</v>
      </c>
      <c r="I41" s="182">
        <v>47.206367078084902</v>
      </c>
      <c r="K41" s="190">
        <v>2.2488359593946599</v>
      </c>
      <c r="L41" s="190">
        <v>3.4308258778744198</v>
      </c>
      <c r="M41" s="190">
        <v>3.81099325127717</v>
      </c>
      <c r="N41" s="190">
        <v>6.8706889813238403</v>
      </c>
      <c r="P41" s="185">
        <v>4.58152543728918E-2</v>
      </c>
      <c r="Q41" s="185">
        <v>0.12213752965444701</v>
      </c>
      <c r="R41" s="185">
        <v>0.249495301840399</v>
      </c>
      <c r="S41" s="185">
        <v>0.60539652838327296</v>
      </c>
    </row>
    <row r="42" spans="4:19">
      <c r="D42" s="133"/>
      <c r="E42" s="17" t="s">
        <v>13</v>
      </c>
      <c r="F42" s="182">
        <v>5.0572631722665298</v>
      </c>
      <c r="G42" s="182">
        <v>11.7705662042928</v>
      </c>
      <c r="H42" s="182">
        <v>14.5236695612801</v>
      </c>
      <c r="I42" s="182">
        <v>47.206367078084902</v>
      </c>
      <c r="K42" s="190">
        <v>2.2488359593946599</v>
      </c>
      <c r="L42" s="190">
        <v>3.4308258778744198</v>
      </c>
      <c r="M42" s="190">
        <v>3.81099325127717</v>
      </c>
      <c r="N42" s="190">
        <v>6.8706889813238403</v>
      </c>
      <c r="P42" s="185">
        <v>4.58152543728918E-2</v>
      </c>
      <c r="Q42" s="185">
        <v>0.12213752965444701</v>
      </c>
      <c r="R42" s="185">
        <v>0.249495301840399</v>
      </c>
      <c r="S42" s="185">
        <v>0.60539652838327296</v>
      </c>
    </row>
    <row r="43" spans="4:19">
      <c r="D43" s="133"/>
      <c r="E43" s="17" t="s">
        <v>14</v>
      </c>
      <c r="F43" s="182">
        <v>5.0572631722665298</v>
      </c>
      <c r="G43" s="182">
        <v>11.7705662042928</v>
      </c>
      <c r="H43" s="182">
        <v>14.5236695612801</v>
      </c>
      <c r="I43" s="182">
        <v>47.206367078084902</v>
      </c>
      <c r="K43" s="190">
        <v>2.2488359593946599</v>
      </c>
      <c r="L43" s="190">
        <v>3.4308258778744198</v>
      </c>
      <c r="M43" s="190">
        <v>3.81099325127717</v>
      </c>
      <c r="N43" s="190">
        <v>6.8706889813238403</v>
      </c>
      <c r="P43" s="185">
        <v>4.58152543728918E-2</v>
      </c>
      <c r="Q43" s="185">
        <v>0.12213752965444701</v>
      </c>
      <c r="R43" s="185">
        <v>0.249495301840399</v>
      </c>
      <c r="S43" s="185">
        <v>0.60539652838327296</v>
      </c>
    </row>
    <row r="44" spans="4:19">
      <c r="D44" s="133"/>
      <c r="E44" s="17" t="s">
        <v>15</v>
      </c>
      <c r="F44" s="182">
        <v>5.0572631722665298</v>
      </c>
      <c r="G44" s="182">
        <v>11.7705662042928</v>
      </c>
      <c r="H44" s="182">
        <v>14.5236695612801</v>
      </c>
      <c r="I44" s="182">
        <v>47.206367078084902</v>
      </c>
      <c r="K44" s="190">
        <v>2.2488359593946599</v>
      </c>
      <c r="L44" s="190">
        <v>3.4308258778744198</v>
      </c>
      <c r="M44" s="190">
        <v>3.81099325127717</v>
      </c>
      <c r="N44" s="190">
        <v>6.8706889813238403</v>
      </c>
      <c r="P44" s="185">
        <v>4.58152543728918E-2</v>
      </c>
      <c r="Q44" s="185">
        <v>0.12213752965444701</v>
      </c>
      <c r="R44" s="185">
        <v>0.249495301840399</v>
      </c>
      <c r="S44" s="185">
        <v>0.60539652838327296</v>
      </c>
    </row>
    <row r="45" spans="4:19">
      <c r="D45" s="133"/>
      <c r="E45" s="17" t="s">
        <v>16</v>
      </c>
      <c r="F45" s="182">
        <v>5.0572631722665298</v>
      </c>
      <c r="G45" s="182">
        <v>11.7705662042928</v>
      </c>
      <c r="H45" s="182">
        <v>14.5236695612801</v>
      </c>
      <c r="I45" s="182">
        <v>47.206367078084902</v>
      </c>
      <c r="K45" s="190">
        <v>2.2488359593946599</v>
      </c>
      <c r="L45" s="190">
        <v>3.4308258778744198</v>
      </c>
      <c r="M45" s="190">
        <v>3.81099325127717</v>
      </c>
      <c r="N45" s="190">
        <v>6.8706889813238403</v>
      </c>
      <c r="P45" s="185">
        <v>4.58152543728918E-2</v>
      </c>
      <c r="Q45" s="185">
        <v>0.12213752965444701</v>
      </c>
      <c r="R45" s="185">
        <v>0.249495301840399</v>
      </c>
      <c r="S45" s="185">
        <v>0.60539652838327296</v>
      </c>
    </row>
    <row r="46" spans="4:19">
      <c r="D46" s="133"/>
      <c r="E46" s="17" t="s">
        <v>17</v>
      </c>
      <c r="F46" s="182">
        <v>5.0572631722665298</v>
      </c>
      <c r="G46" s="182">
        <v>11.7705662042928</v>
      </c>
      <c r="H46" s="182">
        <v>14.5236695612801</v>
      </c>
      <c r="I46" s="182">
        <v>47.206367078084902</v>
      </c>
      <c r="K46" s="190">
        <v>2.2488359593946599</v>
      </c>
      <c r="L46" s="190">
        <v>3.4308258778744198</v>
      </c>
      <c r="M46" s="190">
        <v>3.81099325127717</v>
      </c>
      <c r="N46" s="190">
        <v>6.8706889813238403</v>
      </c>
      <c r="P46" s="185">
        <v>4.58152543728918E-2</v>
      </c>
      <c r="Q46" s="185">
        <v>0.12213752965444701</v>
      </c>
      <c r="R46" s="185">
        <v>0.249495301840399</v>
      </c>
      <c r="S46" s="185">
        <v>0.60539652838327296</v>
      </c>
    </row>
    <row r="47" spans="4:19">
      <c r="D47" s="134"/>
      <c r="E47" s="17" t="s">
        <v>18</v>
      </c>
      <c r="F47" s="183">
        <v>5.0572631722665298</v>
      </c>
      <c r="G47" s="183">
        <v>11.7705662042928</v>
      </c>
      <c r="H47" s="183">
        <v>14.5236695612801</v>
      </c>
      <c r="I47" s="183">
        <v>47.206367078084902</v>
      </c>
      <c r="K47" s="191">
        <v>2.2488359593946599</v>
      </c>
      <c r="L47" s="191">
        <v>3.4308258778744198</v>
      </c>
      <c r="M47" s="191">
        <v>3.81099325127717</v>
      </c>
      <c r="N47" s="191">
        <v>6.8706889813238403</v>
      </c>
      <c r="P47" s="186">
        <v>4.58152543728918E-2</v>
      </c>
      <c r="Q47" s="186">
        <v>0.12213752965444701</v>
      </c>
      <c r="R47" s="186">
        <v>0.249495301840399</v>
      </c>
      <c r="S47" s="186">
        <v>0.60539652838327296</v>
      </c>
    </row>
    <row r="48" spans="4:19">
      <c r="D48" s="40"/>
      <c r="E48" s="40"/>
      <c r="F48" s="42"/>
      <c r="G48" s="42"/>
      <c r="H48" s="42"/>
      <c r="I48" s="42"/>
      <c r="K48" s="42"/>
      <c r="L48" s="42"/>
      <c r="M48" s="42"/>
      <c r="N48" s="42"/>
      <c r="P48" s="44"/>
      <c r="Q48" s="44"/>
      <c r="R48" s="44"/>
      <c r="S48" s="44"/>
    </row>
    <row r="49" spans="4:19">
      <c r="D49" s="132" t="s">
        <v>19</v>
      </c>
      <c r="E49" s="17" t="s">
        <v>20</v>
      </c>
      <c r="F49" s="187">
        <v>232170.88446453499</v>
      </c>
      <c r="G49" s="187">
        <v>1926800.84203743</v>
      </c>
      <c r="H49" s="187">
        <v>21591531.052111499</v>
      </c>
      <c r="I49" s="187">
        <v>34478460.011743903</v>
      </c>
      <c r="K49" s="188">
        <v>481.841140278137</v>
      </c>
      <c r="L49" s="188">
        <v>1388.0925192642701</v>
      </c>
      <c r="M49" s="188">
        <v>4646.6688123979202</v>
      </c>
      <c r="N49" s="188">
        <v>5871.8361703766795</v>
      </c>
      <c r="P49" s="192">
        <v>3.8389339359586501E-2</v>
      </c>
      <c r="Q49" s="192">
        <v>8.7216781427490495E-2</v>
      </c>
      <c r="R49" s="192">
        <v>0.23867794884347701</v>
      </c>
      <c r="S49" s="192">
        <v>0.41122558805362303</v>
      </c>
    </row>
    <row r="50" spans="4:19">
      <c r="D50" s="133"/>
      <c r="E50" s="17" t="s">
        <v>21</v>
      </c>
      <c r="F50" s="187">
        <v>232170.88446453499</v>
      </c>
      <c r="G50" s="187">
        <v>1926800.84203743</v>
      </c>
      <c r="H50" s="187">
        <v>21591531.052111499</v>
      </c>
      <c r="I50" s="187">
        <v>34478460.011743903</v>
      </c>
      <c r="K50" s="188">
        <v>481.841140278137</v>
      </c>
      <c r="L50" s="188">
        <v>1388.0925192642701</v>
      </c>
      <c r="M50" s="188">
        <v>4646.6688123979202</v>
      </c>
      <c r="N50" s="188">
        <v>5871.8361703766795</v>
      </c>
      <c r="P50" s="192">
        <v>3.8389339359586501E-2</v>
      </c>
      <c r="Q50" s="192">
        <v>8.7216781427490495E-2</v>
      </c>
      <c r="R50" s="192">
        <v>0.23867794884347701</v>
      </c>
      <c r="S50" s="192">
        <v>0.41122558805362303</v>
      </c>
    </row>
    <row r="51" spans="4:19">
      <c r="D51" s="133"/>
      <c r="E51" s="17" t="s">
        <v>22</v>
      </c>
      <c r="F51" s="187">
        <v>232170.88446453499</v>
      </c>
      <c r="G51" s="187">
        <v>1926800.84203743</v>
      </c>
      <c r="H51" s="187">
        <v>21591531.052111499</v>
      </c>
      <c r="I51" s="187">
        <v>34478460.011743903</v>
      </c>
      <c r="K51" s="188">
        <v>481.841140278137</v>
      </c>
      <c r="L51" s="188">
        <v>1388.0925192642701</v>
      </c>
      <c r="M51" s="188">
        <v>4646.6688123979202</v>
      </c>
      <c r="N51" s="188">
        <v>5871.8361703766795</v>
      </c>
      <c r="P51" s="192">
        <v>3.8389339359586501E-2</v>
      </c>
      <c r="Q51" s="192">
        <v>8.7216781427490495E-2</v>
      </c>
      <c r="R51" s="192">
        <v>0.23867794884347701</v>
      </c>
      <c r="S51" s="192">
        <v>0.41122558805362303</v>
      </c>
    </row>
    <row r="52" spans="4:19">
      <c r="D52" s="134"/>
      <c r="E52" s="17" t="s">
        <v>23</v>
      </c>
      <c r="F52" s="187">
        <v>232170.88446453499</v>
      </c>
      <c r="G52" s="187">
        <v>1926800.84203743</v>
      </c>
      <c r="H52" s="187">
        <v>21591531.052111499</v>
      </c>
      <c r="I52" s="187">
        <v>34478460.011743903</v>
      </c>
      <c r="K52" s="188">
        <v>481.841140278137</v>
      </c>
      <c r="L52" s="188">
        <v>1388.0925192642701</v>
      </c>
      <c r="M52" s="188">
        <v>4646.6688123979202</v>
      </c>
      <c r="N52" s="188">
        <v>5871.8361703766795</v>
      </c>
      <c r="P52" s="192">
        <v>3.8389339359586501E-2</v>
      </c>
      <c r="Q52" s="192">
        <v>8.7216781427490495E-2</v>
      </c>
      <c r="R52" s="192">
        <v>0.23867794884347701</v>
      </c>
      <c r="S52" s="192">
        <v>0.41122558805362303</v>
      </c>
    </row>
    <row r="53" spans="4:19">
      <c r="D53" s="40"/>
      <c r="E53" s="40"/>
      <c r="F53" s="42"/>
      <c r="G53" s="42"/>
      <c r="H53" s="42"/>
      <c r="I53" s="42"/>
      <c r="K53" s="42"/>
      <c r="L53" s="42"/>
      <c r="M53" s="42"/>
      <c r="N53" s="42"/>
      <c r="P53" s="44"/>
      <c r="Q53" s="44"/>
      <c r="R53" s="44"/>
      <c r="S53" s="44"/>
    </row>
    <row r="54" spans="4:19">
      <c r="D54" s="125" t="s">
        <v>24</v>
      </c>
      <c r="E54" s="17" t="s">
        <v>25</v>
      </c>
      <c r="F54" s="187">
        <v>3.7055350185579801E-3</v>
      </c>
      <c r="G54" s="187">
        <v>3.4368240066701798E-2</v>
      </c>
      <c r="H54" s="187">
        <v>0.223715409941566</v>
      </c>
      <c r="I54" s="187">
        <v>1.1008979669466901</v>
      </c>
      <c r="K54" s="188">
        <v>6.0873105872445703E-2</v>
      </c>
      <c r="L54" s="188">
        <v>0.18538673109664999</v>
      </c>
      <c r="M54" s="188">
        <v>0.47298563396953802</v>
      </c>
      <c r="N54" s="188">
        <v>1.04923684978497</v>
      </c>
      <c r="P54" s="192">
        <v>7.7818700124442503E-2</v>
      </c>
      <c r="Q54" s="192">
        <v>0.183992749568091</v>
      </c>
      <c r="R54" s="192">
        <v>0.48479258756680799</v>
      </c>
      <c r="S54" s="192">
        <v>1.5762590121194899</v>
      </c>
    </row>
    <row r="55" spans="4:19">
      <c r="D55" s="126"/>
      <c r="E55" s="17" t="s">
        <v>26</v>
      </c>
      <c r="F55" s="187">
        <v>3.7055350185579801E-3</v>
      </c>
      <c r="G55" s="187">
        <v>3.4368240066701798E-2</v>
      </c>
      <c r="H55" s="187">
        <v>0.223715409941566</v>
      </c>
      <c r="I55" s="187">
        <v>1.1008979669466901</v>
      </c>
      <c r="K55" s="188">
        <v>6.0873105872445703E-2</v>
      </c>
      <c r="L55" s="188">
        <v>0.18538673109664999</v>
      </c>
      <c r="M55" s="188">
        <v>0.47298563396953802</v>
      </c>
      <c r="N55" s="188">
        <v>1.04923684978497</v>
      </c>
      <c r="P55" s="192">
        <v>7.7818700124442503E-2</v>
      </c>
      <c r="Q55" s="192">
        <v>0.183992749568091</v>
      </c>
      <c r="R55" s="192">
        <v>0.48479258756680799</v>
      </c>
      <c r="S55" s="192">
        <v>1.5762590121194899</v>
      </c>
    </row>
    <row r="56" spans="4:19">
      <c r="D56" s="126"/>
      <c r="E56" s="17" t="s">
        <v>27</v>
      </c>
      <c r="F56" s="187">
        <v>3.7055350185579801E-3</v>
      </c>
      <c r="G56" s="187">
        <v>3.4368240066701798E-2</v>
      </c>
      <c r="H56" s="187">
        <v>0.223715409941566</v>
      </c>
      <c r="I56" s="187">
        <v>1.1008979669466901</v>
      </c>
      <c r="K56" s="188">
        <v>6.0873105872445703E-2</v>
      </c>
      <c r="L56" s="188">
        <v>0.18538673109664999</v>
      </c>
      <c r="M56" s="188">
        <v>0.47298563396953802</v>
      </c>
      <c r="N56" s="188">
        <v>1.04923684978497</v>
      </c>
      <c r="P56" s="192">
        <v>7.7818700124442503E-2</v>
      </c>
      <c r="Q56" s="192">
        <v>0.183992749568091</v>
      </c>
      <c r="R56" s="192">
        <v>0.48479258756680799</v>
      </c>
      <c r="S56" s="192">
        <v>1.5762590121194899</v>
      </c>
    </row>
  </sheetData>
  <mergeCells count="85">
    <mergeCell ref="Q49:Q52"/>
    <mergeCell ref="R49:R52"/>
    <mergeCell ref="S49:S52"/>
    <mergeCell ref="D54:D56"/>
    <mergeCell ref="F54:F56"/>
    <mergeCell ref="G54:G56"/>
    <mergeCell ref="H54:H56"/>
    <mergeCell ref="I54:I56"/>
    <mergeCell ref="K54:K56"/>
    <mergeCell ref="L54:L56"/>
    <mergeCell ref="M54:M56"/>
    <mergeCell ref="N54:N56"/>
    <mergeCell ref="P54:P56"/>
    <mergeCell ref="Q54:Q56"/>
    <mergeCell ref="R54:R56"/>
    <mergeCell ref="S54:S56"/>
    <mergeCell ref="K49:K52"/>
    <mergeCell ref="L49:L52"/>
    <mergeCell ref="M49:M52"/>
    <mergeCell ref="N49:N52"/>
    <mergeCell ref="P49:P52"/>
    <mergeCell ref="D49:D52"/>
    <mergeCell ref="F49:F52"/>
    <mergeCell ref="G49:G52"/>
    <mergeCell ref="H49:H52"/>
    <mergeCell ref="I49:I52"/>
    <mergeCell ref="F36:I36"/>
    <mergeCell ref="K36:N36"/>
    <mergeCell ref="P36:S36"/>
    <mergeCell ref="D38:D47"/>
    <mergeCell ref="F38:F47"/>
    <mergeCell ref="G38:G47"/>
    <mergeCell ref="H38:H47"/>
    <mergeCell ref="I38:I47"/>
    <mergeCell ref="K38:K47"/>
    <mergeCell ref="L38:L47"/>
    <mergeCell ref="M38:M47"/>
    <mergeCell ref="N38:N47"/>
    <mergeCell ref="P38:P47"/>
    <mergeCell ref="Q38:Q47"/>
    <mergeCell ref="R38:R47"/>
    <mergeCell ref="S38:S47"/>
    <mergeCell ref="Q28:Q30"/>
    <mergeCell ref="K10:N10"/>
    <mergeCell ref="P10:S10"/>
    <mergeCell ref="R23:R26"/>
    <mergeCell ref="S23:S26"/>
    <mergeCell ref="R28:R30"/>
    <mergeCell ref="S28:S30"/>
    <mergeCell ref="R12:R21"/>
    <mergeCell ref="S12:S21"/>
    <mergeCell ref="N28:N30"/>
    <mergeCell ref="P28:P30"/>
    <mergeCell ref="L28:L30"/>
    <mergeCell ref="M28:M30"/>
    <mergeCell ref="P23:P26"/>
    <mergeCell ref="Q23:Q26"/>
    <mergeCell ref="K28:K30"/>
    <mergeCell ref="D28:D30"/>
    <mergeCell ref="F28:F30"/>
    <mergeCell ref="G28:G30"/>
    <mergeCell ref="H28:H30"/>
    <mergeCell ref="I28:I30"/>
    <mergeCell ref="Q12:Q21"/>
    <mergeCell ref="D23:D26"/>
    <mergeCell ref="F23:F26"/>
    <mergeCell ref="G23:G26"/>
    <mergeCell ref="H23:H26"/>
    <mergeCell ref="I23:I26"/>
    <mergeCell ref="K23:K26"/>
    <mergeCell ref="L23:L26"/>
    <mergeCell ref="M23:M26"/>
    <mergeCell ref="K12:K21"/>
    <mergeCell ref="L12:L21"/>
    <mergeCell ref="M12:M21"/>
    <mergeCell ref="N12:N21"/>
    <mergeCell ref="P12:P21"/>
    <mergeCell ref="N23:N26"/>
    <mergeCell ref="D3:I7"/>
    <mergeCell ref="F10:I10"/>
    <mergeCell ref="D12:D21"/>
    <mergeCell ref="F12:F21"/>
    <mergeCell ref="G12:G21"/>
    <mergeCell ref="H12:H21"/>
    <mergeCell ref="I12:I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Baseline</vt:lpstr>
      <vt:lpstr>NN models</vt:lpstr>
      <vt:lpstr>NN models SMA</vt:lpstr>
      <vt:lpstr>Var model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RANIERI FRANCESCO</cp:lastModifiedBy>
  <dcterms:created xsi:type="dcterms:W3CDTF">2023-11-07T17:39:09Z</dcterms:created>
  <dcterms:modified xsi:type="dcterms:W3CDTF">2024-01-17T00:17:56Z</dcterms:modified>
</cp:coreProperties>
</file>