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26" yWindow="127" windowWidth="12946" windowHeight="4687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"/>
  <c r="G2" s="1"/>
  <c r="G5" l="1"/>
  <c r="G3"/>
  <c r="G4"/>
</calcChain>
</file>

<file path=xl/sharedStrings.xml><?xml version="1.0" encoding="utf-8"?>
<sst xmlns="http://schemas.openxmlformats.org/spreadsheetml/2006/main" count="74" uniqueCount="44">
  <si>
    <t>Vulnerabilità</t>
  </si>
  <si>
    <t>Tool</t>
  </si>
  <si>
    <t>﻿OpenSSH Denial of Service And User Enumeration Vulnerabilities (Windows)</t>
  </si>
  <si>
    <t>Severity</t>
  </si>
  <si>
    <t>Location</t>
  </si>
  <si>
    <t>phpinfo() output Reporting</t>
  </si>
  <si>
    <t>﻿OpenSSH Multiple Vulnerabilities Jan17 (Windows)</t>
  </si>
  <si>
    <t>OpenSSH X11 Forwarding Security Bypass Vulnerability (Windows)</t>
  </si>
  <si>
    <t>Apache Tomcat servlet/JSP container default files</t>
  </si>
  <si>
    <t>﻿HTTP Debugging Methods (TRACE/TRACK) Enabled</t>
  </si>
  <si>
    <t>OpenVAS</t>
  </si>
  <si>
    <t>﻿DCE/RPC and MSRPC Services Enumeration Reporting</t>
  </si>
  <si>
    <t>﻿OpenSSH 'sftp-server' Security Bypass Vulnerability (Windows)</t>
  </si>
  <si>
    <t>﻿OpenSSH User Enumeration Vulnerability-Aug18 (Windows)</t>
  </si>
  <si>
    <t>﻿OpenSSH 'auth2-gss.c' User Enumeration Vulnerability (Windows)</t>
  </si>
  <si>
    <t>﻿SSL/TLS: Untrusted Certificate Authorities</t>
  </si>
  <si>
    <t>﻿Cleartext Transmission of Sensitive Information via HTTP</t>
  </si>
  <si>
    <t>﻿SSL/TLS: Report Weak Cipher Suites</t>
  </si>
  <si>
    <t>﻿SSL/TLS: Diffie-Hellman Key Exchange Insufficient DH Group Strength Vulnerability</t>
  </si>
  <si>
    <t>﻿SSL/TLS: Certificate Signed Using A Weak Signature Algorithm</t>
  </si>
  <si>
    <t>﻿22/tcp</t>
  </si>
  <si>
    <t>443/tcp</t>
  </si>
  <si>
    <t>﻿80/tcp</t>
  </si>
  <si>
    <t>22/tcp</t>
  </si>
  <si>
    <t>﻿9999/tcp</t>
  </si>
  <si>
    <t>80/tcp</t>
  </si>
  <si>
    <t>135/tcp</t>
  </si>
  <si>
    <t>general/tcp</t>
  </si>
  <si>
    <t>OpenVAS / Nessus</t>
  </si>
  <si>
    <t>Score - CVSS</t>
  </si>
  <si>
    <t>Apache Multiviews Arbitrary Directory Listing</t>
  </si>
  <si>
    <t>Nessus</t>
  </si>
  <si>
    <t>80/tcp - 443/tcp</t>
  </si>
  <si>
    <t>SMB Signing not required</t>
  </si>
  <si>
    <t>445/tcp/cifs</t>
  </si>
  <si>
    <t>SSL/TLS Diffie-Hellman Modulus &lt;= 1024 Bits (Logjam)</t>
  </si>
  <si>
    <t>443/tcp/www</t>
  </si>
  <si>
    <t>TCP timestamps</t>
  </si>
  <si>
    <t>Occorrenze per Gravità</t>
  </si>
  <si>
    <t># VulType</t>
  </si>
  <si>
    <t>High</t>
  </si>
  <si>
    <t>Medium-High</t>
  </si>
  <si>
    <t>Medium</t>
  </si>
  <si>
    <t>Low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</si>
</sst>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NumberFormat="1" applyFont="1" applyBorder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B94A1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5997375328084003E-3"/>
          <c:y val="2.5493181420828778E-2"/>
          <c:w val="0.74250874890638652"/>
          <c:h val="0.97214289877032467"/>
        </c:manualLayout>
      </c:layout>
      <c:barChart>
        <c:barDir val="col"/>
        <c:grouping val="stacked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B94A1D"/>
              </a:solidFill>
            </c:spPr>
          </c:dPt>
          <c:dPt>
            <c:idx val="3"/>
            <c:spPr>
              <a:solidFill>
                <a:srgbClr val="00B0F0"/>
              </a:solidFill>
            </c:spPr>
          </c:dPt>
          <c:dLbls>
            <c:dLbl>
              <c:idx val="0"/>
              <c:layout/>
              <c:spPr>
                <a:noFill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elete val="1"/>
          </c:dLbls>
          <c:cat>
            <c:strRef>
              <c:f>Foglio1!$F$2:$F$5</c:f>
              <c:strCache>
                <c:ptCount val="4"/>
                <c:pt idx="0">
                  <c:v>High</c:v>
                </c:pt>
                <c:pt idx="1">
                  <c:v>Medium-High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Foglio1!$G$2:$G$5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</c:v>
                </c:pt>
              </c:numCache>
            </c:numRef>
          </c:val>
        </c:ser>
        <c:gapWidth val="100"/>
        <c:overlap val="100"/>
        <c:axId val="72119040"/>
        <c:axId val="72120576"/>
      </c:barChart>
      <c:catAx>
        <c:axId val="72119040"/>
        <c:scaling>
          <c:orientation val="minMax"/>
        </c:scaling>
        <c:axPos val="b"/>
        <c:tickLblPos val="nextTo"/>
        <c:crossAx val="72120576"/>
        <c:crosses val="autoZero"/>
        <c:auto val="1"/>
        <c:lblAlgn val="ctr"/>
        <c:lblOffset val="100"/>
      </c:catAx>
      <c:valAx>
        <c:axId val="72120576"/>
        <c:scaling>
          <c:orientation val="minMax"/>
        </c:scaling>
        <c:axPos val="l"/>
        <c:majorGridlines/>
        <c:numFmt formatCode="General" sourceLinked="1"/>
        <c:tickLblPos val="nextTo"/>
        <c:crossAx val="72119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48596926541268"/>
          <c:y val="0.22704184865018043"/>
          <c:w val="0.2215911873299454"/>
          <c:h val="0.3793853155103315"/>
        </c:manualLayout>
      </c:layout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4191000</xdr:colOff>
      <xdr:row>28</xdr:row>
      <xdr:rowOff>22409</xdr:rowOff>
    </xdr:from>
    <xdr:to>
      <xdr:col>4</xdr:col>
      <xdr:colOff>616324</xdr:colOff>
      <xdr:row>43</xdr:row>
      <xdr:rowOff>78438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Normal="100" workbookViewId="0">
      <selection activeCell="C17" sqref="C17"/>
    </sheetView>
  </sheetViews>
  <sheetFormatPr defaultRowHeight="14.15"/>
  <cols>
    <col min="1" max="1" width="69.25" bestFit="1" customWidth="1"/>
    <col min="2" max="2" width="14" style="1" bestFit="1" customWidth="1"/>
    <col min="3" max="3" width="21.375" customWidth="1"/>
    <col min="4" max="4" width="14.125" bestFit="1" customWidth="1"/>
    <col min="5" max="5" width="12.75" bestFit="1" customWidth="1"/>
    <col min="6" max="6" width="26.375" bestFit="1" customWidth="1"/>
  </cols>
  <sheetData>
    <row r="1" spans="1:7" ht="19.100000000000001" thickBot="1">
      <c r="A1" s="3" t="s">
        <v>0</v>
      </c>
      <c r="B1" s="3" t="s">
        <v>29</v>
      </c>
      <c r="C1" s="3" t="s">
        <v>1</v>
      </c>
      <c r="D1" s="3" t="s">
        <v>4</v>
      </c>
      <c r="E1" s="3" t="s">
        <v>3</v>
      </c>
      <c r="F1" s="2" t="s">
        <v>39</v>
      </c>
      <c r="G1" s="2" t="s">
        <v>38</v>
      </c>
    </row>
    <row r="2" spans="1:7" ht="14.85" thickBot="1">
      <c r="A2" s="4" t="s">
        <v>2</v>
      </c>
      <c r="B2" s="4">
        <v>7.8</v>
      </c>
      <c r="C2" s="4" t="s">
        <v>10</v>
      </c>
      <c r="D2" s="4" t="s">
        <v>20</v>
      </c>
      <c r="E2" s="4" t="str">
        <f>IF(B2&gt;7.5,"High",IF(B2&gt;6.5,"Medium-High",IF(B2&gt;=4,"Medium",IF(B2&gt;0,"Low",IF(B2="0","Errore","N/A")))))</f>
        <v>High</v>
      </c>
      <c r="F2" t="s">
        <v>40</v>
      </c>
      <c r="G2">
        <f>COUNTIF(E2:E100,"High")</f>
        <v>1</v>
      </c>
    </row>
    <row r="3" spans="1:7" ht="14.85" thickBot="1">
      <c r="A3" s="4" t="s">
        <v>5</v>
      </c>
      <c r="B3" s="4">
        <v>7.5</v>
      </c>
      <c r="C3" s="4" t="s">
        <v>10</v>
      </c>
      <c r="D3" s="4" t="s">
        <v>21</v>
      </c>
      <c r="E3" s="4" t="str">
        <f t="shared" ref="E3:E22" si="0">IF(B3&gt;7.5,"High",IF(B3&gt;6.5,"Medium-High",IF(B3&gt;=4,"Medium",IF(B3&gt;0,"Low",IF(B3="0","Errore","N/A")))))</f>
        <v>Medium-High</v>
      </c>
      <c r="F3" t="s">
        <v>41</v>
      </c>
      <c r="G3">
        <f>COUNTIF(E1:E100,"Medium-High")</f>
        <v>5</v>
      </c>
    </row>
    <row r="4" spans="1:7" ht="14.85" thickBot="1">
      <c r="A4" s="4" t="s">
        <v>5</v>
      </c>
      <c r="B4" s="4">
        <v>7.5</v>
      </c>
      <c r="C4" s="4" t="s">
        <v>10</v>
      </c>
      <c r="D4" s="4" t="s">
        <v>22</v>
      </c>
      <c r="E4" s="4" t="str">
        <f t="shared" si="0"/>
        <v>Medium-High</v>
      </c>
      <c r="F4" t="s">
        <v>42</v>
      </c>
      <c r="G4">
        <f>COUNTIF(E1:E100,"Medium")</f>
        <v>13</v>
      </c>
    </row>
    <row r="5" spans="1:7" ht="14.85" thickBot="1">
      <c r="A5" s="4" t="s">
        <v>6</v>
      </c>
      <c r="B5" s="4">
        <v>7.5</v>
      </c>
      <c r="C5" s="4" t="s">
        <v>10</v>
      </c>
      <c r="D5" s="4" t="s">
        <v>23</v>
      </c>
      <c r="E5" s="4" t="str">
        <f t="shared" si="0"/>
        <v>Medium-High</v>
      </c>
      <c r="F5" t="s">
        <v>43</v>
      </c>
      <c r="G5">
        <f>COUNTIF(E1:E100,"Low")</f>
        <v>2</v>
      </c>
    </row>
    <row r="6" spans="1:7" ht="14.85" thickBot="1">
      <c r="A6" s="4" t="s">
        <v>7</v>
      </c>
      <c r="B6" s="4">
        <v>7.5</v>
      </c>
      <c r="C6" s="4" t="s">
        <v>10</v>
      </c>
      <c r="D6" s="4" t="s">
        <v>23</v>
      </c>
      <c r="E6" s="4" t="str">
        <f t="shared" si="0"/>
        <v>Medium-High</v>
      </c>
    </row>
    <row r="7" spans="1:7" ht="14.85" thickBot="1">
      <c r="A7" s="4" t="s">
        <v>8</v>
      </c>
      <c r="B7" s="4">
        <v>6.8</v>
      </c>
      <c r="C7" s="4" t="s">
        <v>28</v>
      </c>
      <c r="D7" s="4" t="s">
        <v>24</v>
      </c>
      <c r="E7" s="4" t="str">
        <f t="shared" si="0"/>
        <v>Medium-High</v>
      </c>
    </row>
    <row r="8" spans="1:7" ht="14.85" thickBot="1">
      <c r="A8" s="4" t="s">
        <v>9</v>
      </c>
      <c r="B8" s="4">
        <v>5.8</v>
      </c>
      <c r="C8" s="4" t="s">
        <v>28</v>
      </c>
      <c r="D8" s="4" t="s">
        <v>21</v>
      </c>
      <c r="E8" s="4" t="str">
        <f t="shared" si="0"/>
        <v>Medium</v>
      </c>
    </row>
    <row r="9" spans="1:7" ht="14.85" thickBot="1">
      <c r="A9" s="4" t="s">
        <v>9</v>
      </c>
      <c r="B9" s="4">
        <v>5.8</v>
      </c>
      <c r="C9" s="4" t="s">
        <v>28</v>
      </c>
      <c r="D9" s="4" t="s">
        <v>25</v>
      </c>
      <c r="E9" s="4" t="str">
        <f t="shared" si="0"/>
        <v>Medium</v>
      </c>
    </row>
    <row r="10" spans="1:7" ht="14.85" thickBot="1">
      <c r="A10" s="4" t="s">
        <v>30</v>
      </c>
      <c r="B10" s="4">
        <v>5.3</v>
      </c>
      <c r="C10" s="4" t="s">
        <v>31</v>
      </c>
      <c r="D10" s="4" t="s">
        <v>32</v>
      </c>
      <c r="E10" s="4" t="str">
        <f t="shared" si="0"/>
        <v>Medium</v>
      </c>
    </row>
    <row r="11" spans="1:7" ht="14.85" thickBot="1">
      <c r="A11" s="4" t="s">
        <v>33</v>
      </c>
      <c r="B11" s="4">
        <v>5.3</v>
      </c>
      <c r="C11" s="4" t="s">
        <v>31</v>
      </c>
      <c r="D11" s="4" t="s">
        <v>34</v>
      </c>
      <c r="E11" s="4" t="str">
        <f t="shared" si="0"/>
        <v>Medium</v>
      </c>
    </row>
    <row r="12" spans="1:7" ht="14.85" thickBot="1">
      <c r="A12" s="4" t="s">
        <v>11</v>
      </c>
      <c r="B12" s="4">
        <v>5</v>
      </c>
      <c r="C12" s="4" t="s">
        <v>10</v>
      </c>
      <c r="D12" s="4" t="s">
        <v>26</v>
      </c>
      <c r="E12" s="4" t="str">
        <f t="shared" si="0"/>
        <v>Medium</v>
      </c>
    </row>
    <row r="13" spans="1:7" ht="14.85" thickBot="1">
      <c r="A13" s="4" t="s">
        <v>12</v>
      </c>
      <c r="B13" s="4">
        <v>5</v>
      </c>
      <c r="C13" s="4" t="s">
        <v>10</v>
      </c>
      <c r="D13" s="4" t="s">
        <v>23</v>
      </c>
      <c r="E13" s="4" t="str">
        <f t="shared" si="0"/>
        <v>Medium</v>
      </c>
    </row>
    <row r="14" spans="1:7" ht="14.85" thickBot="1">
      <c r="A14" s="4" t="s">
        <v>13</v>
      </c>
      <c r="B14" s="4">
        <v>5</v>
      </c>
      <c r="C14" s="4" t="s">
        <v>10</v>
      </c>
      <c r="D14" s="4" t="s">
        <v>23</v>
      </c>
      <c r="E14" s="4" t="str">
        <f t="shared" si="0"/>
        <v>Medium</v>
      </c>
    </row>
    <row r="15" spans="1:7" ht="14.85" thickBot="1">
      <c r="A15" s="4" t="s">
        <v>14</v>
      </c>
      <c r="B15" s="4">
        <v>5</v>
      </c>
      <c r="C15" s="4" t="s">
        <v>10</v>
      </c>
      <c r="D15" s="4" t="s">
        <v>23</v>
      </c>
      <c r="E15" s="4" t="str">
        <f t="shared" si="0"/>
        <v>Medium</v>
      </c>
    </row>
    <row r="16" spans="1:7" ht="14.85" thickBot="1">
      <c r="A16" s="4" t="s">
        <v>15</v>
      </c>
      <c r="B16" s="4">
        <v>5</v>
      </c>
      <c r="C16" s="4" t="s">
        <v>28</v>
      </c>
      <c r="D16" s="4" t="s">
        <v>21</v>
      </c>
      <c r="E16" s="4" t="str">
        <f t="shared" si="0"/>
        <v>Medium</v>
      </c>
    </row>
    <row r="17" spans="1:5" ht="14.85" thickBot="1">
      <c r="A17" s="4" t="s">
        <v>16</v>
      </c>
      <c r="B17" s="4">
        <v>4.8</v>
      </c>
      <c r="C17" s="4" t="s">
        <v>10</v>
      </c>
      <c r="D17" s="4" t="s">
        <v>25</v>
      </c>
      <c r="E17" s="4" t="str">
        <f t="shared" si="0"/>
        <v>Medium</v>
      </c>
    </row>
    <row r="18" spans="1:5" ht="14.85" thickBot="1">
      <c r="A18" s="4" t="s">
        <v>17</v>
      </c>
      <c r="B18" s="4">
        <v>4.3</v>
      </c>
      <c r="C18" s="4" t="s">
        <v>28</v>
      </c>
      <c r="D18" s="4" t="s">
        <v>21</v>
      </c>
      <c r="E18" s="4" t="str">
        <f t="shared" si="0"/>
        <v>Medium</v>
      </c>
    </row>
    <row r="19" spans="1:5" ht="14.85" thickBot="1">
      <c r="A19" s="4" t="s">
        <v>18</v>
      </c>
      <c r="B19" s="4">
        <v>4</v>
      </c>
      <c r="C19" s="4" t="s">
        <v>28</v>
      </c>
      <c r="D19" s="4" t="s">
        <v>21</v>
      </c>
      <c r="E19" s="4" t="str">
        <f t="shared" si="0"/>
        <v>Medium</v>
      </c>
    </row>
    <row r="20" spans="1:5" ht="14.85" thickBot="1">
      <c r="A20" s="4" t="s">
        <v>19</v>
      </c>
      <c r="B20" s="4">
        <v>4</v>
      </c>
      <c r="C20" s="4" t="s">
        <v>28</v>
      </c>
      <c r="D20" s="4" t="s">
        <v>21</v>
      </c>
      <c r="E20" s="4" t="str">
        <f t="shared" si="0"/>
        <v>Medium</v>
      </c>
    </row>
    <row r="21" spans="1:5" ht="14.85" thickBot="1">
      <c r="A21" s="4" t="s">
        <v>35</v>
      </c>
      <c r="B21" s="4">
        <v>3.7</v>
      </c>
      <c r="C21" s="4" t="s">
        <v>31</v>
      </c>
      <c r="D21" s="4" t="s">
        <v>36</v>
      </c>
      <c r="E21" s="4" t="str">
        <f t="shared" si="0"/>
        <v>Low</v>
      </c>
    </row>
    <row r="22" spans="1:5" ht="14.85" thickBot="1">
      <c r="A22" s="4" t="s">
        <v>37</v>
      </c>
      <c r="B22" s="4">
        <v>2.6</v>
      </c>
      <c r="C22" s="4" t="s">
        <v>10</v>
      </c>
      <c r="D22" s="4" t="s">
        <v>27</v>
      </c>
      <c r="E22" s="4" t="str">
        <f t="shared" si="0"/>
        <v>Low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Garofalo</dc:creator>
  <cp:lastModifiedBy>Francesco Garofalo</cp:lastModifiedBy>
  <dcterms:created xsi:type="dcterms:W3CDTF">2019-07-13T07:50:57Z</dcterms:created>
  <dcterms:modified xsi:type="dcterms:W3CDTF">2019-07-22T19:35:29Z</dcterms:modified>
</cp:coreProperties>
</file>