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\MultiDimMotifDiscovery\results\"/>
    </mc:Choice>
  </mc:AlternateContent>
  <xr:revisionPtr revIDLastSave="0" documentId="13_ncr:1_{1F9CBB1D-383A-4C81-96E8-1CFCFDF87FF9}" xr6:coauthVersionLast="47" xr6:coauthVersionMax="47" xr10:uidLastSave="{00000000-0000-0000-0000-000000000000}"/>
  <bookViews>
    <workbookView xWindow="-120" yWindow="-120" windowWidth="29040" windowHeight="15720" xr2:uid="{E1E4A54F-FD40-4D16-A907-CDAEF02BF81F}"/>
  </bookViews>
  <sheets>
    <sheet name="results" sheetId="2" r:id="rId1"/>
    <sheet name="Failures" sheetId="5" r:id="rId2"/>
    <sheet name="fail" sheetId="4" r:id="rId3"/>
    <sheet name="Foglio1" sheetId="1" r:id="rId4"/>
  </sheets>
  <definedNames>
    <definedName name="DatiEsterni_1" localSheetId="1" hidden="1">Failures!$A$1:$E$13</definedName>
    <definedName name="DatiEsterni_1" localSheetId="0" hidden="1">results!$A$1:$I$26</definedName>
    <definedName name="DatiEsterni_2" localSheetId="0" hidden="1">results!$A$27:$H$38</definedName>
    <definedName name="DatiEsterni_3" localSheetId="0" hidden="1">results!$A$39:$H$49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2" l="1"/>
  <c r="C66" i="2"/>
  <c r="C65" i="2"/>
  <c r="C64" i="2"/>
  <c r="C62" i="2"/>
  <c r="C61" i="2"/>
  <c r="C60" i="2"/>
  <c r="C59" i="2"/>
  <c r="C58" i="2"/>
  <c r="C55" i="2"/>
  <c r="C57" i="2"/>
  <c r="C56" i="2"/>
  <c r="B11" i="2"/>
  <c r="B22" i="2"/>
  <c r="B45" i="2"/>
  <c r="B5" i="2"/>
  <c r="B16" i="2"/>
  <c r="B3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853B0-EBC4-4135-A9F2-6D3B74F94650}" keepAlive="1" name="Query - Failures" description="Connessione alla query 'Failures' nella cartella di lavoro." type="5" refreshedVersion="8" background="1" saveData="1">
    <dbPr connection="Provider=Microsoft.Mashup.OleDb.1;Data Source=$Workbook$;Location=Failures;Extended Properties=&quot;&quot;" command="SELECT * FROM [Failures]"/>
  </connection>
  <connection id="2" xr16:uid="{8EBB7F5C-29FD-4B75-98BC-DA2B48FBEFCE}" keepAlive="1" name="Query - results" description="Connessione alla query 'results' nella cartella di lavoro." type="5" refreshedVersion="8" background="1" saveData="1">
    <dbPr connection="Provider=Microsoft.Mashup.OleDb.1;Data Source=$Workbook$;Location=results;Extended Properties=&quot;&quot;" command="SELECT * FROM [results]"/>
  </connection>
  <connection id="3" xr16:uid="{5457857A-922E-463C-BB96-80BF4B66ADE9}" keepAlive="1" name="Query - results_run2" description="Connessione alla query 'results_run2' nella cartella di lavoro." type="5" refreshedVersion="8" background="1" saveData="1">
    <dbPr connection="Provider=Microsoft.Mashup.OleDb.1;Data Source=$Workbook$;Location=results_run2;Extended Properties=&quot;&quot;" command="SELECT * FROM [results_run2]"/>
  </connection>
  <connection id="4" xr16:uid="{00BB9ADA-0D0D-429D-9015-47CC90129308}" keepAlive="1" name="Query - results_run2 (2)" description="Connessione alla query 'results_run2 (2)' nella cartella di lavoro." type="5" refreshedVersion="8" background="1" saveData="1">
    <dbPr connection="Provider=Microsoft.Mashup.OleDb.1;Data Source=$Workbook$;Location=&quot;results_run2 (2)&quot;;Extended Properties=&quot;&quot;" command="SELECT * FROM [results_run2 (2)]"/>
  </connection>
  <connection id="5" xr16:uid="{17290877-94EF-4775-8E6A-CEE1939AC026}" keepAlive="1" name="Query - results_run3" description="Connessione alla query 'results_run3' nella cartella di lavoro." type="5" refreshedVersion="8" background="1" saveData="1">
    <dbPr connection="Provider=Microsoft.Mashup.OleDb.1;Data Source=$Workbook$;Location=results_run3;Extended Properties=&quot;&quot;" command="SELECT * FROM [results_run3]"/>
  </connection>
</connections>
</file>

<file path=xl/sharedStrings.xml><?xml version="1.0" encoding="utf-8"?>
<sst xmlns="http://schemas.openxmlformats.org/spreadsheetml/2006/main" count="132" uniqueCount="47">
  <si>
    <t>Dataset</t>
  </si>
  <si>
    <t>Time elapsed</t>
  </si>
  <si>
    <t>RC1</t>
  </si>
  <si>
    <t>K</t>
  </si>
  <si>
    <t>L</t>
  </si>
  <si>
    <t>w</t>
  </si>
  <si>
    <t>r</t>
  </si>
  <si>
    <t>dist_computed</t>
  </si>
  <si>
    <t/>
  </si>
  <si>
    <t>r test</t>
  </si>
  <si>
    <t>time test</t>
  </si>
  <si>
    <t>K test</t>
  </si>
  <si>
    <t>L test</t>
  </si>
  <si>
    <t>Test type</t>
  </si>
  <si>
    <t>Prob</t>
  </si>
  <si>
    <t>Motif1</t>
  </si>
  <si>
    <t>Motif2</t>
  </si>
  <si>
    <t>Motif3</t>
  </si>
  <si>
    <t>[15, 1259]</t>
  </si>
  <si>
    <t>[16, 1260]</t>
  </si>
  <si>
    <t>[30, 1274]</t>
  </si>
  <si>
    <t>[700, 2394]</t>
  </si>
  <si>
    <t>[23, 1267]</t>
  </si>
  <si>
    <t>[25, 1269]</t>
  </si>
  <si>
    <t>[27, 1271]</t>
  </si>
  <si>
    <t>[241, 4378]</t>
  </si>
  <si>
    <t>[4261, 4385]</t>
  </si>
  <si>
    <t>[2542, 3145]</t>
  </si>
  <si>
    <t>[4273, 5042]</t>
  </si>
  <si>
    <t>[3416, 5352]</t>
  </si>
  <si>
    <t>[822, 5378]</t>
  </si>
  <si>
    <t>[4993, 5371]</t>
  </si>
  <si>
    <t>[3404, 5499]</t>
  </si>
  <si>
    <t>[1122, 3146]</t>
  </si>
  <si>
    <t>[10195, 13187]</t>
  </si>
  <si>
    <t>[1795, 4263]</t>
  </si>
  <si>
    <t>[10209, 13201]</t>
  </si>
  <si>
    <t>[6153, 7245]</t>
  </si>
  <si>
    <t>[10210, 13202]</t>
  </si>
  <si>
    <t>[361, 1832]</t>
  </si>
  <si>
    <t>[5889, 13346]</t>
  </si>
  <si>
    <t>[1699, 7300]</t>
  </si>
  <si>
    <t>[5990, 7937]</t>
  </si>
  <si>
    <t>Recall</t>
  </si>
  <si>
    <t>0.8</t>
  </si>
  <si>
    <t>0.5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</si>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</sst>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colors>
    <mruColors>
      <color rgb="FF1048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results!$B$27:$B$30</c:f>
              <c:numCache>
                <c:formatCode>0.00</c:formatCode>
                <c:ptCount val="4"/>
                <c:pt idx="0">
                  <c:v>1.3697916666666601</c:v>
                </c:pt>
                <c:pt idx="1">
                  <c:v>1.4947916666666601</c:v>
                </c:pt>
                <c:pt idx="2">
                  <c:v>14.546875</c:v>
                </c:pt>
                <c:pt idx="3">
                  <c:v>17.1458333333333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5-4C38-9FE8-A86F3A60D3B8}"/>
            </c:ext>
          </c:extLst>
        </c:ser>
        <c:ser>
          <c:idx val="0"/>
          <c:order val="1"/>
          <c:tx>
            <c:v>MinHash</c:v>
          </c:tx>
          <c:spPr>
            <a:solidFill>
              <a:srgbClr val="104862">
                <a:alpha val="89804"/>
              </a:srgbClr>
            </a:solidFill>
          </c:spPr>
          <c:val>
            <c:numRef>
              <c:f>results!$C$55:$C$58</c:f>
              <c:numCache>
                <c:formatCode>0.00</c:formatCode>
                <c:ptCount val="4"/>
                <c:pt idx="0" formatCode="General">
                  <c:v>0.84375</c:v>
                </c:pt>
                <c:pt idx="1">
                  <c:v>1.14375</c:v>
                </c:pt>
                <c:pt idx="2">
                  <c:v>2.5625</c:v>
                </c:pt>
                <c:pt idx="3">
                  <c:v>8.875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D3-4710-8C05-F3D50AEA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0335"/>
        <c:axId val="1130590815"/>
      </c:area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results!$H$27:$H$30</c:f>
              <c:numCache>
                <c:formatCode>General</c:formatCode>
                <c:ptCount val="4"/>
                <c:pt idx="0">
                  <c:v>415</c:v>
                </c:pt>
                <c:pt idx="1">
                  <c:v>25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1-47A2-BEF5-979C124B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results!$H$31:$H$34</c:f>
              <c:numCache>
                <c:formatCode>General</c:formatCode>
                <c:ptCount val="4"/>
                <c:pt idx="0">
                  <c:v>375</c:v>
                </c:pt>
                <c:pt idx="1">
                  <c:v>13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0-429E-A651-F271D6B3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tx1">
          <a:lumMod val="50000"/>
          <a:lumOff val="50000"/>
        </a:schemeClr>
      </a:solidFill>
    </a:ln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results!$H$35:$H$38</c:f>
              <c:numCache>
                <c:formatCode>General</c:formatCode>
                <c:ptCount val="4"/>
                <c:pt idx="0">
                  <c:v>391</c:v>
                </c:pt>
                <c:pt idx="1">
                  <c:v>69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B-4C3B-B9E8-C14528455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potentials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Failures!$C$16:$C$19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0.01</c:v>
                </c:pt>
              </c:numCache>
            </c:numRef>
          </c:cat>
          <c:val>
            <c:numRef>
              <c:f>Failures!$F$2:$F$5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0-42F9-AA1E-18EA01D40712}"/>
            </c:ext>
          </c:extLst>
        </c:ser>
        <c:ser>
          <c:idx val="1"/>
          <c:order val="1"/>
          <c:tx>
            <c:v>evaporator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Failures!$C$16:$C$19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0.01</c:v>
                </c:pt>
              </c:numCache>
            </c:numRef>
          </c:cat>
          <c:val>
            <c:numRef>
              <c:f>Failures!$F$6:$F$9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0-42F9-AA1E-18EA01D40712}"/>
            </c:ext>
          </c:extLst>
        </c:ser>
        <c:ser>
          <c:idx val="2"/>
          <c:order val="2"/>
          <c:tx>
            <c:v>ruth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Failures!$C$16:$C$19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0.01</c:v>
                </c:pt>
              </c:numCache>
            </c:numRef>
          </c:cat>
          <c:val>
            <c:numRef>
              <c:f>Failures!$F$10:$F$13</c:f>
              <c:numCache>
                <c:formatCode>General</c:formatCode>
                <c:ptCount val="4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D0-42F9-AA1E-18EA01D40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312015"/>
        <c:axId val="1470311535"/>
      </c:lineChart>
      <c:catAx>
        <c:axId val="1470312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Failure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311535"/>
        <c:crosses val="autoZero"/>
        <c:auto val="1"/>
        <c:lblAlgn val="ctr"/>
        <c:lblOffset val="100"/>
        <c:noMultiLvlLbl val="0"/>
      </c:catAx>
      <c:valAx>
        <c:axId val="14703115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703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1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results!$B$31:$B$34</c:f>
              <c:numCache>
                <c:formatCode>0.00</c:formatCode>
                <c:ptCount val="4"/>
                <c:pt idx="0">
                  <c:v>5.625</c:v>
                </c:pt>
                <c:pt idx="1">
                  <c:v>4.0364583333333304</c:v>
                </c:pt>
                <c:pt idx="2">
                  <c:v>4.3072916666666599</c:v>
                </c:pt>
                <c:pt idx="3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12-4841-A00D-4437AE2AE34F}"/>
            </c:ext>
          </c:extLst>
        </c:ser>
        <c:ser>
          <c:idx val="0"/>
          <c:order val="1"/>
          <c:tx>
            <c:v>MinHash</c:v>
          </c:tx>
          <c:spPr>
            <a:solidFill>
              <a:srgbClr val="104862">
                <a:alpha val="89804"/>
              </a:srgbClr>
            </a:solidFill>
          </c:spPr>
          <c:val>
            <c:numRef>
              <c:f>results!$C$59:$C$62</c:f>
              <c:numCache>
                <c:formatCode>General</c:formatCode>
                <c:ptCount val="4"/>
                <c:pt idx="0" formatCode="0.00">
                  <c:v>2.0437500000000002</c:v>
                </c:pt>
                <c:pt idx="1">
                  <c:v>2.8</c:v>
                </c:pt>
                <c:pt idx="2">
                  <c:v>6.4937500000000004</c:v>
                </c:pt>
                <c:pt idx="3">
                  <c:v>47.387500000000003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E-444D-BFE5-E8931CB00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0335"/>
        <c:axId val="1130590815"/>
      </c:area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40000"/>
                  <a:lumOff val="60000"/>
                </a:schemeClr>
              </a:solidFill>
            </a:ln>
          </c:spPr>
          <c:cat>
            <c:numRef>
              <c:f>results!$D$27:$D$30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cat>
          <c:val>
            <c:numRef>
              <c:f>results!$B$35:$B$38</c:f>
              <c:numCache>
                <c:formatCode>0.00</c:formatCode>
                <c:ptCount val="4"/>
                <c:pt idx="0">
                  <c:v>53</c:v>
                </c:pt>
                <c:pt idx="1">
                  <c:v>9.1614583333333304</c:v>
                </c:pt>
                <c:pt idx="2">
                  <c:v>10.515625</c:v>
                </c:pt>
                <c:pt idx="3">
                  <c:v>34.89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2-4594-BE68-24DA16DC9D6E}"/>
            </c:ext>
          </c:extLst>
        </c:ser>
        <c:ser>
          <c:idx val="1"/>
          <c:order val="1"/>
          <c:tx>
            <c:v>MinHash</c:v>
          </c:tx>
          <c:spPr>
            <a:solidFill>
              <a:srgbClr val="104862">
                <a:alpha val="89804"/>
              </a:srgbClr>
            </a:solidFill>
          </c:spPr>
          <c:val>
            <c:numRef>
              <c:f>results!$C$63:$C$66</c:f>
              <c:numCache>
                <c:formatCode>General</c:formatCode>
                <c:ptCount val="4"/>
                <c:pt idx="0">
                  <c:v>11.3125</c:v>
                </c:pt>
                <c:pt idx="1">
                  <c:v>5.375</c:v>
                </c:pt>
                <c:pt idx="2">
                  <c:v>7.0625</c:v>
                </c:pt>
                <c:pt idx="3">
                  <c:v>26.375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3F9-B93C-2D10CB5F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90335"/>
        <c:axId val="1130590815"/>
      </c:area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midCat"/>
      </c:valAx>
      <c:spPr>
        <a:ln>
          <a:noFill/>
        </a:ln>
      </c:spPr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results!$G$12:$G$15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results!$H$12:$H$15</c:f>
              <c:numCache>
                <c:formatCode>General</c:formatCode>
                <c:ptCount val="4"/>
                <c:pt idx="0">
                  <c:v>16</c:v>
                </c:pt>
                <c:pt idx="1">
                  <c:v>4249</c:v>
                </c:pt>
                <c:pt idx="2">
                  <c:v>7388</c:v>
                </c:pt>
                <c:pt idx="3">
                  <c:v>80102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1E-4A49-818A-7DE8E444C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results!$G$23:$G$26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results!$H$23:$H$26</c:f>
              <c:numCache>
                <c:formatCode>General</c:formatCode>
                <c:ptCount val="4"/>
                <c:pt idx="0">
                  <c:v>125025</c:v>
                </c:pt>
                <c:pt idx="1">
                  <c:v>16</c:v>
                </c:pt>
                <c:pt idx="2">
                  <c:v>2251</c:v>
                </c:pt>
                <c:pt idx="3">
                  <c:v>51682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8-4E9C-94A0-081FC833B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evaporator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results!$E$17:$E$22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results!$B$17:$B$22</c:f>
              <c:numCache>
                <c:formatCode>0.00</c:formatCode>
                <c:ptCount val="6"/>
                <c:pt idx="0">
                  <c:v>1.5208333333333299</c:v>
                </c:pt>
                <c:pt idx="1">
                  <c:v>2.3697916666666599</c:v>
                </c:pt>
                <c:pt idx="2">
                  <c:v>2.328125</c:v>
                </c:pt>
                <c:pt idx="3">
                  <c:v>1.890625</c:v>
                </c:pt>
                <c:pt idx="4">
                  <c:v>1.9427083333333299</c:v>
                </c:pt>
                <c:pt idx="5">
                  <c:v>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8-4668-B66C-F99AAED5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potentials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results!$E$6:$E$11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results!$B$6:$B$11</c:f>
              <c:numCache>
                <c:formatCode>0.00</c:formatCode>
                <c:ptCount val="6"/>
                <c:pt idx="0">
                  <c:v>0.640625</c:v>
                </c:pt>
                <c:pt idx="1">
                  <c:v>0.875</c:v>
                </c:pt>
                <c:pt idx="2">
                  <c:v>0.84895833333333304</c:v>
                </c:pt>
                <c:pt idx="3">
                  <c:v>0.6875</c:v>
                </c:pt>
                <c:pt idx="4">
                  <c:v>0.51041666666666596</c:v>
                </c:pt>
                <c:pt idx="5">
                  <c:v>1.6949999999999998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F-4A54-BA4E-826568F03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tx2">
                  <a:lumMod val="50000"/>
                  <a:lumOff val="5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cat>
            <c:numRef>
              <c:f>results!$G$23:$G$26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results!$H$46:$H$49</c:f>
              <c:numCache>
                <c:formatCode>General</c:formatCode>
                <c:ptCount val="4"/>
                <c:pt idx="0">
                  <c:v>85</c:v>
                </c:pt>
                <c:pt idx="1">
                  <c:v>8735</c:v>
                </c:pt>
                <c:pt idx="2">
                  <c:v>9356</c:v>
                </c:pt>
                <c:pt idx="3">
                  <c:v>229696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D-471D-9D7D-08311A7DF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Distance computations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ruth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results!$E$40:$E$45</c:f>
              <c:numCache>
                <c:formatCode>General</c:formatCode>
                <c:ptCount val="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400</c:v>
                </c:pt>
              </c:numCache>
            </c:numRef>
          </c:cat>
          <c:val>
            <c:numRef>
              <c:f>results!$B$40:$B$45</c:f>
              <c:numCache>
                <c:formatCode>0.00</c:formatCode>
                <c:ptCount val="6"/>
                <c:pt idx="0">
                  <c:v>12.3385416666666</c:v>
                </c:pt>
                <c:pt idx="1">
                  <c:v>12.0052083333333</c:v>
                </c:pt>
                <c:pt idx="2">
                  <c:v>9.1979166666666607</c:v>
                </c:pt>
                <c:pt idx="3">
                  <c:v>8.59375</c:v>
                </c:pt>
                <c:pt idx="4">
                  <c:v>8.7239583333333304</c:v>
                </c:pt>
                <c:pt idx="5">
                  <c:v>18.164999999999999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A-4DF7-9F39-FD9DC7A65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590335"/>
        <c:axId val="1130590815"/>
      </c:lineChart>
      <c:catAx>
        <c:axId val="1130590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815"/>
        <c:crosses val="autoZero"/>
        <c:auto val="1"/>
        <c:lblAlgn val="ctr"/>
        <c:lblOffset val="100"/>
        <c:noMultiLvlLbl val="0"/>
      </c:catAx>
      <c:valAx>
        <c:axId val="113059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Time (s)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059033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18</xdr:row>
      <xdr:rowOff>71437</xdr:rowOff>
    </xdr:from>
    <xdr:to>
      <xdr:col>17</xdr:col>
      <xdr:colOff>304800</xdr:colOff>
      <xdr:row>32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9B48BF-C501-56AC-F85B-B04603CE4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18</xdr:row>
      <xdr:rowOff>85725</xdr:rowOff>
    </xdr:from>
    <xdr:to>
      <xdr:col>25</xdr:col>
      <xdr:colOff>304800</xdr:colOff>
      <xdr:row>32</xdr:row>
      <xdr:rowOff>161925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C936838-BCBB-4674-BD31-DE95C30A3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57150</xdr:colOff>
      <xdr:row>33</xdr:row>
      <xdr:rowOff>76200</xdr:rowOff>
    </xdr:from>
    <xdr:to>
      <xdr:col>17</xdr:col>
      <xdr:colOff>361950</xdr:colOff>
      <xdr:row>47</xdr:row>
      <xdr:rowOff>152400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9AF0B442-4808-41A3-9B95-8FD86166D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19050</xdr:colOff>
      <xdr:row>1</xdr:row>
      <xdr:rowOff>28575</xdr:rowOff>
    </xdr:from>
    <xdr:to>
      <xdr:col>17</xdr:col>
      <xdr:colOff>323850</xdr:colOff>
      <xdr:row>15</xdr:row>
      <xdr:rowOff>104775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B87943B-B20E-4ADF-8500-0442BABD4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590550</xdr:colOff>
      <xdr:row>1</xdr:row>
      <xdr:rowOff>9525</xdr:rowOff>
    </xdr:from>
    <xdr:to>
      <xdr:col>25</xdr:col>
      <xdr:colOff>285750</xdr:colOff>
      <xdr:row>15</xdr:row>
      <xdr:rowOff>85725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B2D980CF-2D77-44F1-BCEB-8AB1E49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90237</xdr:colOff>
      <xdr:row>50</xdr:row>
      <xdr:rowOff>90237</xdr:rowOff>
    </xdr:from>
    <xdr:to>
      <xdr:col>25</xdr:col>
      <xdr:colOff>395037</xdr:colOff>
      <xdr:row>64</xdr:row>
      <xdr:rowOff>166437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6761DAEC-037F-44B8-914F-EF44C9208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260684</xdr:colOff>
      <xdr:row>50</xdr:row>
      <xdr:rowOff>110289</xdr:rowOff>
    </xdr:from>
    <xdr:to>
      <xdr:col>17</xdr:col>
      <xdr:colOff>565484</xdr:colOff>
      <xdr:row>64</xdr:row>
      <xdr:rowOff>186489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AA7D4AA-8069-439E-8D35-9C2DCC1EF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DD3CEAC-D39C-47D7-A001-530E60913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66</xdr:row>
      <xdr:rowOff>0</xdr:rowOff>
    </xdr:from>
    <xdr:to>
      <xdr:col>17</xdr:col>
      <xdr:colOff>304800</xdr:colOff>
      <xdr:row>80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5B9C983-3DE9-4BFF-847A-E130B119C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35</xdr:row>
      <xdr:rowOff>0</xdr:rowOff>
    </xdr:from>
    <xdr:to>
      <xdr:col>25</xdr:col>
      <xdr:colOff>304800</xdr:colOff>
      <xdr:row>49</xdr:row>
      <xdr:rowOff>76200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0887B8A-16A5-4D89-A36B-D3A43809C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599225</xdr:colOff>
      <xdr:row>34</xdr:row>
      <xdr:rowOff>134155</xdr:rowOff>
    </xdr:from>
    <xdr:to>
      <xdr:col>33</xdr:col>
      <xdr:colOff>295856</xdr:colOff>
      <xdr:row>49</xdr:row>
      <xdr:rowOff>22538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A63F1A2-D8C6-4B6F-A082-E32ECAE84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34</xdr:col>
      <xdr:colOff>17889</xdr:colOff>
      <xdr:row>35</xdr:row>
      <xdr:rowOff>26830</xdr:rowOff>
    </xdr:from>
    <xdr:to>
      <xdr:col>41</xdr:col>
      <xdr:colOff>322688</xdr:colOff>
      <xdr:row>49</xdr:row>
      <xdr:rowOff>103030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BF018C19-31BC-47B4-9FB9-B78A9F731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</xdr:row>
      <xdr:rowOff>25400</xdr:rowOff>
    </xdr:from>
    <xdr:to>
      <xdr:col>16</xdr:col>
      <xdr:colOff>196849</xdr:colOff>
      <xdr:row>18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7E4E79C-12B8-D20E-1418-3FFC956EF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headers="0" connectionId="4" xr16:uid="{5AB5F034-99F0-4A49-ABDF-02A4FE40862B}" autoFormatId="16" applyNumberFormats="0" applyBorderFormats="0" applyFontFormats="0" applyPatternFormats="0" applyAlignmentFormats="0" applyWidthHeightFormats="0">
  <queryTableRefresh headersInLastRefresh="0"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headers="0" connectionId="5" xr16:uid="{CB5B3D5B-B1B7-4A8A-8B06-DE9FD8904AE6}" autoFormatId="16" applyNumberFormats="0" applyBorderFormats="0" applyFontFormats="0" applyPatternFormats="0" applyAlignmentFormats="0" applyWidthHeightFormats="0">
  <queryTableRefresh headersInLastRefresh="0" nextId="10" unboundColumnsRight="1">
    <queryTableFields count="9">
      <queryTableField id="1" name="Dataset" tableColumnId="1"/>
      <queryTableField id="2" name="Time elapsed" tableColumnId="2"/>
      <queryTableField id="3" name="RC1" tableColumnId="3"/>
      <queryTableField id="4" name="K" tableColumnId="4"/>
      <queryTableField id="5" name="L" tableColumnId="5"/>
      <queryTableField id="6" name="w" tableColumnId="6"/>
      <queryTableField id="7" name="r" tableColumnId="7"/>
      <queryTableField id="8" name="dist_computed" tableColumnId="8"/>
      <queryTableField id="9" dataBound="0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62CF9F6-4F38-47CA-A072-C21AF54ABBA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ataset" tableColumnId="1"/>
      <queryTableField id="2" name="Prob" tableColumnId="2"/>
      <queryTableField id="3" name="Motif1" tableColumnId="3"/>
      <queryTableField id="4" name="Motif2" tableColumnId="4"/>
      <queryTableField id="5" name="Motif3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5488B5-04BF-414A-8A12-89DADAB510DC}" name="results_run2__2" displayName="results_run2__2" ref="A27:I38" tableType="queryTable" headerRowCount="0" totalsRowShown="0">
  <tableColumns count="9">
    <tableColumn id="1" xr3:uid="{5404309F-8CF4-45F6-AC66-6DF42060680E}" uniqueName="1" name="Dataset" queryTableFieldId="1"/>
    <tableColumn id="2" xr3:uid="{62515658-7A3F-427B-97F8-52D20182E718}" uniqueName="2" name="Time elapsed" queryTableFieldId="2" dataDxfId="9"/>
    <tableColumn id="3" xr3:uid="{BAC3ABD8-9A2F-4DA7-B26E-BA170659004D}" uniqueName="3" name="RC1" queryTableFieldId="3" dataDxfId="8"/>
    <tableColumn id="4" xr3:uid="{C6B24129-74C5-44D9-99BA-48492A2A3252}" uniqueName="4" name="K" queryTableFieldId="4"/>
    <tableColumn id="5" xr3:uid="{D2AF8F79-756C-4937-B39D-EEABE811A2BB}" uniqueName="5" name="L" queryTableFieldId="5"/>
    <tableColumn id="6" xr3:uid="{3587F362-1435-49CB-9437-D9CBDCD420F2}" uniqueName="6" name="w" queryTableFieldId="6"/>
    <tableColumn id="7" xr3:uid="{9F1FFE44-CB8F-41C3-A16D-35B1147D6F2A}" uniqueName="7" name="r" queryTableFieldId="7"/>
    <tableColumn id="8" xr3:uid="{7B366C55-8F79-49A0-B2BD-7B35B5C9AF5E}" uniqueName="8" name="dist_computed" queryTableFieldId="8"/>
    <tableColumn id="9" xr3:uid="{AB539EAC-C5ED-4278-8C70-6881E6C9CCFE}" uniqueName="9" name="Colonna1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82CE35-13F5-42AE-A4A8-8524E2F478A7}" name="results_run3" displayName="results_run3" ref="A39:I49" tableType="queryTable" headerRowCount="0" totalsRowShown="0">
  <tableColumns count="9">
    <tableColumn id="1" xr3:uid="{3BD8CF2B-AFC8-4FD4-8DBD-D60CF2DE0930}" uniqueName="1" name="Dataset" queryTableFieldId="1"/>
    <tableColumn id="2" xr3:uid="{951F0BB2-4C99-4DC5-9CFA-A4F3D9CF5B76}" uniqueName="2" name="Time elapsed" queryTableFieldId="2" headerRowDxfId="7" dataDxfId="6"/>
    <tableColumn id="3" xr3:uid="{1F7D32FC-BC04-4010-9325-C1BF90625B9B}" uniqueName="3" name="RC1" queryTableFieldId="3" dataDxfId="5"/>
    <tableColumn id="4" xr3:uid="{8AF89B3D-5573-4477-A7AA-CCAC339B57E6}" uniqueName="4" name="K" queryTableFieldId="4"/>
    <tableColumn id="5" xr3:uid="{A6D2BA88-7E28-4942-AAC3-270E7A8B2ADF}" uniqueName="5" name="L" queryTableFieldId="5"/>
    <tableColumn id="6" xr3:uid="{4DE0C1C1-15E9-456D-8654-68821501A9AD}" uniqueName="6" name="w" queryTableFieldId="6"/>
    <tableColumn id="7" xr3:uid="{D32B47C0-4ECE-482F-8769-1547272EB31E}" uniqueName="7" name="r" queryTableFieldId="7"/>
    <tableColumn id="8" xr3:uid="{4EC7D0EB-D562-4576-A7B8-DE6626EA8D28}" uniqueName="8" name="dist_computed" queryTableFieldId="8"/>
    <tableColumn id="9" xr3:uid="{CDB59CD9-E282-4EF2-9E99-BF6B155C8CF0}" uniqueName="9" name="Colonna1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41699D-9515-4083-AB62-52984D47C5F5}" name="Tabella1" displayName="Tabella1" ref="A1:I26" totalsRowShown="0">
  <autoFilter ref="A1:I26" xr:uid="{F941699D-9515-4083-AB62-52984D47C5F5}"/>
  <tableColumns count="9">
    <tableColumn id="1" xr3:uid="{3339405D-6777-4E0F-9BFF-07A4B167ABF0}" name="Dataset"/>
    <tableColumn id="2" xr3:uid="{3676E42D-371A-45BF-B6D8-0621B8B1D776}" name="Time elapsed" dataDxfId="4"/>
    <tableColumn id="3" xr3:uid="{D7197823-B8A3-4397-90F7-5D4559CE4D2A}" name="RC1"/>
    <tableColumn id="4" xr3:uid="{51737F3A-6F22-4D20-AA41-8E74160BF3AD}" name="K"/>
    <tableColumn id="5" xr3:uid="{9D78FC52-09B1-44BD-9576-0C7D1D45C928}" name="L"/>
    <tableColumn id="6" xr3:uid="{484E3C36-9F2C-4422-A892-8DF0407DDF72}" name="w"/>
    <tableColumn id="7" xr3:uid="{96EB3D02-A304-4209-A875-34395483FDD8}" name="r"/>
    <tableColumn id="8" xr3:uid="{20BC396C-B507-47DE-B0BF-D77BD54C641F}" name="dist_computed"/>
    <tableColumn id="9" xr3:uid="{B3566996-F349-4D2E-8A07-B080F6ABC7D2}" name="Test type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5BD302-1DDE-4283-95F7-4040DCD01D3F}" name="Failures" displayName="Failures" ref="A1:F13" tableType="queryTable" totalsRowShown="0">
  <autoFilter ref="A1:F13" xr:uid="{415BD302-1DDE-4283-95F7-4040DCD01D3F}"/>
  <tableColumns count="6">
    <tableColumn id="1" xr3:uid="{C1884729-FF03-4B95-9003-944362038211}" uniqueName="1" name="Dataset" queryTableFieldId="1"/>
    <tableColumn id="2" xr3:uid="{F2C4B01B-5A6C-486E-8831-92F972C7CD55}" uniqueName="2" name="Prob" queryTableFieldId="2"/>
    <tableColumn id="3" xr3:uid="{D5CA631E-E25D-4D05-9159-C5292B065E51}" uniqueName="3" name="Motif1" queryTableFieldId="3" dataDxfId="3"/>
    <tableColumn id="4" xr3:uid="{5254D84C-2F94-4073-A3FD-D7B920569B38}" uniqueName="4" name="Motif2" queryTableFieldId="4" dataDxfId="2"/>
    <tableColumn id="5" xr3:uid="{A253BD3D-110A-4739-9E83-6E8EEAE3D08F}" uniqueName="5" name="Motif3" queryTableFieldId="5" dataDxfId="1"/>
    <tableColumn id="6" xr3:uid="{2F6CBF84-C8A5-440A-904C-C13833BBB5FC}" uniqueName="6" name="Recall" queryTableFieldId="6" dataDxfId="0">
      <calculatedColumnFormula>3/3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C276-FEDC-4A0B-B552-1552F0208F39}">
  <dimension ref="A1:I66"/>
  <sheetViews>
    <sheetView tabSelected="1" topLeftCell="A19" zoomScale="110" zoomScaleNormal="110" workbookViewId="0">
      <selection activeCell="B35" sqref="B35"/>
    </sheetView>
  </sheetViews>
  <sheetFormatPr defaultRowHeight="15" x14ac:dyDescent="0.25"/>
  <cols>
    <col min="1" max="1" width="9.5703125" bestFit="1" customWidth="1"/>
    <col min="2" max="2" width="18.5703125" style="1" bestFit="1" customWidth="1"/>
    <col min="3" max="3" width="6.5703125" bestFit="1" customWidth="1"/>
    <col min="4" max="5" width="4.140625" bestFit="1" customWidth="1"/>
    <col min="6" max="6" width="4.85546875" bestFit="1" customWidth="1"/>
    <col min="7" max="7" width="3.85546875" bestFit="1" customWidth="1"/>
    <col min="8" max="8" width="15.85546875" bestFit="1" customWidth="1"/>
    <col min="9" max="9" width="10.42578125" customWidth="1"/>
  </cols>
  <sheetData>
    <row r="1" spans="1:9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</row>
    <row r="2" spans="1:9" x14ac:dyDescent="0.25">
      <c r="A2">
        <v>0</v>
      </c>
      <c r="B2" s="1">
        <v>1.3541666666666601</v>
      </c>
      <c r="C2">
        <v>15.9472806192243</v>
      </c>
      <c r="D2">
        <v>8</v>
      </c>
      <c r="E2">
        <v>100</v>
      </c>
      <c r="F2">
        <v>45</v>
      </c>
      <c r="G2">
        <v>2</v>
      </c>
      <c r="H2">
        <v>22</v>
      </c>
      <c r="I2" t="s">
        <v>10</v>
      </c>
    </row>
    <row r="3" spans="1:9" x14ac:dyDescent="0.25">
      <c r="A3">
        <v>1</v>
      </c>
      <c r="B3" s="1">
        <v>3.0520833333333299</v>
      </c>
      <c r="C3">
        <v>1.8089321987721501</v>
      </c>
      <c r="D3">
        <v>8</v>
      </c>
      <c r="E3">
        <v>100</v>
      </c>
      <c r="F3">
        <v>70</v>
      </c>
      <c r="G3">
        <v>8</v>
      </c>
      <c r="H3">
        <v>24</v>
      </c>
      <c r="I3" t="s">
        <v>10</v>
      </c>
    </row>
    <row r="4" spans="1:9" x14ac:dyDescent="0.25">
      <c r="A4">
        <v>3</v>
      </c>
      <c r="B4" s="1">
        <v>188.739583333333</v>
      </c>
      <c r="C4">
        <v>2.97420802756253</v>
      </c>
      <c r="D4">
        <v>8</v>
      </c>
      <c r="E4">
        <v>100</v>
      </c>
      <c r="F4">
        <v>1000</v>
      </c>
      <c r="G4">
        <v>16</v>
      </c>
      <c r="H4">
        <v>1</v>
      </c>
      <c r="I4" t="s">
        <v>10</v>
      </c>
    </row>
    <row r="5" spans="1:9" x14ac:dyDescent="0.25">
      <c r="A5">
        <v>0</v>
      </c>
      <c r="B5" s="1">
        <f>0.76*(3/2)</f>
        <v>1.1400000000000001</v>
      </c>
      <c r="E5">
        <v>1</v>
      </c>
      <c r="I5" t="s">
        <v>12</v>
      </c>
    </row>
    <row r="6" spans="1:9" x14ac:dyDescent="0.25">
      <c r="A6">
        <v>0</v>
      </c>
      <c r="B6" s="1">
        <v>0.640625</v>
      </c>
      <c r="C6" t="s">
        <v>8</v>
      </c>
      <c r="D6">
        <v>8</v>
      </c>
      <c r="E6">
        <v>10</v>
      </c>
      <c r="F6">
        <v>45</v>
      </c>
      <c r="G6">
        <v>2</v>
      </c>
      <c r="H6">
        <v>15</v>
      </c>
      <c r="I6" t="s">
        <v>12</v>
      </c>
    </row>
    <row r="7" spans="1:9" x14ac:dyDescent="0.25">
      <c r="A7">
        <v>0</v>
      </c>
      <c r="B7" s="1">
        <v>0.875</v>
      </c>
      <c r="C7" t="s">
        <v>8</v>
      </c>
      <c r="D7">
        <v>8</v>
      </c>
      <c r="E7">
        <v>50</v>
      </c>
      <c r="F7">
        <v>45</v>
      </c>
      <c r="G7">
        <v>2</v>
      </c>
      <c r="H7">
        <v>26</v>
      </c>
      <c r="I7" t="s">
        <v>12</v>
      </c>
    </row>
    <row r="8" spans="1:9" x14ac:dyDescent="0.25">
      <c r="A8">
        <v>0</v>
      </c>
      <c r="B8" s="1">
        <v>0.84895833333333304</v>
      </c>
      <c r="C8" t="s">
        <v>8</v>
      </c>
      <c r="D8">
        <v>8</v>
      </c>
      <c r="E8">
        <v>100</v>
      </c>
      <c r="F8">
        <v>45</v>
      </c>
      <c r="G8">
        <v>2</v>
      </c>
      <c r="H8">
        <v>10</v>
      </c>
      <c r="I8" t="s">
        <v>12</v>
      </c>
    </row>
    <row r="9" spans="1:9" x14ac:dyDescent="0.25">
      <c r="A9">
        <v>0</v>
      </c>
      <c r="B9" s="1">
        <v>0.6875</v>
      </c>
      <c r="C9" t="s">
        <v>8</v>
      </c>
      <c r="D9">
        <v>8</v>
      </c>
      <c r="E9">
        <v>150</v>
      </c>
      <c r="F9">
        <v>45</v>
      </c>
      <c r="G9">
        <v>2</v>
      </c>
      <c r="H9">
        <v>14</v>
      </c>
      <c r="I9" t="s">
        <v>12</v>
      </c>
    </row>
    <row r="10" spans="1:9" x14ac:dyDescent="0.25">
      <c r="A10">
        <v>0</v>
      </c>
      <c r="B10" s="1">
        <v>0.51041666666666596</v>
      </c>
      <c r="C10" t="s">
        <v>8</v>
      </c>
      <c r="D10">
        <v>8</v>
      </c>
      <c r="E10">
        <v>200</v>
      </c>
      <c r="F10">
        <v>45</v>
      </c>
      <c r="G10">
        <v>2</v>
      </c>
      <c r="H10">
        <v>20</v>
      </c>
      <c r="I10" t="s">
        <v>12</v>
      </c>
    </row>
    <row r="11" spans="1:9" x14ac:dyDescent="0.25">
      <c r="A11">
        <v>0</v>
      </c>
      <c r="B11" s="1">
        <f>1.13*(3/2)</f>
        <v>1.6949999999999998</v>
      </c>
      <c r="E11">
        <v>400</v>
      </c>
      <c r="I11" t="s">
        <v>12</v>
      </c>
    </row>
    <row r="12" spans="1:9" x14ac:dyDescent="0.25">
      <c r="A12">
        <v>0</v>
      </c>
      <c r="B12" s="1">
        <v>0.66145833333333304</v>
      </c>
      <c r="C12" t="s">
        <v>8</v>
      </c>
      <c r="D12">
        <v>8</v>
      </c>
      <c r="E12">
        <v>100</v>
      </c>
      <c r="F12">
        <v>45</v>
      </c>
      <c r="G12">
        <v>2</v>
      </c>
      <c r="H12">
        <v>16</v>
      </c>
      <c r="I12" t="s">
        <v>9</v>
      </c>
    </row>
    <row r="13" spans="1:9" x14ac:dyDescent="0.25">
      <c r="A13">
        <v>0</v>
      </c>
      <c r="B13" s="1">
        <v>1.03125</v>
      </c>
      <c r="C13" t="s">
        <v>8</v>
      </c>
      <c r="D13">
        <v>8</v>
      </c>
      <c r="E13">
        <v>100</v>
      </c>
      <c r="F13">
        <v>45</v>
      </c>
      <c r="G13">
        <v>8</v>
      </c>
      <c r="H13">
        <v>4249</v>
      </c>
      <c r="I13" t="s">
        <v>9</v>
      </c>
    </row>
    <row r="14" spans="1:9" x14ac:dyDescent="0.25">
      <c r="A14">
        <v>0</v>
      </c>
      <c r="B14" s="1">
        <v>0.89583333333333304</v>
      </c>
      <c r="C14" t="s">
        <v>8</v>
      </c>
      <c r="D14">
        <v>8</v>
      </c>
      <c r="E14">
        <v>100</v>
      </c>
      <c r="F14">
        <v>45</v>
      </c>
      <c r="G14">
        <v>16</v>
      </c>
      <c r="H14">
        <v>7388</v>
      </c>
      <c r="I14" t="s">
        <v>9</v>
      </c>
    </row>
    <row r="15" spans="1:9" x14ac:dyDescent="0.25">
      <c r="A15">
        <v>0</v>
      </c>
      <c r="B15" s="1">
        <v>6.171875</v>
      </c>
      <c r="C15" t="s">
        <v>8</v>
      </c>
      <c r="D15">
        <v>8</v>
      </c>
      <c r="E15">
        <v>100</v>
      </c>
      <c r="F15">
        <v>45</v>
      </c>
      <c r="G15">
        <v>32</v>
      </c>
      <c r="H15">
        <v>80102</v>
      </c>
      <c r="I15" t="s">
        <v>9</v>
      </c>
    </row>
    <row r="16" spans="1:9" x14ac:dyDescent="0.25">
      <c r="A16">
        <v>1</v>
      </c>
      <c r="B16" s="1">
        <f>28.35*(3/2)</f>
        <v>42.525000000000006</v>
      </c>
      <c r="E16">
        <v>1</v>
      </c>
      <c r="I16" t="s">
        <v>12</v>
      </c>
    </row>
    <row r="17" spans="1:9" x14ac:dyDescent="0.25">
      <c r="A17">
        <v>1</v>
      </c>
      <c r="B17" s="1">
        <v>1.5208333333333299</v>
      </c>
      <c r="C17" t="s">
        <v>8</v>
      </c>
      <c r="D17">
        <v>8</v>
      </c>
      <c r="E17">
        <v>10</v>
      </c>
      <c r="F17">
        <v>70</v>
      </c>
      <c r="G17">
        <v>8</v>
      </c>
      <c r="H17">
        <v>23</v>
      </c>
      <c r="I17" t="s">
        <v>12</v>
      </c>
    </row>
    <row r="18" spans="1:9" x14ac:dyDescent="0.25">
      <c r="A18">
        <v>1</v>
      </c>
      <c r="B18" s="1">
        <v>2.3697916666666599</v>
      </c>
      <c r="C18" t="s">
        <v>8</v>
      </c>
      <c r="D18">
        <v>8</v>
      </c>
      <c r="E18">
        <v>50</v>
      </c>
      <c r="F18">
        <v>70</v>
      </c>
      <c r="G18">
        <v>8</v>
      </c>
      <c r="H18">
        <v>10</v>
      </c>
      <c r="I18" t="s">
        <v>12</v>
      </c>
    </row>
    <row r="19" spans="1:9" x14ac:dyDescent="0.25">
      <c r="A19">
        <v>1</v>
      </c>
      <c r="B19" s="1">
        <v>2.328125</v>
      </c>
      <c r="C19" t="s">
        <v>8</v>
      </c>
      <c r="D19">
        <v>8</v>
      </c>
      <c r="E19">
        <v>100</v>
      </c>
      <c r="F19">
        <v>70</v>
      </c>
      <c r="G19">
        <v>8</v>
      </c>
      <c r="H19">
        <v>18</v>
      </c>
      <c r="I19" t="s">
        <v>12</v>
      </c>
    </row>
    <row r="20" spans="1:9" x14ac:dyDescent="0.25">
      <c r="A20">
        <v>1</v>
      </c>
      <c r="B20" s="1">
        <v>1.890625</v>
      </c>
      <c r="C20" t="s">
        <v>8</v>
      </c>
      <c r="D20">
        <v>8</v>
      </c>
      <c r="E20">
        <v>150</v>
      </c>
      <c r="F20">
        <v>70</v>
      </c>
      <c r="G20">
        <v>8</v>
      </c>
      <c r="H20">
        <v>5</v>
      </c>
      <c r="I20" t="s">
        <v>12</v>
      </c>
    </row>
    <row r="21" spans="1:9" x14ac:dyDescent="0.25">
      <c r="A21">
        <v>1</v>
      </c>
      <c r="B21" s="1">
        <v>1.9427083333333299</v>
      </c>
      <c r="C21" t="s">
        <v>8</v>
      </c>
      <c r="D21">
        <v>8</v>
      </c>
      <c r="E21">
        <v>200</v>
      </c>
      <c r="F21">
        <v>70</v>
      </c>
      <c r="G21">
        <v>8</v>
      </c>
      <c r="H21">
        <v>13</v>
      </c>
      <c r="I21" t="s">
        <v>12</v>
      </c>
    </row>
    <row r="22" spans="1:9" x14ac:dyDescent="0.25">
      <c r="A22">
        <v>1</v>
      </c>
      <c r="B22" s="1">
        <f>2.72*(3/2)</f>
        <v>4.08</v>
      </c>
      <c r="E22">
        <v>400</v>
      </c>
      <c r="I22" t="s">
        <v>12</v>
      </c>
    </row>
    <row r="23" spans="1:9" x14ac:dyDescent="0.25">
      <c r="A23">
        <v>1</v>
      </c>
      <c r="B23" s="1">
        <v>246.557291666666</v>
      </c>
      <c r="C23" t="s">
        <v>8</v>
      </c>
      <c r="D23">
        <v>8</v>
      </c>
      <c r="E23">
        <v>100</v>
      </c>
      <c r="F23">
        <v>70</v>
      </c>
      <c r="G23">
        <v>2</v>
      </c>
      <c r="H23">
        <v>125025</v>
      </c>
      <c r="I23" t="s">
        <v>9</v>
      </c>
    </row>
    <row r="24" spans="1:9" x14ac:dyDescent="0.25">
      <c r="A24">
        <v>1</v>
      </c>
      <c r="B24" s="1">
        <v>2.34375</v>
      </c>
      <c r="C24" t="s">
        <v>8</v>
      </c>
      <c r="D24">
        <v>8</v>
      </c>
      <c r="E24">
        <v>100</v>
      </c>
      <c r="F24">
        <v>70</v>
      </c>
      <c r="G24">
        <v>8</v>
      </c>
      <c r="H24">
        <v>16</v>
      </c>
      <c r="I24" t="s">
        <v>9</v>
      </c>
    </row>
    <row r="25" spans="1:9" x14ac:dyDescent="0.25">
      <c r="A25">
        <v>1</v>
      </c>
      <c r="B25" s="1">
        <v>2.6302083333333299</v>
      </c>
      <c r="C25" t="s">
        <v>8</v>
      </c>
      <c r="D25">
        <v>8</v>
      </c>
      <c r="E25">
        <v>100</v>
      </c>
      <c r="F25">
        <v>70</v>
      </c>
      <c r="G25">
        <v>16</v>
      </c>
      <c r="H25">
        <v>2251</v>
      </c>
      <c r="I25" t="s">
        <v>9</v>
      </c>
    </row>
    <row r="26" spans="1:9" x14ac:dyDescent="0.25">
      <c r="A26">
        <v>1</v>
      </c>
      <c r="B26" s="1">
        <v>17.1041666666666</v>
      </c>
      <c r="C26" t="s">
        <v>8</v>
      </c>
      <c r="D26">
        <v>8</v>
      </c>
      <c r="E26">
        <v>100</v>
      </c>
      <c r="F26">
        <v>70</v>
      </c>
      <c r="G26">
        <v>32</v>
      </c>
      <c r="H26">
        <v>51682</v>
      </c>
      <c r="I26" t="s">
        <v>9</v>
      </c>
    </row>
    <row r="27" spans="1:9" x14ac:dyDescent="0.25">
      <c r="A27">
        <v>0</v>
      </c>
      <c r="B27" s="1">
        <v>1.3697916666666601</v>
      </c>
      <c r="C27" t="s">
        <v>8</v>
      </c>
      <c r="D27">
        <v>4</v>
      </c>
      <c r="E27">
        <v>100</v>
      </c>
      <c r="F27">
        <v>45</v>
      </c>
      <c r="G27">
        <v>2</v>
      </c>
      <c r="H27">
        <v>415</v>
      </c>
      <c r="I27" t="s">
        <v>11</v>
      </c>
    </row>
    <row r="28" spans="1:9" x14ac:dyDescent="0.25">
      <c r="A28">
        <v>0</v>
      </c>
      <c r="B28" s="1">
        <v>1.4947916666666601</v>
      </c>
      <c r="C28" t="s">
        <v>8</v>
      </c>
      <c r="D28">
        <v>8</v>
      </c>
      <c r="E28">
        <v>100</v>
      </c>
      <c r="F28">
        <v>45</v>
      </c>
      <c r="G28">
        <v>2</v>
      </c>
      <c r="H28">
        <v>25</v>
      </c>
      <c r="I28" t="s">
        <v>11</v>
      </c>
    </row>
    <row r="29" spans="1:9" x14ac:dyDescent="0.25">
      <c r="A29">
        <v>0</v>
      </c>
      <c r="B29" s="1">
        <v>14.546875</v>
      </c>
      <c r="C29" t="s">
        <v>8</v>
      </c>
      <c r="D29">
        <v>12</v>
      </c>
      <c r="E29">
        <v>100</v>
      </c>
      <c r="F29">
        <v>45</v>
      </c>
      <c r="G29">
        <v>2</v>
      </c>
      <c r="H29">
        <v>2</v>
      </c>
      <c r="I29" t="s">
        <v>11</v>
      </c>
    </row>
    <row r="30" spans="1:9" x14ac:dyDescent="0.25">
      <c r="A30">
        <v>0</v>
      </c>
      <c r="B30" s="1">
        <v>17.1458333333333</v>
      </c>
      <c r="C30" t="s">
        <v>8</v>
      </c>
      <c r="D30">
        <v>16</v>
      </c>
      <c r="E30">
        <v>100</v>
      </c>
      <c r="F30">
        <v>45</v>
      </c>
      <c r="G30">
        <v>2</v>
      </c>
      <c r="H30">
        <v>2</v>
      </c>
      <c r="I30" t="s">
        <v>11</v>
      </c>
    </row>
    <row r="31" spans="1:9" x14ac:dyDescent="0.25">
      <c r="A31">
        <v>1</v>
      </c>
      <c r="B31" s="1">
        <v>5.625</v>
      </c>
      <c r="C31" t="s">
        <v>8</v>
      </c>
      <c r="D31">
        <v>4</v>
      </c>
      <c r="E31">
        <v>100</v>
      </c>
      <c r="F31">
        <v>70</v>
      </c>
      <c r="G31">
        <v>8</v>
      </c>
      <c r="H31">
        <v>375</v>
      </c>
      <c r="I31" t="s">
        <v>11</v>
      </c>
    </row>
    <row r="32" spans="1:9" x14ac:dyDescent="0.25">
      <c r="A32">
        <v>1</v>
      </c>
      <c r="B32" s="1">
        <v>4.0364583333333304</v>
      </c>
      <c r="C32" t="s">
        <v>8</v>
      </c>
      <c r="D32">
        <v>8</v>
      </c>
      <c r="E32">
        <v>100</v>
      </c>
      <c r="F32">
        <v>70</v>
      </c>
      <c r="G32">
        <v>8</v>
      </c>
      <c r="H32">
        <v>13</v>
      </c>
      <c r="I32" t="s">
        <v>11</v>
      </c>
    </row>
    <row r="33" spans="1:9" x14ac:dyDescent="0.25">
      <c r="A33">
        <v>1</v>
      </c>
      <c r="B33" s="1">
        <v>4.3072916666666599</v>
      </c>
      <c r="C33" t="s">
        <v>8</v>
      </c>
      <c r="D33">
        <v>12</v>
      </c>
      <c r="E33">
        <v>100</v>
      </c>
      <c r="F33">
        <v>70</v>
      </c>
      <c r="G33">
        <v>8</v>
      </c>
      <c r="H33">
        <v>2</v>
      </c>
      <c r="I33" t="s">
        <v>11</v>
      </c>
    </row>
    <row r="34" spans="1:9" x14ac:dyDescent="0.25">
      <c r="A34">
        <v>1</v>
      </c>
      <c r="B34" s="1">
        <v>63.5</v>
      </c>
      <c r="C34" t="s">
        <v>8</v>
      </c>
      <c r="D34">
        <v>16</v>
      </c>
      <c r="E34">
        <v>100</v>
      </c>
      <c r="F34">
        <v>70</v>
      </c>
      <c r="G34">
        <v>8</v>
      </c>
      <c r="H34">
        <v>1</v>
      </c>
      <c r="I34" t="s">
        <v>11</v>
      </c>
    </row>
    <row r="35" spans="1:9" x14ac:dyDescent="0.25">
      <c r="A35">
        <v>2</v>
      </c>
      <c r="B35" s="1">
        <v>53</v>
      </c>
      <c r="C35" t="s">
        <v>8</v>
      </c>
      <c r="D35">
        <v>4</v>
      </c>
      <c r="E35">
        <v>100</v>
      </c>
      <c r="F35">
        <v>1000</v>
      </c>
      <c r="G35">
        <v>16</v>
      </c>
      <c r="H35">
        <v>391</v>
      </c>
      <c r="I35" t="s">
        <v>11</v>
      </c>
    </row>
    <row r="36" spans="1:9" x14ac:dyDescent="0.25">
      <c r="A36">
        <v>2</v>
      </c>
      <c r="B36" s="1">
        <v>9.1614583333333304</v>
      </c>
      <c r="C36" t="s">
        <v>8</v>
      </c>
      <c r="D36">
        <v>8</v>
      </c>
      <c r="E36">
        <v>100</v>
      </c>
      <c r="F36">
        <v>1000</v>
      </c>
      <c r="G36">
        <v>16</v>
      </c>
      <c r="H36">
        <v>69</v>
      </c>
      <c r="I36" t="s">
        <v>11</v>
      </c>
    </row>
    <row r="37" spans="1:9" x14ac:dyDescent="0.25">
      <c r="A37">
        <v>2</v>
      </c>
      <c r="B37" s="1">
        <v>10.515625</v>
      </c>
      <c r="C37" t="s">
        <v>8</v>
      </c>
      <c r="D37">
        <v>12</v>
      </c>
      <c r="E37">
        <v>100</v>
      </c>
      <c r="F37">
        <v>1000</v>
      </c>
      <c r="G37">
        <v>16</v>
      </c>
      <c r="H37">
        <v>2</v>
      </c>
      <c r="I37" t="s">
        <v>11</v>
      </c>
    </row>
    <row r="38" spans="1:9" x14ac:dyDescent="0.25">
      <c r="A38">
        <v>2</v>
      </c>
      <c r="B38" s="1">
        <v>34.89</v>
      </c>
      <c r="C38" t="s">
        <v>8</v>
      </c>
      <c r="D38">
        <v>16</v>
      </c>
      <c r="E38">
        <v>100</v>
      </c>
      <c r="F38">
        <v>1000</v>
      </c>
      <c r="G38">
        <v>16</v>
      </c>
      <c r="H38">
        <v>2</v>
      </c>
      <c r="I38" t="s">
        <v>11</v>
      </c>
    </row>
    <row r="39" spans="1:9" x14ac:dyDescent="0.25">
      <c r="A39">
        <v>2</v>
      </c>
      <c r="B39" s="1">
        <f>301.64*(3/2)</f>
        <v>452.46</v>
      </c>
      <c r="D39">
        <v>8</v>
      </c>
      <c r="E39">
        <v>1</v>
      </c>
      <c r="I39" t="s">
        <v>12</v>
      </c>
    </row>
    <row r="40" spans="1:9" x14ac:dyDescent="0.25">
      <c r="A40">
        <v>2</v>
      </c>
      <c r="B40" s="1">
        <v>12.3385416666666</v>
      </c>
      <c r="C40" t="s">
        <v>8</v>
      </c>
      <c r="D40">
        <v>8</v>
      </c>
      <c r="E40">
        <v>10</v>
      </c>
      <c r="F40">
        <v>45</v>
      </c>
      <c r="G40">
        <v>2</v>
      </c>
      <c r="H40">
        <v>148</v>
      </c>
      <c r="I40" t="s">
        <v>12</v>
      </c>
    </row>
    <row r="41" spans="1:9" x14ac:dyDescent="0.25">
      <c r="A41">
        <v>2</v>
      </c>
      <c r="B41" s="1">
        <v>12.0052083333333</v>
      </c>
      <c r="C41" t="s">
        <v>8</v>
      </c>
      <c r="D41">
        <v>8</v>
      </c>
      <c r="E41">
        <v>50</v>
      </c>
      <c r="F41">
        <v>45</v>
      </c>
      <c r="G41">
        <v>2</v>
      </c>
      <c r="H41">
        <v>108</v>
      </c>
      <c r="I41" t="s">
        <v>12</v>
      </c>
    </row>
    <row r="42" spans="1:9" x14ac:dyDescent="0.25">
      <c r="A42">
        <v>2</v>
      </c>
      <c r="B42" s="1">
        <v>9.1979166666666607</v>
      </c>
      <c r="C42" t="s">
        <v>8</v>
      </c>
      <c r="D42">
        <v>8</v>
      </c>
      <c r="E42">
        <v>100</v>
      </c>
      <c r="F42">
        <v>45</v>
      </c>
      <c r="G42">
        <v>2</v>
      </c>
      <c r="H42">
        <v>214</v>
      </c>
      <c r="I42" t="s">
        <v>12</v>
      </c>
    </row>
    <row r="43" spans="1:9" x14ac:dyDescent="0.25">
      <c r="A43">
        <v>2</v>
      </c>
      <c r="B43" s="1">
        <v>8.59375</v>
      </c>
      <c r="C43" t="s">
        <v>8</v>
      </c>
      <c r="D43">
        <v>8</v>
      </c>
      <c r="E43">
        <v>150</v>
      </c>
      <c r="F43">
        <v>45</v>
      </c>
      <c r="G43">
        <v>2</v>
      </c>
      <c r="H43">
        <v>175</v>
      </c>
      <c r="I43" t="s">
        <v>12</v>
      </c>
    </row>
    <row r="44" spans="1:9" x14ac:dyDescent="0.25">
      <c r="A44">
        <v>2</v>
      </c>
      <c r="B44" s="1">
        <v>8.7239583333333304</v>
      </c>
      <c r="C44" t="s">
        <v>8</v>
      </c>
      <c r="D44">
        <v>8</v>
      </c>
      <c r="E44">
        <v>200</v>
      </c>
      <c r="F44">
        <v>45</v>
      </c>
      <c r="G44">
        <v>2</v>
      </c>
      <c r="H44">
        <v>119</v>
      </c>
      <c r="I44" t="s">
        <v>12</v>
      </c>
    </row>
    <row r="45" spans="1:9" x14ac:dyDescent="0.25">
      <c r="A45">
        <v>2</v>
      </c>
      <c r="B45" s="1">
        <f>12.11*(3/2)</f>
        <v>18.164999999999999</v>
      </c>
      <c r="E45">
        <v>400</v>
      </c>
      <c r="I45" t="s">
        <v>12</v>
      </c>
    </row>
    <row r="46" spans="1:9" x14ac:dyDescent="0.25">
      <c r="A46">
        <v>2</v>
      </c>
      <c r="B46" s="1">
        <v>8.2239583333333304</v>
      </c>
      <c r="C46" t="s">
        <v>8</v>
      </c>
      <c r="D46">
        <v>8</v>
      </c>
      <c r="E46">
        <v>100</v>
      </c>
      <c r="F46">
        <v>45</v>
      </c>
      <c r="G46">
        <v>2</v>
      </c>
      <c r="H46">
        <v>85</v>
      </c>
      <c r="I46" t="s">
        <v>9</v>
      </c>
    </row>
    <row r="47" spans="1:9" x14ac:dyDescent="0.25">
      <c r="A47">
        <v>2</v>
      </c>
      <c r="B47" s="1">
        <v>26.6458333333333</v>
      </c>
      <c r="C47" t="s">
        <v>8</v>
      </c>
      <c r="D47">
        <v>8</v>
      </c>
      <c r="E47">
        <v>100</v>
      </c>
      <c r="F47">
        <v>45</v>
      </c>
      <c r="G47">
        <v>8</v>
      </c>
      <c r="H47">
        <v>8735</v>
      </c>
      <c r="I47" t="s">
        <v>9</v>
      </c>
    </row>
    <row r="48" spans="1:9" x14ac:dyDescent="0.25">
      <c r="A48">
        <v>2</v>
      </c>
      <c r="B48" s="1">
        <v>362.729166666666</v>
      </c>
      <c r="C48" t="s">
        <v>8</v>
      </c>
      <c r="D48">
        <v>8</v>
      </c>
      <c r="E48">
        <v>100</v>
      </c>
      <c r="F48">
        <v>45</v>
      </c>
      <c r="G48">
        <v>16</v>
      </c>
      <c r="H48">
        <v>9356</v>
      </c>
      <c r="I48" t="s">
        <v>9</v>
      </c>
    </row>
    <row r="49" spans="1:9" x14ac:dyDescent="0.25">
      <c r="A49">
        <v>2</v>
      </c>
      <c r="B49" s="1">
        <v>1224.40625</v>
      </c>
      <c r="C49" t="s">
        <v>8</v>
      </c>
      <c r="D49">
        <v>8</v>
      </c>
      <c r="E49">
        <v>100</v>
      </c>
      <c r="F49">
        <v>45</v>
      </c>
      <c r="G49">
        <v>32</v>
      </c>
      <c r="H49">
        <v>229696</v>
      </c>
      <c r="I49" t="s">
        <v>9</v>
      </c>
    </row>
    <row r="55" spans="1:9" x14ac:dyDescent="0.25">
      <c r="C55">
        <f>(7.2+6.3)/16</f>
        <v>0.84375</v>
      </c>
    </row>
    <row r="56" spans="1:9" x14ac:dyDescent="0.25">
      <c r="C56" s="1">
        <f>9.15/8</f>
        <v>1.14375</v>
      </c>
    </row>
    <row r="57" spans="1:9" x14ac:dyDescent="0.25">
      <c r="C57" s="1">
        <f>(9+32)*1/16</f>
        <v>2.5625</v>
      </c>
    </row>
    <row r="58" spans="1:9" x14ac:dyDescent="0.25">
      <c r="C58" s="1">
        <f>(36+106)/16</f>
        <v>8.875</v>
      </c>
    </row>
    <row r="59" spans="1:9" x14ac:dyDescent="0.25">
      <c r="C59" s="1">
        <f>(16.6+16.1)/16</f>
        <v>2.0437500000000002</v>
      </c>
    </row>
    <row r="60" spans="1:9" x14ac:dyDescent="0.25">
      <c r="C60">
        <f>(14.8+30)/16</f>
        <v>2.8</v>
      </c>
    </row>
    <row r="61" spans="1:9" x14ac:dyDescent="0.25">
      <c r="C61">
        <f>(53+50.9)/16</f>
        <v>6.4937500000000004</v>
      </c>
    </row>
    <row r="62" spans="1:9" x14ac:dyDescent="0.25">
      <c r="C62">
        <f>(605+153.2)/16</f>
        <v>47.387500000000003</v>
      </c>
    </row>
    <row r="63" spans="1:9" x14ac:dyDescent="0.25">
      <c r="C63">
        <f>(181)/16</f>
        <v>11.3125</v>
      </c>
    </row>
    <row r="64" spans="1:9" x14ac:dyDescent="0.25">
      <c r="C64">
        <f>86/16</f>
        <v>5.375</v>
      </c>
    </row>
    <row r="65" spans="3:3" x14ac:dyDescent="0.25">
      <c r="C65">
        <f>(57+56)/16</f>
        <v>7.0625</v>
      </c>
    </row>
    <row r="66" spans="3:3" x14ac:dyDescent="0.25">
      <c r="C66">
        <f>(339+83)/16</f>
        <v>26.375</v>
      </c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7CA21BD7-8853-4DFC-BC98-7728C0753C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results!G12:G12</xm:f>
              <xm:sqref>H12</xm:sqref>
            </x14:sparkline>
            <x14:sparkline>
              <xm:f>results!G13:G13</xm:f>
              <xm:sqref>H13</xm:sqref>
            </x14:sparkline>
            <x14:sparkline>
              <xm:f>results!G14:G14</xm:f>
              <xm:sqref>H14</xm:sqref>
            </x14:sparkline>
            <x14:sparkline>
              <xm:f>results!G15:G15</xm:f>
              <xm:sqref>H15</xm:sqref>
            </x14:sparkline>
            <x14:sparkline>
              <xm:f>results!G16:G16</xm:f>
              <xm:sqref>H16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CCCC-5ACC-4677-8461-4DC88E563A65}">
  <dimension ref="A1:F19"/>
  <sheetViews>
    <sheetView workbookViewId="0">
      <selection activeCell="C20" sqref="C20"/>
    </sheetView>
  </sheetViews>
  <sheetFormatPr defaultRowHeight="15" x14ac:dyDescent="0.25"/>
  <cols>
    <col min="1" max="1" width="9.5703125" bestFit="1" customWidth="1"/>
    <col min="2" max="2" width="6.85546875" bestFit="1" customWidth="1"/>
    <col min="3" max="5" width="12.85546875" bestFit="1" customWidth="1"/>
  </cols>
  <sheetData>
    <row r="1" spans="1:6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43</v>
      </c>
    </row>
    <row r="2" spans="1:6" x14ac:dyDescent="0.25">
      <c r="F2">
        <v>0.75</v>
      </c>
    </row>
    <row r="3" spans="1:6" x14ac:dyDescent="0.25">
      <c r="A3">
        <v>0</v>
      </c>
      <c r="B3" t="s">
        <v>44</v>
      </c>
      <c r="C3" t="s">
        <v>18</v>
      </c>
      <c r="D3" t="s">
        <v>19</v>
      </c>
      <c r="E3" t="s">
        <v>20</v>
      </c>
      <c r="F3">
        <v>0.75</v>
      </c>
    </row>
    <row r="4" spans="1:6" x14ac:dyDescent="0.25">
      <c r="A4">
        <v>0</v>
      </c>
      <c r="B4" t="s">
        <v>45</v>
      </c>
      <c r="C4" t="s">
        <v>21</v>
      </c>
      <c r="D4" t="s">
        <v>22</v>
      </c>
      <c r="E4" t="s">
        <v>23</v>
      </c>
      <c r="F4">
        <v>1</v>
      </c>
    </row>
    <row r="5" spans="1:6" x14ac:dyDescent="0.25">
      <c r="A5">
        <v>0</v>
      </c>
      <c r="B5" t="s">
        <v>46</v>
      </c>
      <c r="C5" t="s">
        <v>23</v>
      </c>
      <c r="D5" t="s">
        <v>24</v>
      </c>
      <c r="E5" t="s">
        <v>23</v>
      </c>
      <c r="F5">
        <v>1</v>
      </c>
    </row>
    <row r="6" spans="1:6" x14ac:dyDescent="0.25">
      <c r="F6">
        <v>0.25</v>
      </c>
    </row>
    <row r="7" spans="1:6" x14ac:dyDescent="0.25">
      <c r="A7">
        <v>1</v>
      </c>
      <c r="B7">
        <v>8</v>
      </c>
      <c r="C7" t="s">
        <v>25</v>
      </c>
      <c r="D7" t="s">
        <v>26</v>
      </c>
      <c r="E7" t="s">
        <v>27</v>
      </c>
      <c r="F7">
        <v>0.5</v>
      </c>
    </row>
    <row r="8" spans="1:6" x14ac:dyDescent="0.25">
      <c r="A8">
        <v>1</v>
      </c>
      <c r="B8">
        <v>5</v>
      </c>
      <c r="C8" t="s">
        <v>28</v>
      </c>
      <c r="D8" t="s">
        <v>29</v>
      </c>
      <c r="E8" t="s">
        <v>30</v>
      </c>
      <c r="F8">
        <v>0.75</v>
      </c>
    </row>
    <row r="9" spans="1:6" x14ac:dyDescent="0.25">
      <c r="A9">
        <v>1</v>
      </c>
      <c r="B9">
        <v>2</v>
      </c>
      <c r="C9" t="s">
        <v>31</v>
      </c>
      <c r="D9" t="s">
        <v>32</v>
      </c>
      <c r="E9" t="s">
        <v>33</v>
      </c>
      <c r="F9">
        <v>1</v>
      </c>
    </row>
    <row r="10" spans="1:6" x14ac:dyDescent="0.25">
      <c r="F10">
        <v>0.25</v>
      </c>
    </row>
    <row r="11" spans="1:6" x14ac:dyDescent="0.25">
      <c r="A11">
        <v>2</v>
      </c>
      <c r="B11">
        <v>8</v>
      </c>
      <c r="C11" t="s">
        <v>34</v>
      </c>
      <c r="D11" t="s">
        <v>35</v>
      </c>
      <c r="E11" t="s">
        <v>36</v>
      </c>
      <c r="F11">
        <v>0.25</v>
      </c>
    </row>
    <row r="12" spans="1:6" x14ac:dyDescent="0.25">
      <c r="A12">
        <v>2</v>
      </c>
      <c r="B12">
        <v>5</v>
      </c>
      <c r="C12" t="s">
        <v>37</v>
      </c>
      <c r="D12" t="s">
        <v>38</v>
      </c>
      <c r="E12" t="s">
        <v>39</v>
      </c>
      <c r="F12">
        <v>0.75</v>
      </c>
    </row>
    <row r="13" spans="1:6" x14ac:dyDescent="0.25">
      <c r="A13">
        <v>2</v>
      </c>
      <c r="B13">
        <v>2</v>
      </c>
      <c r="C13" t="s">
        <v>40</v>
      </c>
      <c r="D13" t="s">
        <v>41</v>
      </c>
      <c r="E13" t="s">
        <v>42</v>
      </c>
      <c r="F13">
        <v>1</v>
      </c>
    </row>
    <row r="16" spans="1:6" x14ac:dyDescent="0.25">
      <c r="C16">
        <v>0.8</v>
      </c>
    </row>
    <row r="17" spans="3:3" x14ac:dyDescent="0.25">
      <c r="C17">
        <v>0.5</v>
      </c>
    </row>
    <row r="18" spans="3:3" x14ac:dyDescent="0.25">
      <c r="C18">
        <v>0.2</v>
      </c>
    </row>
    <row r="19" spans="3:3" x14ac:dyDescent="0.25">
      <c r="C19">
        <v>0.01</v>
      </c>
    </row>
  </sheetData>
  <sortState xmlns:xlrd2="http://schemas.microsoft.com/office/spreadsheetml/2017/richdata2" ref="C16:C19">
    <sortCondition descending="1" ref="C16:C19"/>
  </sortState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69D63-418E-4248-A371-9BEA39F82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36A4-1E82-420B-8CA6-EEAD775F921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9 6 b 6 4 4 - 8 d 8 1 - 4 1 4 1 - b a a 2 - 5 7 7 4 7 a e 6 c 0 8 d "   x m l n s = " h t t p : / / s c h e m a s . m i c r o s o f t . c o m / D a t a M a s h u p " > A A A A A L 8 E A A B Q S w M E F A A C A A g A h k 7 L W C h F x j S l A A A A 9 g A A A B I A H A B D b 2 5 m a W c v U G F j a 2 F n Z S 5 4 b W w g o h g A K K A U A A A A A A A A A A A A A A A A A A A A A A A A A A A A h Y 8 x D o I w G I W v Q r r T l h o T J T 9 l c D K R x E R j X J t S o Q G K o c V y N w e P 5 B X E K O r m + L 7 3 D e / d r z d I h 6 Y O L q q z u j U J i j B F g T K y z b U p E t S 7 U 7 h A K Y e t k J U o V D D K x s a D z R N U O n e O C f H e Y z / D b V c Q R m l E j t l m J 0 v V C P S R 9 X 8 5 1 M Y 6 Y a R C H A 6 v M Z z h i C 0 x m z N M g U w Q M m 2 + A h v 3 P t s f C K u + d n 2 n u H b h e g 9 k i k D e H / g D U E s D B B Q A A g A I A I Z O y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T s t Y 0 l 5 y 4 r g B A A B + C w A A E w A c A E Z v c m 1 1 b G F z L 1 N l Y 3 R p b 2 4 x L m 0 g o h g A K K A U A A A A A A A A A A A A A A A A A A A A A A A A A A A A 7 Z T f a 9 s w E M f f A / k f h P r i g D D E W c f o 8 M O w V z a 2 7 F e y p 3 o U 1 b 5 0 B 7 I U d O d 0 a e j / P s 1 J u x R 3 Z I P 1 q f a L 7 O 9 J d 9 8 7 f T B B y e i s m G 3 X 8 c v h Y D i g 7 9 p D J T x Q Y 5 h E K g z w c C D C 8 9 H j J V o I U k a r O H d l U 4 P l 6 B Q N x J m z H D 4 o k v l J k b s r a 5 y u i m l I g T n W U 8 e 4 y J F K t w K / L n a 5 4 5 J W c q T O c j B Y I 4 N P p Z J K Z M 4 0 t a X 0 h R K v b e k q t J f p O D l O l P j c O I Y Z r w 2 k v 1 / j D 8 7 C t 5 H a e j y S b 4 M R Y n 0 d G k K h z b V m E B U K g y s w x s n g f q 4 v w r F P 3 t U h x x v Q F X i K d s 0 p c b Y L v D J m V m q j P a X s m / 0 K 0 + B p g a V m J x i X e y n n X l t a O F 9 v W 5 i v l 0 D R Q U d q s 5 G 5 Z k 3 A o f u w + f m z + N f R G y U 2 c o 4 1 C D B 6 S V C F K A d d M P z g N v g l G 3 e 0 d 9 0 c 7 7 v S V V f y X a l C 4 v P S 1 c u G 2 + p 7 4 Z v R c I D 2 T x N 5 A K R z 3 9 j k M W l q C / R I P Q W k j u Q 9 q K J k J H u y e r L + 7 8 9 q 8 u 9 I Z S f F V w r 3 U y z C b M s 7 v O g v + J r 0 f D 0 F v k 4 1 m i Z c + + O z d V v p A F f H P V c b G c x c d N V 2 o F 2 m W j l 5 W J 7 c k w 9 g 8 R N Q S w E C L Q A U A A I A C A C G T s t Y K E X G N K U A A A D 2 A A A A E g A A A A A A A A A A A A A A A A A A A A A A Q 2 9 u Z m l n L 1 B h Y 2 t h Z 2 U u e G 1 s U E s B A i 0 A F A A C A A g A h k 7 L W A / K 6 a u k A A A A 6 Q A A A B M A A A A A A A A A A A A A A A A A 8 Q A A A F t D b 2 5 0 Z W 5 0 X 1 R 5 c G V z X S 5 4 b W x Q S w E C L Q A U A A I A C A C G T s t Y 0 l 5 y 4 r g B A A B + C w A A E w A A A A A A A A A A A A A A A A D i A Q A A R m 9 y b X V s Y X M v U 2 V j d G l v b j E u b V B L B Q Y A A A A A A w A D A M I A A A D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O g A A A A A A A C 0 6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3 Z m Y 0 Y T g x L T N h M T I t N D E x Y y 0 4 O T M y L W M x M D k 1 Z T F h M G Z l Y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1 V D A 4 O j M z O j Q 3 L j c 0 M z Q 5 N T h a I i A v P j x F b n R y e S B U e X B l P S J G a W x s Q 2 9 s d W 1 u V H l w Z X M i I F Z h b H V l P S J z Q X d Z R 0 F 3 T U R B d 0 0 9 I i A v P j x F b n R y e S B U e X B l P S J G a W x s Q 2 9 s d W 1 u T m F t Z X M i I F Z h b H V l P S J z W y Z x d W 9 0 O 0 R h d G F z Z X Q m c X V v d D s s J n F 1 b 3 Q 7 V G l t Z S B l b G F w c 2 V k J n F 1 b 3 Q 7 L C Z x d W 9 0 O 1 J D M S Z x d W 9 0 O y w m c X V v d D t L J n F 1 b 3 Q 7 L C Z x d W 9 0 O 0 w m c X V v d D s s J n F 1 b 3 Q 7 d y Z x d W 9 0 O y w m c X V v d D t y J n F 1 b 3 Q 7 L C Z x d W 9 0 O 2 R p c 3 R f Y 2 9 t c H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0 R h d G F z Z X Q s M H 0 m c X V v d D s s J n F 1 b 3 Q 7 U 2 V j d G l v b j E v c m V z d W x 0 c y 9 B d X R v U m V t b 3 Z l Z E N v b H V t b n M x L n t U a W 1 l I G V s Y X B z Z W Q s M X 0 m c X V v d D s s J n F 1 b 3 Q 7 U 2 V j d G l v b j E v c m V z d W x 0 c y 9 B d X R v U m V t b 3 Z l Z E N v b H V t b n M x L n t S Q z E s M n 0 m c X V v d D s s J n F 1 b 3 Q 7 U 2 V j d G l v b j E v c m V z d W x 0 c y 9 B d X R v U m V t b 3 Z l Z E N v b H V t b n M x L n t L L D N 9 J n F 1 b 3 Q 7 L C Z x d W 9 0 O 1 N l Y 3 R p b 2 4 x L 3 J l c 3 V s d H M v Q X V 0 b 1 J l b W 9 2 Z W R D b 2 x 1 b W 5 z M S 5 7 T C w 0 f S Z x d W 9 0 O y w m c X V v d D t T Z W N 0 a W 9 u M S 9 y Z X N 1 b H R z L 0 F 1 d G 9 S Z W 1 v d m V k Q 2 9 s d W 1 u c z E u e 3 c s N X 0 m c X V v d D s s J n F 1 b 3 Q 7 U 2 V j d G l v b j E v c m V z d W x 0 c y 9 B d X R v U m V t b 3 Z l Z E N v b H V t b n M x L n t y L D Z 9 J n F 1 b 3 Q 7 L C Z x d W 9 0 O 1 N l Y 3 R p b 2 4 x L 3 J l c 3 V s d H M v Q X V 0 b 1 J l b W 9 2 Z W R D b 2 x 1 b W 5 z M S 5 7 Z G l z d F 9 j b 2 1 w d X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R h d G F z Z X Q s M H 0 m c X V v d D s s J n F 1 b 3 Q 7 U 2 V j d G l v b j E v c m V z d W x 0 c y 9 B d X R v U m V t b 3 Z l Z E N v b H V t b n M x L n t U a W 1 l I G V s Y X B z Z W Q s M X 0 m c X V v d D s s J n F 1 b 3 Q 7 U 2 V j d G l v b j E v c m V z d W x 0 c y 9 B d X R v U m V t b 3 Z l Z E N v b H V t b n M x L n t S Q z E s M n 0 m c X V v d D s s J n F 1 b 3 Q 7 U 2 V j d G l v b j E v c m V z d W x 0 c y 9 B d X R v U m V t b 3 Z l Z E N v b H V t b n M x L n t L L D N 9 J n F 1 b 3 Q 7 L C Z x d W 9 0 O 1 N l Y 3 R p b 2 4 x L 3 J l c 3 V s d H M v Q X V 0 b 1 J l b W 9 2 Z W R D b 2 x 1 b W 5 z M S 5 7 T C w 0 f S Z x d W 9 0 O y w m c X V v d D t T Z W N 0 a W 9 u M S 9 y Z X N 1 b H R z L 0 F 1 d G 9 S Z W 1 v d m V k Q 2 9 s d W 1 u c z E u e 3 c s N X 0 m c X V v d D s s J n F 1 b 3 Q 7 U 2 V j d G l v b j E v c m V z d W x 0 c y 9 B d X R v U m V t b 3 Z l Z E N v b H V t b n M x L n t y L D Z 9 J n F 1 b 3 Q 7 L C Z x d W 9 0 O 1 N l Y 3 R p b 2 4 x L 3 J l c 3 V s d H M v Q X V 0 b 1 J l b W 9 2 Z W R D b 2 x 1 b W 5 z M S 5 7 Z G l z d F 9 j b 2 1 w d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M 5 N W U 0 Y j A t N T g 5 M i 0 0 Z W N j L T k 4 M m E t Z T Z j Y z Y 0 Y T c y M m U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E y O j U y O j M 4 L j I 5 M z Q 3 M D N a I i A v P j x F b n R y e S B U e X B l P S J G a W x s Q 2 9 s d W 1 u V H l w Z X M i I F Z h b H V l P S J z Q X d Z R 0 F 3 T U R B d 0 0 9 I i A v P j x F b n R y e S B U e X B l P S J G a W x s Q 2 9 s d W 1 u T m F t Z X M i I F Z h b H V l P S J z W y Z x d W 9 0 O 0 R h d G F z Z X Q m c X V v d D s s J n F 1 b 3 Q 7 V G l t Z S B l b G F w c 2 V k J n F 1 b 3 Q 7 L C Z x d W 9 0 O 1 J D M S Z x d W 9 0 O y w m c X V v d D t L J n F 1 b 3 Q 7 L C Z x d W 9 0 O 0 w m c X V v d D s s J n F 1 b 3 Q 7 d y Z x d W 9 0 O y w m c X V v d D t y J n F 1 b 3 Q 7 L C Z x d W 9 0 O 2 R p c 3 R f Y 2 9 t c H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1 b j I v Q X V 0 b 1 J l b W 9 2 Z W R D b 2 x 1 b W 5 z M S 5 7 R G F 0 Y X N l d C w w f S Z x d W 9 0 O y w m c X V v d D t T Z W N 0 a W 9 u M S 9 y Z X N 1 b H R z X 3 J 1 b j I v Q X V 0 b 1 J l b W 9 2 Z W R D b 2 x 1 b W 5 z M S 5 7 V G l t Z S B l b G F w c 2 V k L D F 9 J n F 1 b 3 Q 7 L C Z x d W 9 0 O 1 N l Y 3 R p b 2 4 x L 3 J l c 3 V s d H N f c n V u M i 9 B d X R v U m V t b 3 Z l Z E N v b H V t b n M x L n t S Q z E s M n 0 m c X V v d D s s J n F 1 b 3 Q 7 U 2 V j d G l v b j E v c m V z d W x 0 c 1 9 y d W 4 y L 0 F 1 d G 9 S Z W 1 v d m V k Q 2 9 s d W 1 u c z E u e 0 s s M 3 0 m c X V v d D s s J n F 1 b 3 Q 7 U 2 V j d G l v b j E v c m V z d W x 0 c 1 9 y d W 4 y L 0 F 1 d G 9 S Z W 1 v d m V k Q 2 9 s d W 1 u c z E u e 0 w s N H 0 m c X V v d D s s J n F 1 b 3 Q 7 U 2 V j d G l v b j E v c m V z d W x 0 c 1 9 y d W 4 y L 0 F 1 d G 9 S Z W 1 v d m V k Q 2 9 s d W 1 u c z E u e 3 c s N X 0 m c X V v d D s s J n F 1 b 3 Q 7 U 2 V j d G l v b j E v c m V z d W x 0 c 1 9 y d W 4 y L 0 F 1 d G 9 S Z W 1 v d m V k Q 2 9 s d W 1 u c z E u e 3 I s N n 0 m c X V v d D s s J n F 1 b 3 Q 7 U 2 V j d G l v b j E v c m V z d W x 0 c 1 9 y d W 4 y L 0 F 1 d G 9 S Z W 1 v d m V k Q 2 9 s d W 1 u c z E u e 2 R p c 3 R f Y 2 9 t c H V 0 Z W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c 1 9 y d W 4 y L 0 F 1 d G 9 S Z W 1 v d m V k Q 2 9 s d W 1 u c z E u e 0 R h d G F z Z X Q s M H 0 m c X V v d D s s J n F 1 b 3 Q 7 U 2 V j d G l v b j E v c m V z d W x 0 c 1 9 y d W 4 y L 0 F 1 d G 9 S Z W 1 v d m V k Q 2 9 s d W 1 u c z E u e 1 R p b W U g Z W x h c H N l Z C w x f S Z x d W 9 0 O y w m c X V v d D t T Z W N 0 a W 9 u M S 9 y Z X N 1 b H R z X 3 J 1 b j I v Q X V 0 b 1 J l b W 9 2 Z W R D b 2 x 1 b W 5 z M S 5 7 U k M x L D J 9 J n F 1 b 3 Q 7 L C Z x d W 9 0 O 1 N l Y 3 R p b 2 4 x L 3 J l c 3 V s d H N f c n V u M i 9 B d X R v U m V t b 3 Z l Z E N v b H V t b n M x L n t L L D N 9 J n F 1 b 3 Q 7 L C Z x d W 9 0 O 1 N l Y 3 R p b 2 4 x L 3 J l c 3 V s d H N f c n V u M i 9 B d X R v U m V t b 3 Z l Z E N v b H V t b n M x L n t M L D R 9 J n F 1 b 3 Q 7 L C Z x d W 9 0 O 1 N l Y 3 R p b 2 4 x L 3 J l c 3 V s d H N f c n V u M i 9 B d X R v U m V t b 3 Z l Z E N v b H V t b n M x L n t 3 L D V 9 J n F 1 b 3 Q 7 L C Z x d W 9 0 O 1 N l Y 3 R p b 2 4 x L 3 J l c 3 V s d H N f c n V u M i 9 B d X R v U m V t b 3 Z l Z E N v b H V t b n M x L n t y L D Z 9 J n F 1 b 3 Q 7 L C Z x d W 9 0 O 1 N l Y 3 R p b 2 4 x L 3 J l c 3 V s d H N f c n V u M i 9 B d X R v U m V t b 3 Z l Z E N v b H V t b n M x L n t k a X N 0 X 2 N v b X B 1 d G V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X 3 J 1 b j I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1 b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1 b j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N T k 0 M 2 Z i O C 1 k M z Q y L T R k M T k t O D A 4 M S 1 j M 2 E x N D B l M z g 5 O T M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c m V z d W x 0 c y I g L z 4 8 R W 5 0 c n k g V H l w Z T 0 i U m V j b 3 Z l c n l U Y X J n Z X R D b 2 x 1 b W 4 i I F Z h b H V l P S J s M S I g L z 4 8 R W 5 0 c n k g V H l w Z T 0 i U m V j b 3 Z l c n l U Y X J n Z X R S b 3 c i I F Z h b H V l P S J s M j k i I C 8 + P E V u d H J 5 I F R 5 c G U 9 I k Z p b G x U Y X J n Z X Q i I F Z h b H V l P S J z c m V z d W x 0 c 1 9 y d W 4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2 V D E 0 O j I 4 O j U 4 L j A w N D Y 3 M z F a I i A v P j x F b n R y e S B U e X B l P S J G a W x s Q 2 9 s d W 1 u V H l w Z X M i I F Z h b H V l P S J z Q X d Z R 0 F 3 T U R B d 0 0 9 I i A v P j x F b n R y e S B U e X B l P S J G a W x s Q 2 9 s d W 1 u T m F t Z X M i I F Z h b H V l P S J z W y Z x d W 9 0 O 0 R h d G F z Z X Q m c X V v d D s s J n F 1 b 3 Q 7 V G l t Z S B l b G F w c 2 V k J n F 1 b 3 Q 7 L C Z x d W 9 0 O 1 J D M S Z x d W 9 0 O y w m c X V v d D t L J n F 1 b 3 Q 7 L C Z x d W 9 0 O 0 w m c X V v d D s s J n F 1 b 3 Q 7 d y Z x d W 9 0 O y w m c X V v d D t y J n F 1 b 3 Q 7 L C Z x d W 9 0 O 2 R p c 3 R f Y 2 9 t c H V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J 1 b j I g K D I p L 0 F 1 d G 9 S Z W 1 v d m V k Q 2 9 s d W 1 u c z E u e 0 R h d G F z Z X Q s M H 0 m c X V v d D s s J n F 1 b 3 Q 7 U 2 V j d G l v b j E v c m V z d W x 0 c 1 9 y d W 4 y I C g y K S 9 B d X R v U m V t b 3 Z l Z E N v b H V t b n M x L n t U a W 1 l I G V s Y X B z Z W Q s M X 0 m c X V v d D s s J n F 1 b 3 Q 7 U 2 V j d G l v b j E v c m V z d W x 0 c 1 9 y d W 4 y I C g y K S 9 B d X R v U m V t b 3 Z l Z E N v b H V t b n M x L n t S Q z E s M n 0 m c X V v d D s s J n F 1 b 3 Q 7 U 2 V j d G l v b j E v c m V z d W x 0 c 1 9 y d W 4 y I C g y K S 9 B d X R v U m V t b 3 Z l Z E N v b H V t b n M x L n t L L D N 9 J n F 1 b 3 Q 7 L C Z x d W 9 0 O 1 N l Y 3 R p b 2 4 x L 3 J l c 3 V s d H N f c n V u M i A o M i k v Q X V 0 b 1 J l b W 9 2 Z W R D b 2 x 1 b W 5 z M S 5 7 T C w 0 f S Z x d W 9 0 O y w m c X V v d D t T Z W N 0 a W 9 u M S 9 y Z X N 1 b H R z X 3 J 1 b j I g K D I p L 0 F 1 d G 9 S Z W 1 v d m V k Q 2 9 s d W 1 u c z E u e 3 c s N X 0 m c X V v d D s s J n F 1 b 3 Q 7 U 2 V j d G l v b j E v c m V z d W x 0 c 1 9 y d W 4 y I C g y K S 9 B d X R v U m V t b 3 Z l Z E N v b H V t b n M x L n t y L D Z 9 J n F 1 b 3 Q 7 L C Z x d W 9 0 O 1 N l Y 3 R p b 2 4 x L 3 J l c 3 V s d H N f c n V u M i A o M i k v Q X V 0 b 1 J l b W 9 2 Z W R D b 2 x 1 b W 5 z M S 5 7 Z G l z d F 9 j b 2 1 w d X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J 1 b j I g K D I p L 0 F 1 d G 9 S Z W 1 v d m V k Q 2 9 s d W 1 u c z E u e 0 R h d G F z Z X Q s M H 0 m c X V v d D s s J n F 1 b 3 Q 7 U 2 V j d G l v b j E v c m V z d W x 0 c 1 9 y d W 4 y I C g y K S 9 B d X R v U m V t b 3 Z l Z E N v b H V t b n M x L n t U a W 1 l I G V s Y X B z Z W Q s M X 0 m c X V v d D s s J n F 1 b 3 Q 7 U 2 V j d G l v b j E v c m V z d W x 0 c 1 9 y d W 4 y I C g y K S 9 B d X R v U m V t b 3 Z l Z E N v b H V t b n M x L n t S Q z E s M n 0 m c X V v d D s s J n F 1 b 3 Q 7 U 2 V j d G l v b j E v c m V z d W x 0 c 1 9 y d W 4 y I C g y K S 9 B d X R v U m V t b 3 Z l Z E N v b H V t b n M x L n t L L D N 9 J n F 1 b 3 Q 7 L C Z x d W 9 0 O 1 N l Y 3 R p b 2 4 x L 3 J l c 3 V s d H N f c n V u M i A o M i k v Q X V 0 b 1 J l b W 9 2 Z W R D b 2 x 1 b W 5 z M S 5 7 T C w 0 f S Z x d W 9 0 O y w m c X V v d D t T Z W N 0 a W 9 u M S 9 y Z X N 1 b H R z X 3 J 1 b j I g K D I p L 0 F 1 d G 9 S Z W 1 v d m V k Q 2 9 s d W 1 u c z E u e 3 c s N X 0 m c X V v d D s s J n F 1 b 3 Q 7 U 2 V j d G l v b j E v c m V z d W x 0 c 1 9 y d W 4 y I C g y K S 9 B d X R v U m V t b 3 Z l Z E N v b H V t b n M x L n t y L D Z 9 J n F 1 b 3 Q 7 L C Z x d W 9 0 O 1 N l Y 3 R p b 2 4 x L 3 J l c 3 V s d H N f c n V u M i A o M i k v Q X V 0 b 1 J l b W 9 2 Z W R D b 2 x 1 b W 5 z M S 5 7 Z G l z d F 9 j b 2 1 w d X R l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y d W 4 y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J 1 b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Y w O D k 5 O T Y t M G F h Y S 0 0 N j k 2 L T h k N j Y t N T J h N D R m N W M y N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c m V z d W x 0 c y I g L z 4 8 R W 5 0 c n k g V H l w Z T 0 i U m V j b 3 Z l c n l U Y X J n Z X R D b 2 x 1 b W 4 i I F Z h b H V l P S J s M S I g L z 4 8 R W 5 0 c n k g V H l w Z T 0 i U m V j b 3 Z l c n l U Y X J n Z X R S b 3 c i I F Z h b H V l P S J s N D E i I C 8 + P E V u d H J 5 I F R 5 c G U 9 I k Z p b G x U Y X J n Z X Q i I F Z h b H V l P S J z c m V z d W x 0 c 1 9 y d W 4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Z U M T g 6 M z Y 6 M j Y u O D c 3 M z U x N V o i I C 8 + P E V u d H J 5 I F R 5 c G U 9 I k Z p b G x D b 2 x 1 b W 5 U e X B l c y I g V m F s d W U 9 I n N B d 1 l H Q X d N R E F 3 T T 0 i I C 8 + P E V u d H J 5 I F R 5 c G U 9 I k Z p b G x D b 2 x 1 b W 5 O Y W 1 l c y I g V m F s d W U 9 I n N b J n F 1 b 3 Q 7 R G F 0 Y X N l d C Z x d W 9 0 O y w m c X V v d D t U a W 1 l I G V s Y X B z Z W Q m c X V v d D s s J n F 1 b 3 Q 7 U k M x J n F 1 b 3 Q 7 L C Z x d W 9 0 O 0 s m c X V v d D s s J n F 1 b 3 Q 7 T C Z x d W 9 0 O y w m c X V v d D t 3 J n F 1 b 3 Q 7 L C Z x d W 9 0 O 3 I m c X V v d D s s J n F 1 b 3 Q 7 Z G l z d F 9 j b 2 1 w d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N f c n V u M y 9 B d X R v U m V t b 3 Z l Z E N v b H V t b n M x L n t E Y X R h c 2 V 0 L D B 9 J n F 1 b 3 Q 7 L C Z x d W 9 0 O 1 N l Y 3 R p b 2 4 x L 3 J l c 3 V s d H N f c n V u M y 9 B d X R v U m V t b 3 Z l Z E N v b H V t b n M x L n t U a W 1 l I G V s Y X B z Z W Q s M X 0 m c X V v d D s s J n F 1 b 3 Q 7 U 2 V j d G l v b j E v c m V z d W x 0 c 1 9 y d W 4 z L 0 F 1 d G 9 S Z W 1 v d m V k Q 2 9 s d W 1 u c z E u e 1 J D M S w y f S Z x d W 9 0 O y w m c X V v d D t T Z W N 0 a W 9 u M S 9 y Z X N 1 b H R z X 3 J 1 b j M v Q X V 0 b 1 J l b W 9 2 Z W R D b 2 x 1 b W 5 z M S 5 7 S y w z f S Z x d W 9 0 O y w m c X V v d D t T Z W N 0 a W 9 u M S 9 y Z X N 1 b H R z X 3 J 1 b j M v Q X V 0 b 1 J l b W 9 2 Z W R D b 2 x 1 b W 5 z M S 5 7 T C w 0 f S Z x d W 9 0 O y w m c X V v d D t T Z W N 0 a W 9 u M S 9 y Z X N 1 b H R z X 3 J 1 b j M v Q X V 0 b 1 J l b W 9 2 Z W R D b 2 x 1 b W 5 z M S 5 7 d y w 1 f S Z x d W 9 0 O y w m c X V v d D t T Z W N 0 a W 9 u M S 9 y Z X N 1 b H R z X 3 J 1 b j M v Q X V 0 b 1 J l b W 9 2 Z W R D b 2 x 1 b W 5 z M S 5 7 c i w 2 f S Z x d W 9 0 O y w m c X V v d D t T Z W N 0 a W 9 u M S 9 y Z X N 1 b H R z X 3 J 1 b j M v Q X V 0 b 1 J l b W 9 2 Z W R D b 2 x 1 b W 5 z M S 5 7 Z G l z d F 9 j b 2 1 w d X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X 3 J 1 b j M v Q X V 0 b 1 J l b W 9 2 Z W R D b 2 x 1 b W 5 z M S 5 7 R G F 0 Y X N l d C w w f S Z x d W 9 0 O y w m c X V v d D t T Z W N 0 a W 9 u M S 9 y Z X N 1 b H R z X 3 J 1 b j M v Q X V 0 b 1 J l b W 9 2 Z W R D b 2 x 1 b W 5 z M S 5 7 V G l t Z S B l b G F w c 2 V k L D F 9 J n F 1 b 3 Q 7 L C Z x d W 9 0 O 1 N l Y 3 R p b 2 4 x L 3 J l c 3 V s d H N f c n V u M y 9 B d X R v U m V t b 3 Z l Z E N v b H V t b n M x L n t S Q z E s M n 0 m c X V v d D s s J n F 1 b 3 Q 7 U 2 V j d G l v b j E v c m V z d W x 0 c 1 9 y d W 4 z L 0 F 1 d G 9 S Z W 1 v d m V k Q 2 9 s d W 1 u c z E u e 0 s s M 3 0 m c X V v d D s s J n F 1 b 3 Q 7 U 2 V j d G l v b j E v c m V z d W x 0 c 1 9 y d W 4 z L 0 F 1 d G 9 S Z W 1 v d m V k Q 2 9 s d W 1 u c z E u e 0 w s N H 0 m c X V v d D s s J n F 1 b 3 Q 7 U 2 V j d G l v b j E v c m V z d W x 0 c 1 9 y d W 4 z L 0 F 1 d G 9 S Z W 1 v d m V k Q 2 9 s d W 1 u c z E u e 3 c s N X 0 m c X V v d D s s J n F 1 b 3 Q 7 U 2 V j d G l v b j E v c m V z d W x 0 c 1 9 y d W 4 z L 0 F 1 d G 9 S Z W 1 v d m V k Q 2 9 s d W 1 u c z E u e 3 I s N n 0 m c X V v d D s s J n F 1 b 3 Q 7 U 2 V j d G l v b j E v c m V z d W x 0 c 1 9 y d W 4 z L 0 F 1 d G 9 S Z W 1 v d m V k Q 2 9 s d W 1 u c z E u e 2 R p c 3 R f Y 2 9 t c H V 0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N f c n V u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y d W 4 z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c n V u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a W x 1 c m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h j Z m M 5 N G Y t Y W F l Z S 0 0 N W J l L W E y N D g t O D d l M z M 1 Y W Q x M D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h a W x 1 c m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F U M D c 6 N T I 6 M T I u O T g 2 N T Q w O F o i I C 8 + P E V u d H J 5 I F R 5 c G U 9 I k Z p b G x D b 2 x 1 b W 5 U e X B l c y I g V m F s d W U 9 I n N B d 0 1 H Q m d Z P S I g L z 4 8 R W 5 0 c n k g V H l w Z T 0 i R m l s b E N v b H V t b k 5 h b W V z I i B W Y W x 1 Z T 0 i c 1 s m c X V v d D t E Y X R h c 2 V 0 J n F 1 b 3 Q 7 L C Z x d W 9 0 O 1 B y b 2 I m c X V v d D s s J n F 1 b 3 Q 7 T W 9 0 a W Y x J n F 1 b 3 Q 7 L C Z x d W 9 0 O 0 1 v d G l m M i Z x d W 9 0 O y w m c X V v d D t N b 3 R p Z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l s d X J l c y 9 B d X R v U m V t b 3 Z l Z E N v b H V t b n M x L n t E Y X R h c 2 V 0 L D B 9 J n F 1 b 3 Q 7 L C Z x d W 9 0 O 1 N l Y 3 R p b 2 4 x L 0 Z h a W x 1 c m V z L 0 F 1 d G 9 S Z W 1 v d m V k Q 2 9 s d W 1 u c z E u e 1 B y b 2 I s M X 0 m c X V v d D s s J n F 1 b 3 Q 7 U 2 V j d G l v b j E v R m F p b H V y Z X M v Q X V 0 b 1 J l b W 9 2 Z W R D b 2 x 1 b W 5 z M S 5 7 T W 9 0 a W Y x L D J 9 J n F 1 b 3 Q 7 L C Z x d W 9 0 O 1 N l Y 3 R p b 2 4 x L 0 Z h a W x 1 c m V z L 0 F 1 d G 9 S Z W 1 v d m V k Q 2 9 s d W 1 u c z E u e 0 1 v d G l m M i w z f S Z x d W 9 0 O y w m c X V v d D t T Z W N 0 a W 9 u M S 9 G Y W l s d X J l c y 9 B d X R v U m V t b 3 Z l Z E N v b H V t b n M x L n t N b 3 R p Z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F p b H V y Z X M v Q X V 0 b 1 J l b W 9 2 Z W R D b 2 x 1 b W 5 z M S 5 7 R G F 0 Y X N l d C w w f S Z x d W 9 0 O y w m c X V v d D t T Z W N 0 a W 9 u M S 9 G Y W l s d X J l c y 9 B d X R v U m V t b 3 Z l Z E N v b H V t b n M x L n t Q c m 9 i L D F 9 J n F 1 b 3 Q 7 L C Z x d W 9 0 O 1 N l Y 3 R p b 2 4 x L 0 Z h a W x 1 c m V z L 0 F 1 d G 9 S Z W 1 v d m V k Q 2 9 s d W 1 u c z E u e 0 1 v d G l m M S w y f S Z x d W 9 0 O y w m c X V v d D t T Z W N 0 a W 9 u M S 9 G Y W l s d X J l c y 9 B d X R v U m V t b 3 Z l Z E N v b H V t b n M x L n t N b 3 R p Z j I s M 3 0 m c X V v d D s s J n F 1 b 3 Q 7 U 2 V j d G l v b j E v R m F p b H V y Z X M v Q X V 0 b 1 J l b W 9 2 Z W R D b 2 x 1 b W 5 z M S 5 7 T W 9 0 a W Y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l s d X J l c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p b H V y Z X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p b H V y Z X M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O V V O u 9 U l 0 q y P O d j O Q F Y 0 g A A A A A C A A A A A A A Q Z g A A A A E A A C A A A A A A D S O V N A q R w m p D u d 8 U u G g t W 9 1 g + n Q L 4 0 y m U 4 H V Q p b O z Q A A A A A O g A A A A A I A A C A A A A B 2 J i m r j W V 9 7 D r 1 b y o N Z 2 / r + K r Q D S f D 9 0 p P d s k O o n / 4 2 F A A A A A G G 8 d f t X 1 r x R 2 6 8 w w k w t Q 2 w u p B n / v 7 f + Z 3 p k f u K 8 i 5 c z 4 a Y V c N 8 o i 7 q c i Z b 9 e e o J i 1 x H H T a R q o X R w 3 + r O / q g F D B e C t Z W e q W n B B 0 a v J Z M n S e E A A A A C L q i + w i 4 I E a u 3 b 5 s D g f U D Q v t S z l C s R X w f D p Y I G I c y s T h j v c x I 6 g Q W H G T s J K F v 6 W / 0 8 z N 3 Z y l 4 W P 3 D s t O t q k o s x < / D a t a M a s h u p > 
</file>

<file path=customXml/itemProps1.xml><?xml version="1.0" encoding="utf-8"?>
<ds:datastoreItem xmlns:ds="http://schemas.openxmlformats.org/officeDocument/2006/customXml" ds:itemID="{4E9997C3-DC5F-4B7C-AC74-22BC79D5F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results</vt:lpstr>
      <vt:lpstr>Failures</vt:lpstr>
      <vt:lpstr>fail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Monaco</dc:creator>
  <cp:lastModifiedBy>Francesco Monaco</cp:lastModifiedBy>
  <dcterms:created xsi:type="dcterms:W3CDTF">2024-06-03T18:31:34Z</dcterms:created>
  <dcterms:modified xsi:type="dcterms:W3CDTF">2024-06-20T15:37:44Z</dcterms:modified>
</cp:coreProperties>
</file>