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errerx\Documents\GitHub\Perfusion-system\"/>
    </mc:Choice>
  </mc:AlternateContent>
  <xr:revisionPtr revIDLastSave="0" documentId="13_ncr:1_{58432789-7F97-48BA-AEA8-4D69AF0634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epper motor Pump 1_16 step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1" l="1"/>
  <c r="H9" i="11" s="1"/>
  <c r="I9" i="11" s="1"/>
  <c r="H8" i="11"/>
  <c r="I8" i="11" s="1"/>
  <c r="F7" i="11"/>
  <c r="H7" i="11" s="1"/>
  <c r="I7" i="11" s="1"/>
  <c r="F6" i="11"/>
  <c r="H6" i="11" s="1"/>
  <c r="I6" i="11" s="1"/>
</calcChain>
</file>

<file path=xl/sharedStrings.xml><?xml version="1.0" encoding="utf-8"?>
<sst xmlns="http://schemas.openxmlformats.org/spreadsheetml/2006/main" count="5" uniqueCount="5">
  <si>
    <t>Time (s)</t>
  </si>
  <si>
    <t>Volume (mL)</t>
  </si>
  <si>
    <t>Flow (mL/s)</t>
  </si>
  <si>
    <t>Flow (mL/min)</t>
  </si>
  <si>
    <t>Speed(steps/s)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</si>
</sst>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steps/s vs flow rate </a:t>
            </a:r>
          </a:p>
        </c:rich>
      </c:tx>
      <c:layout>
        <c:manualLayout>
          <c:xMode val="edge"/>
          <c:yMode val="edge"/>
          <c:x val="0.33131714785651795"/>
          <c:y val="3.285967866733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069767441860457E-3"/>
                  <c:y val="0.2611091171984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'Stepper motor Pump 1_16 step'!$E$6:$E$9</c:f>
              <c:numCache>
                <c:formatCode>General</c:formatCode>
                <c:ptCount val="4"/>
                <c:pt idx="0">
                  <c:v>150</c:v>
                </c:pt>
                <c:pt idx="1">
                  <c:v>350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'Stepper motor Pump 1_16 step'!$I$6:$I$9</c:f>
              <c:numCache>
                <c:formatCode>General</c:formatCode>
                <c:ptCount val="4"/>
                <c:pt idx="0">
                  <c:v>0.5</c:v>
                </c:pt>
                <c:pt idx="1">
                  <c:v>1.25</c:v>
                </c:pt>
                <c:pt idx="2">
                  <c:v>1.7999999999999998</c:v>
                </c:pt>
                <c:pt idx="3">
                  <c:v>3.7142857142857144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1-49CE-8BA9-E7196967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77224"/>
        <c:axId val="268948608"/>
      </c:scatterChart>
      <c:valAx>
        <c:axId val="317677224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(steps/s)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48608"/>
        <c:crosses val="autoZero"/>
        <c:crossBetween val="midCat"/>
      </c:valAx>
      <c:valAx>
        <c:axId val="26894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7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4</xdr:row>
      <xdr:rowOff>11112</xdr:rowOff>
    </xdr:from>
    <xdr:to>
      <xdr:col>17</xdr:col>
      <xdr:colOff>133350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A34BC-9CA9-4CC6-B0E8-A7431F3F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3875-3118-4B41-A180-C1859D2AED61}">
  <dimension ref="E5:I9"/>
  <sheetViews>
    <sheetView tabSelected="1" topLeftCell="D2" workbookViewId="0">
      <selection activeCell="H9" sqref="H9"/>
    </sheetView>
  </sheetViews>
  <sheetFormatPr defaultRowHeight="14.5" x14ac:dyDescent="0.35"/>
  <cols>
    <col min="5" max="5" width="13.26953125" bestFit="1" customWidth="1"/>
    <col min="7" max="7" width="11.36328125" bestFit="1" customWidth="1"/>
    <col min="8" max="8" width="10.54296875" bestFit="1" customWidth="1"/>
    <col min="9" max="9" width="13" bestFit="1" customWidth="1"/>
  </cols>
  <sheetData>
    <row r="5" spans="5:9" x14ac:dyDescent="0.35">
      <c r="E5" s="1" t="s">
        <v>4</v>
      </c>
      <c r="F5" s="1" t="s">
        <v>0</v>
      </c>
      <c r="G5" s="1" t="s">
        <v>1</v>
      </c>
      <c r="H5" s="1" t="s">
        <v>2</v>
      </c>
      <c r="I5" s="1" t="s">
        <v>3</v>
      </c>
    </row>
    <row r="6" spans="5:9" x14ac:dyDescent="0.35">
      <c r="E6" s="2">
        <v>150</v>
      </c>
      <c r="F6" s="2">
        <f>10*60</f>
        <v>600</v>
      </c>
      <c r="G6" s="2">
        <v>5</v>
      </c>
      <c r="H6" s="3">
        <f>G6/F6</f>
        <v>8.3333333333333332E-3</v>
      </c>
      <c r="I6" s="2">
        <f t="shared" ref="I6:I9" si="0">H6*60</f>
        <v>0.5</v>
      </c>
    </row>
    <row r="7" spans="5:9" x14ac:dyDescent="0.35">
      <c r="E7" s="2">
        <v>350</v>
      </c>
      <c r="F7" s="2">
        <f>10*60</f>
        <v>600</v>
      </c>
      <c r="G7" s="2">
        <v>12.5</v>
      </c>
      <c r="H7" s="3">
        <f t="shared" ref="H7:H8" si="1">G7/F7</f>
        <v>2.0833333333333332E-2</v>
      </c>
      <c r="I7" s="2">
        <f t="shared" si="0"/>
        <v>1.25</v>
      </c>
    </row>
    <row r="8" spans="5:9" x14ac:dyDescent="0.35">
      <c r="E8" s="2">
        <v>500</v>
      </c>
      <c r="F8" s="2">
        <v>600</v>
      </c>
      <c r="G8" s="2">
        <v>18</v>
      </c>
      <c r="H8" s="2">
        <f t="shared" si="1"/>
        <v>0.03</v>
      </c>
      <c r="I8" s="2">
        <f t="shared" si="0"/>
        <v>1.7999999999999998</v>
      </c>
    </row>
    <row r="9" spans="5:9" x14ac:dyDescent="0.35">
      <c r="E9" s="2">
        <v>1000</v>
      </c>
      <c r="F9" s="2">
        <f>60*7</f>
        <v>420</v>
      </c>
      <c r="G9" s="2">
        <v>26</v>
      </c>
      <c r="H9" s="3">
        <f t="shared" ref="H9" si="2">G9/F9</f>
        <v>6.1904761904761907E-2</v>
      </c>
      <c r="I9" s="2">
        <f t="shared" si="0"/>
        <v>3.7142857142857144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Stepper motor Pump 1_16 step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2020-09-08T11:14:15Z</dcterms:created>
  <dcterms:modified xsi:type="dcterms:W3CDTF">2022-11-10T15:41:39Z</dcterms:modified>
</cp:coreProperties>
</file>