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errerx\Documents\GitHub\Perfusion-system\"/>
    </mc:Choice>
  </mc:AlternateContent>
  <xr:revisionPtr revIDLastSave="0" documentId="13_ncr:1_{315EDFC8-830B-4358-8E67-3463BD700DF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13" i="1" l="1"/>
  <c r="F13" i="1" s="1"/>
  <c r="F14" i="1"/>
  <c r="F12" i="1"/>
  <c r="F6" i="1"/>
  <c r="F8" i="1"/>
  <c r="F11" i="1"/>
  <c r="F15" i="1"/>
  <c r="E7" i="1" l="1"/>
  <c r="F7" i="1" s="1"/>
  <c r="E10" i="1" l="1"/>
  <c r="F10" i="1" s="1"/>
  <c r="E9" i="1" l="1"/>
  <c r="F9" i="1" s="1"/>
  <c r="F18" i="1" l="1"/>
</calcChain>
</file>

<file path=xl/sharedStrings.xml><?xml version="1.0" encoding="utf-8"?>
<sst xmlns="http://schemas.openxmlformats.org/spreadsheetml/2006/main" count="34" uniqueCount="26">
  <si>
    <t>Component</t>
  </si>
  <si>
    <t>Units</t>
  </si>
  <si>
    <t>Amazon</t>
  </si>
  <si>
    <t>3D printed</t>
  </si>
  <si>
    <t>2.54 mm Female pin header</t>
  </si>
  <si>
    <t>Gerber file (JCB PCB)</t>
  </si>
  <si>
    <t>Cost £</t>
  </si>
  <si>
    <t>Unit cost £</t>
  </si>
  <si>
    <t>Manufacturer Hyperlink embedded)</t>
  </si>
  <si>
    <t>Total cost</t>
  </si>
  <si>
    <t>Screw connectors</t>
  </si>
  <si>
    <t>Rotary encoder</t>
  </si>
  <si>
    <t>Barrel jack</t>
  </si>
  <si>
    <t>ThePiHut</t>
  </si>
  <si>
    <t>Pimoroni</t>
  </si>
  <si>
    <t>Pololu A4988 Stepper Motor Driver Carrier</t>
  </si>
  <si>
    <t>Teensy 3.2</t>
  </si>
  <si>
    <t>100 nF ceramic capacitor</t>
  </si>
  <si>
    <t>PCB</t>
  </si>
  <si>
    <t>5V 1.5A Linear Voltage Regulator - 7805</t>
  </si>
  <si>
    <t>330 nF ceramic capacitor</t>
  </si>
  <si>
    <t>Peristaltic pumps</t>
  </si>
  <si>
    <t>35 mm lid</t>
  </si>
  <si>
    <t>OLED display</t>
  </si>
  <si>
    <t>RS Components</t>
  </si>
  <si>
    <t>Silicone tubing 2mm ID/ 4mm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</si>
</sst>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0" applyFont="1"/>
    <xf numFmtId="0" fontId="2" fillId="0" borderId="0" xfId="1" applyAlignment="1">
      <alignment horizontal="left"/>
    </xf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vertical="center"/>
    </xf>
    <xf numFmtId="2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hepihut.com/products/rotary-encoder-extras" TargetMode="External"/><Relationship Id="rId13" Type="http://schemas.openxmlformats.org/officeDocument/2006/relationships/hyperlink" Target="https://uk.rs-online.com/web/p/flexible-tubes/4189999/" TargetMode="External"/><Relationship Id="rId3" Type="http://schemas.openxmlformats.org/officeDocument/2006/relationships/hyperlink" Target="https://www.amazon.co.uk/UCTOP-STORE-2-54mm-Terminal-Connector/dp/B01FS4KDN6/ref=sr_1_6?crid=2MHQ3USC57IKZ&amp;keywords=screw+terminal+2.54&amp;qid=1644862673&amp;sprefix=screw+terminal+2.54%2Caps%2C88&amp;sr=8-6" TargetMode="External"/><Relationship Id="rId7" Type="http://schemas.openxmlformats.org/officeDocument/2006/relationships/hyperlink" Target="https://www.amazon.co.uk/gp/product/B01L9GC470/ref=ppx_yo_dt_b_search_asin_title?ie=UTF8&amp;th=1" TargetMode="External"/><Relationship Id="rId12" Type="http://schemas.openxmlformats.org/officeDocument/2006/relationships/hyperlink" Target="https://www.amazon.co.uk/Elprico-Peristaltic-Pump-12-24V-Micro/dp/B08TLVLJKD/ref=sr_1_2_sspa?keywords=peristaltic+pump+stepper+motor&amp;qid=1667836740&amp;sprefix=peristaltic+pump+stepper+%2Caps%2C62&amp;sr=8-2-spons&amp;psc=1&amp;smid=A3A5K98CYHK9SR" TargetMode="External"/><Relationship Id="rId2" Type="http://schemas.openxmlformats.org/officeDocument/2006/relationships/hyperlink" Target="https://www.amazon.co.uk/HALJIA-Header-Connector-2-54mm-StripWires/dp/B06WD34L1H/ref=sr_1_3?crid=2X2G59760I3X0&amp;keywords=2.54+female+header&amp;qid=1644856550&amp;sprefix=2.54+female+header%2Caps%2C55&amp;sr=8-3" TargetMode="External"/><Relationship Id="rId1" Type="http://schemas.openxmlformats.org/officeDocument/2006/relationships/hyperlink" Target="https://cart.jlcpcb.com/quote?orderType=1&amp;stencilLayer=2&amp;stencilWidth=100&amp;stencilLength=100" TargetMode="External"/><Relationship Id="rId6" Type="http://schemas.openxmlformats.org/officeDocument/2006/relationships/hyperlink" Target="https://www.amazon.co.uk/Teensy-3-2-With-Pins/dp/B015QUPO5Y" TargetMode="External"/><Relationship Id="rId11" Type="http://schemas.openxmlformats.org/officeDocument/2006/relationships/hyperlink" Target="https://thepihut.com/products/capacitor-0-33-f-10-pack" TargetMode="External"/><Relationship Id="rId5" Type="http://schemas.openxmlformats.org/officeDocument/2006/relationships/hyperlink" Target="https://shop.pimoroni.com/products/pololu-a4988-stepper-motor-driver-carrier-black-edition?variant=385708716&amp;currency=GBP&amp;utm_source=google&amp;utm_medium=cpc&amp;utm_campaign=google+shopping?utm_source=google&amp;utm_medium=surfaces&amp;utm_campaign=shopping&amp;gclid=CjwKC" TargetMode="External"/><Relationship Id="rId10" Type="http://schemas.openxmlformats.org/officeDocument/2006/relationships/hyperlink" Target="https://thepihut.com/products/0-1uf-ceramic-capacitors-10-pack" TargetMode="External"/><Relationship Id="rId4" Type="http://schemas.openxmlformats.org/officeDocument/2006/relationships/hyperlink" Target="https://www.amazon.co.uk/Bottam-Power-Socket-2-1mm-Barrel-Type/dp/B09MQTLXJK/ref=sr_1_2_sspa?crid=3RJOZY3Z0IVXL&amp;keywords=Barrel+jack+pcb&amp;qid=1645038216&amp;sprefix=barrel+jack+pcb%2Caps%2C257&amp;sr=8-2-spons&amp;psc=1&amp;spLa=ZW5jcnlwdGVkUXVhbGlmaWVyPUExMFMxMU8wNUpKUVJ" TargetMode="External"/><Relationship Id="rId9" Type="http://schemas.openxmlformats.org/officeDocument/2006/relationships/hyperlink" Target="https://thepihut.com/products/5v-1-5a-linear-voltage-regulator-7805-to-220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36"/>
  <sheetViews>
    <sheetView tabSelected="1" workbookViewId="0">
      <selection activeCell="B6" sqref="B6"/>
    </sheetView>
  </sheetViews>
  <sheetFormatPr defaultRowHeight="14.5" x14ac:dyDescent="0.35"/>
  <cols>
    <col min="2" max="2" width="36" bestFit="1" customWidth="1"/>
    <col min="3" max="3" width="5.08984375" bestFit="1" customWidth="1"/>
    <col min="4" max="4" width="31.81640625" bestFit="1" customWidth="1"/>
    <col min="5" max="5" width="9.81640625" bestFit="1" customWidth="1"/>
    <col min="6" max="6" width="9" bestFit="1" customWidth="1"/>
    <col min="7" max="7" width="21.26953125" customWidth="1"/>
  </cols>
  <sheetData>
    <row r="3" spans="2:7" x14ac:dyDescent="0.35">
      <c r="B3" s="2" t="s">
        <v>0</v>
      </c>
      <c r="C3" s="2" t="s">
        <v>1</v>
      </c>
      <c r="D3" s="2" t="s">
        <v>8</v>
      </c>
      <c r="E3" s="2" t="s">
        <v>7</v>
      </c>
      <c r="F3" s="2" t="s">
        <v>6</v>
      </c>
      <c r="G3" s="2"/>
    </row>
    <row r="4" spans="2:7" x14ac:dyDescent="0.35">
      <c r="B4" t="s">
        <v>21</v>
      </c>
      <c r="C4">
        <v>2</v>
      </c>
      <c r="D4" s="1" t="s">
        <v>2</v>
      </c>
      <c r="E4" s="4">
        <v>36</v>
      </c>
      <c r="F4" s="4">
        <f>C4*E4</f>
        <v>72</v>
      </c>
      <c r="G4" s="2"/>
    </row>
    <row r="5" spans="2:7" x14ac:dyDescent="0.35">
      <c r="B5" t="s">
        <v>25</v>
      </c>
      <c r="C5">
        <v>1</v>
      </c>
      <c r="D5" s="1" t="s">
        <v>24</v>
      </c>
      <c r="E5" s="4"/>
      <c r="F5" s="4"/>
      <c r="G5" s="2"/>
    </row>
    <row r="6" spans="2:7" x14ac:dyDescent="0.35">
      <c r="B6" t="s">
        <v>16</v>
      </c>
      <c r="C6">
        <v>1</v>
      </c>
      <c r="D6" s="1" t="s">
        <v>2</v>
      </c>
      <c r="E6" s="4">
        <v>22.39</v>
      </c>
      <c r="F6" s="4">
        <f t="shared" ref="F6:F15" si="0">C6*E6</f>
        <v>22.39</v>
      </c>
      <c r="G6" s="2"/>
    </row>
    <row r="7" spans="2:7" x14ac:dyDescent="0.35">
      <c r="B7" t="s">
        <v>12</v>
      </c>
      <c r="C7">
        <v>1</v>
      </c>
      <c r="D7" s="3" t="s">
        <v>2</v>
      </c>
      <c r="E7" s="4">
        <f>4.51/45</f>
        <v>0.10022222222222221</v>
      </c>
      <c r="F7" s="4">
        <f>C7*E7</f>
        <v>0.10022222222222221</v>
      </c>
      <c r="G7" s="2"/>
    </row>
    <row r="8" spans="2:7" x14ac:dyDescent="0.35">
      <c r="B8" t="s">
        <v>23</v>
      </c>
      <c r="C8">
        <v>1</v>
      </c>
      <c r="D8" s="1" t="s">
        <v>2</v>
      </c>
      <c r="E8" s="4">
        <v>5.99</v>
      </c>
      <c r="F8" s="4">
        <f t="shared" si="0"/>
        <v>5.99</v>
      </c>
      <c r="G8" s="2"/>
    </row>
    <row r="9" spans="2:7" x14ac:dyDescent="0.35">
      <c r="B9" t="s">
        <v>4</v>
      </c>
      <c r="C9">
        <v>2</v>
      </c>
      <c r="D9" s="3" t="s">
        <v>2</v>
      </c>
      <c r="E9" s="4">
        <f>4.99/10</f>
        <v>0.499</v>
      </c>
      <c r="F9" s="4">
        <f>C9*E9</f>
        <v>0.998</v>
      </c>
      <c r="G9" s="2"/>
    </row>
    <row r="10" spans="2:7" x14ac:dyDescent="0.35">
      <c r="B10" t="s">
        <v>10</v>
      </c>
      <c r="C10">
        <v>4</v>
      </c>
      <c r="D10" s="1" t="s">
        <v>2</v>
      </c>
      <c r="E10" s="4">
        <f>9.99/30</f>
        <v>0.33300000000000002</v>
      </c>
      <c r="F10" s="4">
        <f>C10*E10</f>
        <v>1.3320000000000001</v>
      </c>
      <c r="G10" s="2"/>
    </row>
    <row r="11" spans="2:7" x14ac:dyDescent="0.35">
      <c r="B11" t="s">
        <v>15</v>
      </c>
      <c r="C11">
        <v>2</v>
      </c>
      <c r="D11" s="1" t="s">
        <v>14</v>
      </c>
      <c r="E11" s="4">
        <v>7.5</v>
      </c>
      <c r="F11" s="4">
        <f t="shared" si="0"/>
        <v>15</v>
      </c>
      <c r="G11" s="2"/>
    </row>
    <row r="12" spans="2:7" x14ac:dyDescent="0.35">
      <c r="B12" t="s">
        <v>19</v>
      </c>
      <c r="C12">
        <v>1</v>
      </c>
      <c r="D12" s="1" t="s">
        <v>13</v>
      </c>
      <c r="E12" s="4">
        <v>0.8</v>
      </c>
      <c r="F12" s="4">
        <f t="shared" si="0"/>
        <v>0.8</v>
      </c>
      <c r="G12" s="2"/>
    </row>
    <row r="13" spans="2:7" x14ac:dyDescent="0.35">
      <c r="B13" t="s">
        <v>20</v>
      </c>
      <c r="C13">
        <v>1</v>
      </c>
      <c r="D13" s="1" t="s">
        <v>13</v>
      </c>
      <c r="E13" s="4">
        <f>0.89/10</f>
        <v>8.8999999999999996E-2</v>
      </c>
      <c r="F13" s="4">
        <f t="shared" si="0"/>
        <v>8.8999999999999996E-2</v>
      </c>
      <c r="G13" s="2"/>
    </row>
    <row r="14" spans="2:7" x14ac:dyDescent="0.35">
      <c r="B14" t="s">
        <v>17</v>
      </c>
      <c r="C14">
        <v>1</v>
      </c>
      <c r="D14" s="1" t="s">
        <v>13</v>
      </c>
      <c r="E14" s="4">
        <v>0.17</v>
      </c>
      <c r="F14" s="4">
        <f t="shared" si="0"/>
        <v>0.17</v>
      </c>
      <c r="G14" s="2"/>
    </row>
    <row r="15" spans="2:7" x14ac:dyDescent="0.35">
      <c r="B15" t="s">
        <v>11</v>
      </c>
      <c r="C15">
        <v>1</v>
      </c>
      <c r="D15" s="1" t="s">
        <v>13</v>
      </c>
      <c r="E15" s="4">
        <v>3.9</v>
      </c>
      <c r="F15" s="4">
        <f t="shared" si="0"/>
        <v>3.9</v>
      </c>
      <c r="G15" s="2"/>
    </row>
    <row r="16" spans="2:7" x14ac:dyDescent="0.35">
      <c r="B16" t="s">
        <v>18</v>
      </c>
      <c r="C16">
        <v>1</v>
      </c>
      <c r="D16" s="1" t="s">
        <v>5</v>
      </c>
      <c r="E16" s="4">
        <v>2</v>
      </c>
      <c r="F16" s="4">
        <v>2</v>
      </c>
      <c r="G16" s="1"/>
    </row>
    <row r="17" spans="2:7" x14ac:dyDescent="0.35">
      <c r="B17" t="s">
        <v>22</v>
      </c>
      <c r="C17">
        <v>2</v>
      </c>
      <c r="D17" t="s">
        <v>3</v>
      </c>
      <c r="E17" s="7">
        <v>1</v>
      </c>
      <c r="F17" s="7">
        <v>1</v>
      </c>
      <c r="G17" s="1"/>
    </row>
    <row r="18" spans="2:7" x14ac:dyDescent="0.35">
      <c r="E18" s="5" t="s">
        <v>9</v>
      </c>
      <c r="F18" s="5">
        <f>SUM(F4:F17)</f>
        <v>125.76922222222223</v>
      </c>
      <c r="G18" s="1"/>
    </row>
    <row r="19" spans="2:7" x14ac:dyDescent="0.35">
      <c r="G19" s="1"/>
    </row>
    <row r="20" spans="2:7" x14ac:dyDescent="0.35">
      <c r="G20" s="1"/>
    </row>
    <row r="21" spans="2:7" x14ac:dyDescent="0.35">
      <c r="G21" s="1"/>
    </row>
    <row r="22" spans="2:7" x14ac:dyDescent="0.35">
      <c r="G22" s="1"/>
    </row>
    <row r="23" spans="2:7" x14ac:dyDescent="0.35">
      <c r="G23" s="1"/>
    </row>
    <row r="24" spans="2:7" x14ac:dyDescent="0.35">
      <c r="G24" s="6"/>
    </row>
    <row r="25" spans="2:7" x14ac:dyDescent="0.35">
      <c r="G25" s="6"/>
    </row>
    <row r="26" spans="2:7" x14ac:dyDescent="0.35">
      <c r="G26" s="6"/>
    </row>
    <row r="27" spans="2:7" x14ac:dyDescent="0.35">
      <c r="G27" s="6"/>
    </row>
    <row r="28" spans="2:7" x14ac:dyDescent="0.35">
      <c r="G28" s="6"/>
    </row>
    <row r="29" spans="2:7" x14ac:dyDescent="0.35">
      <c r="G29" s="6"/>
    </row>
    <row r="30" spans="2:7" x14ac:dyDescent="0.35">
      <c r="G30" s="6"/>
    </row>
    <row r="31" spans="2:7" x14ac:dyDescent="0.35">
      <c r="G31" s="6"/>
    </row>
    <row r="32" spans="2:7" x14ac:dyDescent="0.35">
      <c r="G32" s="6"/>
    </row>
    <row r="33" spans="7:7" x14ac:dyDescent="0.35">
      <c r="G33" s="6"/>
    </row>
    <row r="34" spans="7:7" x14ac:dyDescent="0.35">
      <c r="G34" s="6"/>
    </row>
    <row r="35" spans="7:7" x14ac:dyDescent="0.35">
      <c r="G35" s="6"/>
    </row>
    <row r="36" spans="7:7" x14ac:dyDescent="0.35">
      <c r="G36" s="6"/>
    </row>
  </sheetData>
  <hyperlinks>
    <hyperlink ref="D16" r:id="rId1" xr:uid="{00000000-0004-0000-0000-000001000000}"/>
    <hyperlink ref="D9" r:id="rId2" xr:uid="{00000000-0004-0000-0000-000002000000}"/>
    <hyperlink ref="D10" r:id="rId3" xr:uid="{00000000-0004-0000-0000-000003000000}"/>
    <hyperlink ref="D7" r:id="rId4" xr:uid="{00000000-0004-0000-0000-000004000000}"/>
    <hyperlink ref="D11" r:id="rId5" xr:uid="{00000000-0004-0000-0000-00000A000000}"/>
    <hyperlink ref="D6" r:id="rId6" xr:uid="{00000000-0004-0000-0000-00000B000000}"/>
    <hyperlink ref="D8" r:id="rId7" xr:uid="{00000000-0004-0000-0000-00000C000000}"/>
    <hyperlink ref="D15" r:id="rId8" xr:uid="{00000000-0004-0000-0000-00000D000000}"/>
    <hyperlink ref="D12" r:id="rId9" xr:uid="{00000000-0004-0000-0000-00000E000000}"/>
    <hyperlink ref="D14" r:id="rId10" xr:uid="{00000000-0004-0000-0000-00000F000000}"/>
    <hyperlink ref="D13" r:id="rId11" xr:uid="{00000000-0004-0000-0000-000010000000}"/>
    <hyperlink ref="D4" r:id="rId12" display="https://www.amazon.co.uk/Elprico-Peristaltic-Pump-12-24V-Micro/dp/B08TLVLJKD/ref=sr_1_2_sspa?keywords=peristaltic+pump+stepper+motor&amp;qid=1667836740&amp;sprefix=peristaltic+pump+stepper+%2Caps%2C62&amp;sr=8-2-spons&amp;psc=1&amp;smid=A3A5K98CYHK9SR" xr:uid="{8524D24A-4B80-49FC-977F-9FA753E9B6B8}"/>
    <hyperlink ref="D5" r:id="rId13" display="https://uk.rs-online.com/web/p/flexible-tubes/4189999/" xr:uid="{04E82A07-DB41-4F9B-A817-21013BA9F813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2020-11-21T18:04:25Z</dcterms:created>
  <dcterms:modified xsi:type="dcterms:W3CDTF">2022-11-08T12:09:15Z</dcterms:modified>
</cp:coreProperties>
</file>