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rade-Monitoring-for-DLSU-BS-in-Mechanical-Engineering\"/>
    </mc:Choice>
  </mc:AlternateContent>
  <xr:revisionPtr revIDLastSave="0" documentId="13_ncr:1_{F9164D55-3DC2-4F1B-9E6D-D2FE47B3C124}" xr6:coauthVersionLast="34" xr6:coauthVersionMax="34" xr10:uidLastSave="{00000000-0000-0000-0000-000000000000}"/>
  <bookViews>
    <workbookView xWindow="0" yWindow="0" windowWidth="20490" windowHeight="7530" activeTab="1" xr2:uid="{00000000-000D-0000-FFFF-FFFF00000000}"/>
  </bookViews>
  <sheets>
    <sheet name="Course List" sheetId="3" r:id="rId1"/>
    <sheet name="Table" sheetId="1" r:id="rId2"/>
    <sheet name="Graphs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J5" i="1"/>
  <c r="G13" i="1" l="1"/>
  <c r="G14" i="1"/>
  <c r="G15" i="1"/>
  <c r="G16" i="1"/>
  <c r="G17" i="1"/>
  <c r="G18" i="1"/>
  <c r="G19" i="1"/>
  <c r="J11" i="1" s="1"/>
  <c r="G20" i="1"/>
  <c r="J12" i="1" s="1"/>
  <c r="J14" i="1" s="1"/>
  <c r="G21" i="1"/>
  <c r="G22" i="1"/>
  <c r="G23" i="1"/>
  <c r="G24" i="1"/>
  <c r="G25" i="1"/>
  <c r="G35" i="1"/>
  <c r="G36" i="1"/>
  <c r="G37" i="1"/>
  <c r="G38" i="1"/>
  <c r="G39" i="1"/>
  <c r="G40" i="1"/>
  <c r="E35" i="1"/>
  <c r="E36" i="1"/>
  <c r="E37" i="1"/>
  <c r="E38" i="1"/>
  <c r="E39" i="1"/>
  <c r="E40" i="1"/>
  <c r="G47" i="1"/>
  <c r="G48" i="1"/>
  <c r="G49" i="1"/>
  <c r="G50" i="1"/>
  <c r="G51" i="1"/>
  <c r="G52" i="1"/>
  <c r="G53" i="1"/>
  <c r="G54" i="1"/>
  <c r="G55" i="1"/>
  <c r="E47" i="1"/>
  <c r="E48" i="1"/>
  <c r="E49" i="1"/>
  <c r="E50" i="1"/>
  <c r="E51" i="1"/>
  <c r="E52" i="1"/>
  <c r="E53" i="1"/>
  <c r="E54" i="1"/>
  <c r="E55" i="1"/>
  <c r="G63" i="1"/>
  <c r="G64" i="1"/>
  <c r="G65" i="1"/>
  <c r="G66" i="1"/>
  <c r="G67" i="1"/>
  <c r="G68" i="1"/>
  <c r="G69" i="1"/>
  <c r="J57" i="1" s="1"/>
  <c r="J59" i="1" s="1"/>
  <c r="G70" i="1"/>
  <c r="J56" i="1" s="1"/>
  <c r="G78" i="1"/>
  <c r="G79" i="1"/>
  <c r="G80" i="1"/>
  <c r="G81" i="1"/>
  <c r="G82" i="1"/>
  <c r="G83" i="1"/>
  <c r="G84" i="1"/>
  <c r="G85" i="1"/>
  <c r="E78" i="1"/>
  <c r="E79" i="1"/>
  <c r="E80" i="1"/>
  <c r="E81" i="1"/>
  <c r="E82" i="1"/>
  <c r="E83" i="1"/>
  <c r="E84" i="1"/>
  <c r="E85" i="1"/>
  <c r="E96" i="1"/>
  <c r="E97" i="1"/>
  <c r="E98" i="1"/>
  <c r="E99" i="1"/>
  <c r="E100" i="1"/>
  <c r="G96" i="1"/>
  <c r="G97" i="1"/>
  <c r="G98" i="1"/>
  <c r="G99" i="1"/>
  <c r="G100" i="1"/>
  <c r="G111" i="1"/>
  <c r="G112" i="1"/>
  <c r="G113" i="1"/>
  <c r="J101" i="1" s="1"/>
  <c r="G114" i="1"/>
  <c r="G115" i="1"/>
  <c r="E111" i="1"/>
  <c r="E112" i="1"/>
  <c r="E113" i="1"/>
  <c r="E114" i="1"/>
  <c r="E115" i="1"/>
  <c r="G126" i="1"/>
  <c r="G127" i="1"/>
  <c r="G128" i="1"/>
  <c r="G129" i="1"/>
  <c r="G130" i="1"/>
  <c r="E126" i="1"/>
  <c r="E127" i="1"/>
  <c r="E128" i="1"/>
  <c r="E129" i="1"/>
  <c r="E130" i="1"/>
  <c r="E141" i="1"/>
  <c r="E142" i="1"/>
  <c r="E143" i="1"/>
  <c r="E144" i="1"/>
  <c r="E145" i="1"/>
  <c r="G141" i="1"/>
  <c r="G142" i="1"/>
  <c r="G143" i="1"/>
  <c r="G144" i="1"/>
  <c r="G145" i="1"/>
  <c r="G155" i="1"/>
  <c r="G156" i="1"/>
  <c r="G157" i="1"/>
  <c r="G158" i="1"/>
  <c r="J148" i="1" s="1"/>
  <c r="G159" i="1"/>
  <c r="J146" i="1" s="1"/>
  <c r="G160" i="1"/>
  <c r="E155" i="1"/>
  <c r="E156" i="1"/>
  <c r="E157" i="1"/>
  <c r="E158" i="1"/>
  <c r="E159" i="1"/>
  <c r="E160" i="1"/>
  <c r="G172" i="1"/>
  <c r="G173" i="1"/>
  <c r="G174" i="1"/>
  <c r="G175" i="1"/>
  <c r="E172" i="1"/>
  <c r="E173" i="1"/>
  <c r="E174" i="1"/>
  <c r="E175" i="1"/>
  <c r="E185" i="1"/>
  <c r="E186" i="1"/>
  <c r="E187" i="1"/>
  <c r="E188" i="1"/>
  <c r="E189" i="1"/>
  <c r="E190" i="1"/>
  <c r="G185" i="1"/>
  <c r="G186" i="1"/>
  <c r="G187" i="1"/>
  <c r="G188" i="1"/>
  <c r="G189" i="1"/>
  <c r="G190" i="1"/>
  <c r="E201" i="1"/>
  <c r="E202" i="1"/>
  <c r="E203" i="1"/>
  <c r="E204" i="1"/>
  <c r="E205" i="1"/>
  <c r="G201" i="1"/>
  <c r="G202" i="1"/>
  <c r="G203" i="1"/>
  <c r="G204" i="1"/>
  <c r="J191" i="1" s="1"/>
  <c r="G205" i="1"/>
  <c r="E64" i="1"/>
  <c r="E65" i="1"/>
  <c r="E66" i="1"/>
  <c r="E67" i="1"/>
  <c r="E68" i="1"/>
  <c r="E69" i="1"/>
  <c r="E70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12" i="1"/>
  <c r="J193" i="1"/>
  <c r="J192" i="1"/>
  <c r="J194" i="1" s="1"/>
  <c r="J178" i="1"/>
  <c r="J177" i="1"/>
  <c r="J179" i="1" s="1"/>
  <c r="J176" i="1"/>
  <c r="J161" i="1"/>
  <c r="J131" i="1"/>
  <c r="J116" i="1"/>
  <c r="J87" i="1"/>
  <c r="J89" i="1" s="1"/>
  <c r="J86" i="1"/>
  <c r="E34" i="1"/>
  <c r="E33" i="1"/>
  <c r="J147" i="1" l="1"/>
  <c r="J149" i="1" s="1"/>
  <c r="G31" i="1"/>
  <c r="G12" i="1" l="1"/>
  <c r="G26" i="1"/>
  <c r="G27" i="1"/>
  <c r="G28" i="1"/>
  <c r="G29" i="1"/>
  <c r="G30" i="1"/>
  <c r="G32" i="1"/>
  <c r="G33" i="1"/>
  <c r="G34" i="1"/>
  <c r="G41" i="1"/>
  <c r="G42" i="1"/>
  <c r="G43" i="1"/>
  <c r="G44" i="1"/>
  <c r="G45" i="1"/>
  <c r="G46" i="1"/>
  <c r="G56" i="1"/>
  <c r="G57" i="1"/>
  <c r="G58" i="1"/>
  <c r="G59" i="1"/>
  <c r="G60" i="1"/>
  <c r="G61" i="1"/>
  <c r="G62" i="1"/>
  <c r="G71" i="1"/>
  <c r="G72" i="1"/>
  <c r="G73" i="1"/>
  <c r="G74" i="1"/>
  <c r="G75" i="1"/>
  <c r="G76" i="1"/>
  <c r="G77" i="1"/>
  <c r="G86" i="1"/>
  <c r="G87" i="1"/>
  <c r="G88" i="1"/>
  <c r="G89" i="1"/>
  <c r="G90" i="1"/>
  <c r="G91" i="1"/>
  <c r="G92" i="1"/>
  <c r="G93" i="1"/>
  <c r="G94" i="1"/>
  <c r="G95" i="1"/>
  <c r="G101" i="1"/>
  <c r="G102" i="1"/>
  <c r="G103" i="1"/>
  <c r="G104" i="1"/>
  <c r="G105" i="1"/>
  <c r="G106" i="1"/>
  <c r="G107" i="1"/>
  <c r="G108" i="1"/>
  <c r="G109" i="1"/>
  <c r="G110" i="1"/>
  <c r="G116" i="1"/>
  <c r="G117" i="1"/>
  <c r="G118" i="1"/>
  <c r="G119" i="1"/>
  <c r="G120" i="1"/>
  <c r="G121" i="1"/>
  <c r="G122" i="1"/>
  <c r="G123" i="1"/>
  <c r="G124" i="1"/>
  <c r="G125" i="1"/>
  <c r="G131" i="1"/>
  <c r="G132" i="1"/>
  <c r="G133" i="1"/>
  <c r="G134" i="1"/>
  <c r="G135" i="1"/>
  <c r="G136" i="1"/>
  <c r="G137" i="1"/>
  <c r="G138" i="1"/>
  <c r="G139" i="1"/>
  <c r="G140" i="1"/>
  <c r="G146" i="1"/>
  <c r="G147" i="1"/>
  <c r="G148" i="1"/>
  <c r="G149" i="1"/>
  <c r="G150" i="1"/>
  <c r="G151" i="1"/>
  <c r="G152" i="1"/>
  <c r="G153" i="1"/>
  <c r="G154" i="1"/>
  <c r="G161" i="1"/>
  <c r="G162" i="1"/>
  <c r="G163" i="1"/>
  <c r="G164" i="1"/>
  <c r="G165" i="1"/>
  <c r="G166" i="1"/>
  <c r="G167" i="1"/>
  <c r="G168" i="1"/>
  <c r="G169" i="1"/>
  <c r="G170" i="1"/>
  <c r="G171" i="1"/>
  <c r="G176" i="1"/>
  <c r="G177" i="1"/>
  <c r="G178" i="1"/>
  <c r="G179" i="1"/>
  <c r="G180" i="1"/>
  <c r="G181" i="1"/>
  <c r="G182" i="1"/>
  <c r="G183" i="1"/>
  <c r="G184" i="1"/>
  <c r="G191" i="1"/>
  <c r="G192" i="1"/>
  <c r="G193" i="1"/>
  <c r="G194" i="1"/>
  <c r="G195" i="1"/>
  <c r="G196" i="1"/>
  <c r="G197" i="1"/>
  <c r="G198" i="1"/>
  <c r="G199" i="1"/>
  <c r="G200" i="1"/>
  <c r="G11" i="1"/>
  <c r="J27" i="1" l="1"/>
  <c r="J29" i="1" s="1"/>
  <c r="J26" i="1"/>
  <c r="J42" i="1"/>
  <c r="J44" i="1" s="1"/>
  <c r="J41" i="1"/>
  <c r="J73" i="1"/>
  <c r="J13" i="1"/>
  <c r="J28" i="1"/>
  <c r="J43" i="1"/>
  <c r="J72" i="1"/>
  <c r="J74" i="1" s="1"/>
  <c r="J71" i="1"/>
  <c r="J58" i="1"/>
  <c r="J6" i="1"/>
  <c r="J102" i="1"/>
  <c r="J104" i="1" s="1"/>
  <c r="J163" i="1"/>
  <c r="J117" i="1"/>
  <c r="J119" i="1" s="1"/>
  <c r="J132" i="1"/>
  <c r="J134" i="1" s="1"/>
  <c r="J133" i="1"/>
  <c r="J162" i="1"/>
  <c r="J164" i="1" s="1"/>
  <c r="J118" i="1"/>
  <c r="J103" i="1"/>
  <c r="J88" i="1"/>
  <c r="E26" i="1" l="1"/>
  <c r="E27" i="1"/>
  <c r="E28" i="1"/>
  <c r="E29" i="1"/>
  <c r="E30" i="1"/>
  <c r="E31" i="1"/>
  <c r="E32" i="1"/>
  <c r="E41" i="1"/>
  <c r="E42" i="1"/>
  <c r="E43" i="1"/>
  <c r="E44" i="1"/>
  <c r="E45" i="1"/>
  <c r="E46" i="1"/>
  <c r="E56" i="1"/>
  <c r="E57" i="1"/>
  <c r="E58" i="1"/>
  <c r="E59" i="1"/>
  <c r="E60" i="1"/>
  <c r="E61" i="1"/>
  <c r="E62" i="1"/>
  <c r="E63" i="1"/>
  <c r="E71" i="1"/>
  <c r="E72" i="1"/>
  <c r="E73" i="1"/>
  <c r="E74" i="1"/>
  <c r="E75" i="1"/>
  <c r="E76" i="1"/>
  <c r="E77" i="1"/>
  <c r="E86" i="1"/>
  <c r="E87" i="1"/>
  <c r="E88" i="1"/>
  <c r="E89" i="1"/>
  <c r="E90" i="1"/>
  <c r="E91" i="1"/>
  <c r="E92" i="1"/>
  <c r="E93" i="1"/>
  <c r="E94" i="1"/>
  <c r="E95" i="1"/>
  <c r="E101" i="1"/>
  <c r="E102" i="1"/>
  <c r="E103" i="1"/>
  <c r="E104" i="1"/>
  <c r="E105" i="1"/>
  <c r="E106" i="1"/>
  <c r="E107" i="1"/>
  <c r="E108" i="1"/>
  <c r="E109" i="1"/>
  <c r="E110" i="1"/>
  <c r="E116" i="1"/>
  <c r="E117" i="1"/>
  <c r="E118" i="1"/>
  <c r="E119" i="1"/>
  <c r="E120" i="1"/>
  <c r="E121" i="1"/>
  <c r="E122" i="1"/>
  <c r="E123" i="1"/>
  <c r="E124" i="1"/>
  <c r="E125" i="1"/>
  <c r="E131" i="1"/>
  <c r="E132" i="1"/>
  <c r="E133" i="1"/>
  <c r="E134" i="1"/>
  <c r="E135" i="1"/>
  <c r="E136" i="1"/>
  <c r="E137" i="1"/>
  <c r="E138" i="1"/>
  <c r="E139" i="1"/>
  <c r="E140" i="1"/>
  <c r="E146" i="1"/>
  <c r="E147" i="1"/>
  <c r="E148" i="1"/>
  <c r="E149" i="1"/>
  <c r="E150" i="1"/>
  <c r="E151" i="1"/>
  <c r="E152" i="1"/>
  <c r="E153" i="1"/>
  <c r="E154" i="1"/>
  <c r="E161" i="1"/>
  <c r="E162" i="1"/>
  <c r="E163" i="1"/>
  <c r="E164" i="1"/>
  <c r="E165" i="1"/>
  <c r="E166" i="1"/>
  <c r="E167" i="1"/>
  <c r="E168" i="1"/>
  <c r="E169" i="1"/>
  <c r="E170" i="1"/>
  <c r="E171" i="1"/>
  <c r="E176" i="1"/>
  <c r="E177" i="1"/>
  <c r="E178" i="1"/>
  <c r="E179" i="1"/>
  <c r="E180" i="1"/>
  <c r="E181" i="1"/>
  <c r="E182" i="1"/>
  <c r="E183" i="1"/>
  <c r="E184" i="1"/>
  <c r="E191" i="1"/>
  <c r="E192" i="1"/>
  <c r="E193" i="1"/>
  <c r="E194" i="1"/>
  <c r="E195" i="1"/>
  <c r="E196" i="1"/>
  <c r="E197" i="1"/>
  <c r="E198" i="1"/>
  <c r="E199" i="1"/>
  <c r="E200" i="1"/>
  <c r="E11" i="1"/>
  <c r="F5" i="1" l="1"/>
  <c r="J7" i="1" l="1"/>
  <c r="F6" i="1" l="1"/>
  <c r="F7" i="1" s="1"/>
</calcChain>
</file>

<file path=xl/sharedStrings.xml><?xml version="1.0" encoding="utf-8"?>
<sst xmlns="http://schemas.openxmlformats.org/spreadsheetml/2006/main" count="504" uniqueCount="257">
  <si>
    <t>Term</t>
  </si>
  <si>
    <t>Course Code</t>
  </si>
  <si>
    <t>Course Title</t>
  </si>
  <si>
    <t>Grade</t>
  </si>
  <si>
    <t>Units</t>
  </si>
  <si>
    <t>AIRCOVE</t>
  </si>
  <si>
    <t>ELTROME</t>
  </si>
  <si>
    <t>FLUIMAC</t>
  </si>
  <si>
    <t>KINMAC2</t>
  </si>
  <si>
    <t>LBYEC76</t>
  </si>
  <si>
    <t>LBYME19</t>
  </si>
  <si>
    <t>LBYMEEL</t>
  </si>
  <si>
    <t>LBYMEEM</t>
  </si>
  <si>
    <t>MEEMATS</t>
  </si>
  <si>
    <t>MEREMEE</t>
  </si>
  <si>
    <t>AIR CONDITIONING AND VENTILATION SYSTEMS</t>
  </si>
  <si>
    <t> </t>
  </si>
  <si>
    <t>BASIC ELECTRONICS FOR ME</t>
  </si>
  <si>
    <t>FLUID MACHINERY</t>
  </si>
  <si>
    <t>KINEMATICS AND MACHINE ELEMENTS 2</t>
  </si>
  <si>
    <t>BASIC ELECTRONICS LABORATORY FOR ME</t>
  </si>
  <si>
    <t>MATERIALS SCIENCE AND ENGINEERING LABORATORY</t>
  </si>
  <si>
    <t>MACHINE ELEMENTS 2 LABORATORY</t>
  </si>
  <si>
    <t>AIR CONDITIONING AND VENTILATION SYSTEMS LABORATORY</t>
  </si>
  <si>
    <t>MATERIALS SCIENCE AND ENGINEERING</t>
  </si>
  <si>
    <t>MECHANICAL ENGINEERING METHODS OF RESEARCH</t>
  </si>
  <si>
    <t>COMBUST</t>
  </si>
  <si>
    <t>COMBUSTION ENGINEERING</t>
  </si>
  <si>
    <t>KINMAC1</t>
  </si>
  <si>
    <t>KINEMATICS AND MACHINE ELEMENTS 1</t>
  </si>
  <si>
    <t>LBYEC75</t>
  </si>
  <si>
    <t>DC AND AC MACHINERY LABORATORY</t>
  </si>
  <si>
    <t>LBYME16</t>
  </si>
  <si>
    <t>MECHANICAL ENGINEERING LABORATORY 2</t>
  </si>
  <si>
    <t>LBYMEEC</t>
  </si>
  <si>
    <t>MECHANICAL ENGG COMPUTER AIDED DESIGN &amp; DRAFTING 2</t>
  </si>
  <si>
    <t>LBYMEEK</t>
  </si>
  <si>
    <t>MACHINE ELEMENTS 1 LABORATORY</t>
  </si>
  <si>
    <t>MACHENG</t>
  </si>
  <si>
    <t>DC AND AC MACHINERY</t>
  </si>
  <si>
    <t>MEDEFOR</t>
  </si>
  <si>
    <t>MECHANICS OF DEFORMABLE BODIES</t>
  </si>
  <si>
    <t>MEVIBEN</t>
  </si>
  <si>
    <t>VIBRATION ENGINEERING FOR ME</t>
  </si>
  <si>
    <t>REFRENG</t>
  </si>
  <si>
    <t>REFRIGERATION ENGINEERING</t>
  </si>
  <si>
    <t>DYNAMIC</t>
  </si>
  <si>
    <t>DYNAMICS OF RIGID BODIES</t>
  </si>
  <si>
    <t>ELENPRI</t>
  </si>
  <si>
    <t>ELECTRICAL ENGINEERING PRINCIPLES</t>
  </si>
  <si>
    <t>FLUIDME</t>
  </si>
  <si>
    <t>FLUID MECHANICS</t>
  </si>
  <si>
    <t>FTTEAMS</t>
  </si>
  <si>
    <t>PHYSICAL FITNESS AND WELLNESS IN TEAM SPORTS</t>
  </si>
  <si>
    <t>LASARE2</t>
  </si>
  <si>
    <t>LASALLIAN RECOLLECTION 2</t>
  </si>
  <si>
    <t>P</t>
  </si>
  <si>
    <t>LBYEC72</t>
  </si>
  <si>
    <t>COMPUTER FUNDAMENTALS AND PROGRAMMING 2</t>
  </si>
  <si>
    <t>LBYEC74</t>
  </si>
  <si>
    <t>ELECTRICAL ENGINEERING PRINCIPLES LABORATORY</t>
  </si>
  <si>
    <t>MEEHEAT</t>
  </si>
  <si>
    <t>HEAT TRANSFER FOR ME</t>
  </si>
  <si>
    <t>MENGECO</t>
  </si>
  <si>
    <t>ENGINEERING ECONOMY FOR ME</t>
  </si>
  <si>
    <t>TREDTWO</t>
  </si>
  <si>
    <t>THE FILIPINO CHRISTIAN IN A CHANGING WORLD</t>
  </si>
  <si>
    <t>ADMEMAT</t>
  </si>
  <si>
    <t>ADVANCED ENGINEERING MATHEMATICS FOR ME</t>
  </si>
  <si>
    <t>HUMALIT</t>
  </si>
  <si>
    <t>INTRODUCTION TO LITERATURE</t>
  </si>
  <si>
    <t>INTFILO</t>
  </si>
  <si>
    <t>INTRODUCTORY PHILOSOPHY</t>
  </si>
  <si>
    <t>LBYME13</t>
  </si>
  <si>
    <t>MECHANICAL PROCESSES 3</t>
  </si>
  <si>
    <t>LBYME15</t>
  </si>
  <si>
    <t>MECHANICAL ENGINEERING LABORATORY 1</t>
  </si>
  <si>
    <t>LBYMEEB</t>
  </si>
  <si>
    <t>MECHANICAL ENGG COMPUTER AIDED DESIGN &amp; DRAFTING 1</t>
  </si>
  <si>
    <t>LBYMEEN</t>
  </si>
  <si>
    <t>NUMERICAL METHODS LABORATORY</t>
  </si>
  <si>
    <t>NUMERIC</t>
  </si>
  <si>
    <t>NUMERICAL METHODS</t>
  </si>
  <si>
    <t>STATICS</t>
  </si>
  <si>
    <t>STATICS OF RIGID BODIES</t>
  </si>
  <si>
    <t>THERMO2</t>
  </si>
  <si>
    <t>ADVANCED MECHANICAL ENGINEERING THERMODYNAMICS</t>
  </si>
  <si>
    <t>ENGIANA</t>
  </si>
  <si>
    <t>DIFFERENTIAL EQUATIONS</t>
  </si>
  <si>
    <t>ENGPHY2</t>
  </si>
  <si>
    <t>PHYSICS FUNDAMENTALS FOR ENGINEERING 2</t>
  </si>
  <si>
    <t>ENGSAFE</t>
  </si>
  <si>
    <t>SAFETY MANAGEMENT FOR ENGINEERING</t>
  </si>
  <si>
    <t>LBYEC71</t>
  </si>
  <si>
    <t>COMPUTER FUNDAMENTALS AND PROGRAMMING 1</t>
  </si>
  <si>
    <t>LBYME12</t>
  </si>
  <si>
    <t>MECHANICAL PROCESSES 2</t>
  </si>
  <si>
    <t>LBYPH12</t>
  </si>
  <si>
    <t>PHYSICS LABORATORY 2</t>
  </si>
  <si>
    <t>SOCTEC2</t>
  </si>
  <si>
    <t>SCIENCE, TECHNOLOGY AND SOCIETY 2</t>
  </si>
  <si>
    <t>THERMO1</t>
  </si>
  <si>
    <t>BASIC MECHANICAL ENGINEERING THERMODYNAMICS</t>
  </si>
  <si>
    <t>TREDONE</t>
  </si>
  <si>
    <t>HUMANITY'S SEARCH FOR LIFE</t>
  </si>
  <si>
    <t>ENGALG2</t>
  </si>
  <si>
    <t>ADVANCED ALGEBRA FOR ENGINEERING</t>
  </si>
  <si>
    <t>ENGPHY1</t>
  </si>
  <si>
    <t>PHYSICS FUNDAMENTALS FOR ENGINEERING 1</t>
  </si>
  <si>
    <t>FILDLAR</t>
  </si>
  <si>
    <t>PAGBASA AT PAGSULAT SA IBAT-IBANG DISIPLINA</t>
  </si>
  <si>
    <t>FTDANCE</t>
  </si>
  <si>
    <t>PHYSICAL FITNESS AND WELLNESS IN DANCE</t>
  </si>
  <si>
    <t>INTECAL</t>
  </si>
  <si>
    <t>INTEGRAL CALCULUS</t>
  </si>
  <si>
    <t>LBYME11</t>
  </si>
  <si>
    <t>MACHINE SHOP PRACTICES 1</t>
  </si>
  <si>
    <t>LBYPH11</t>
  </si>
  <si>
    <t>PHYSICS LABORATORY 1</t>
  </si>
  <si>
    <t>MENGIOR</t>
  </si>
  <si>
    <t>NSTPRO2</t>
  </si>
  <si>
    <t>ROTC MILITARY SCIENCE 2: SERVICE ORIENTED MODULE</t>
  </si>
  <si>
    <t>SAS1000</t>
  </si>
  <si>
    <t>STUDENT AFFAIRS SERVICES 1000</t>
  </si>
  <si>
    <t>SPEECOM</t>
  </si>
  <si>
    <t>ORAL COMMUNICATION / ADVANCED SPEECH CLASS</t>
  </si>
  <si>
    <t>ANAGEOM</t>
  </si>
  <si>
    <t>ANALYTIC GEOMETRY</t>
  </si>
  <si>
    <t>DIFFCAL</t>
  </si>
  <si>
    <t>DIFFERENTIAL CALCULUS</t>
  </si>
  <si>
    <t>ENGLRES</t>
  </si>
  <si>
    <t>BASIC RESEARCH SKILLS/ENGLISH FOR SPECIFIC PURPOSE</t>
  </si>
  <si>
    <t>FILKOMU</t>
  </si>
  <si>
    <t>KOMUNIKASYON SA FILIPINOHIYA</t>
  </si>
  <si>
    <t>FTSPORT</t>
  </si>
  <si>
    <t>PHYSICAL FITNESS AND WELLNESS IN INDIVIDUAL/DUAL S</t>
  </si>
  <si>
    <t>LBYMEEA</t>
  </si>
  <si>
    <t>ENGINEERING GRAPHICS 2</t>
  </si>
  <si>
    <t>NSTPRO1</t>
  </si>
  <si>
    <t>MILITARY SCIENCE 1: ROTC COMMON MODULE</t>
  </si>
  <si>
    <t>SOCTEC1</t>
  </si>
  <si>
    <t>SCIENCE, TECHNOLOGY AND SOCIETY 1</t>
  </si>
  <si>
    <t>SOLIMEN</t>
  </si>
  <si>
    <t>SOLID MENSURATION</t>
  </si>
  <si>
    <t>CHEMONE</t>
  </si>
  <si>
    <t>GENERAL CHEMISTRY 1 FOR COE AND CCS</t>
  </si>
  <si>
    <t>ENGALG1</t>
  </si>
  <si>
    <t>COLLEGE ALGEBRA FOR ENGINEERING</t>
  </si>
  <si>
    <t>ENGLCOM</t>
  </si>
  <si>
    <t>BASIC COMMUNICATION AND STUDY SKILLS</t>
  </si>
  <si>
    <t>ENGTRIG</t>
  </si>
  <si>
    <t>PLANE AND SPHERICAL TRIGONOMETRY FOR ENGINEERING</t>
  </si>
  <si>
    <t>FITWELL</t>
  </si>
  <si>
    <t>PHYSICAL FITNESS AND WELLNESS</t>
  </si>
  <si>
    <t>GRAPONE</t>
  </si>
  <si>
    <t>ENGINEERING GRAPHICS I</t>
  </si>
  <si>
    <t>LASARE1</t>
  </si>
  <si>
    <t>LASALLIAN RECOLLECTION 1</t>
  </si>
  <si>
    <t>LBYCH11</t>
  </si>
  <si>
    <t>GENERAL CHEMISTRY LABORATORY 1 FOR ENGINEERING</t>
  </si>
  <si>
    <t>NSTP101</t>
  </si>
  <si>
    <t>NATIONAL SERVICE TRAINING PROGRAM- GENERAL ORIENTATION</t>
  </si>
  <si>
    <t>PERSEF1</t>
  </si>
  <si>
    <t>PERSONAL EFFECTIVENESS 1</t>
  </si>
  <si>
    <t>DIELECT</t>
  </si>
  <si>
    <t>ENGSTAT</t>
  </si>
  <si>
    <t>GREATWK</t>
  </si>
  <si>
    <t>LBYEC77</t>
  </si>
  <si>
    <t>LBYME14</t>
  </si>
  <si>
    <t>MADEONE</t>
  </si>
  <si>
    <t>THSMEEA</t>
  </si>
  <si>
    <t>TREDTRI</t>
  </si>
  <si>
    <t>THSMEEB</t>
  </si>
  <si>
    <t>ENVIRON</t>
  </si>
  <si>
    <t>LBYME17</t>
  </si>
  <si>
    <t>LBYME21</t>
  </si>
  <si>
    <t>MADETWO</t>
  </si>
  <si>
    <t>MEECONT</t>
  </si>
  <si>
    <t>MEESAFE</t>
  </si>
  <si>
    <t>MELECT1</t>
  </si>
  <si>
    <t>INPLANT</t>
  </si>
  <si>
    <t>PRCMEE1</t>
  </si>
  <si>
    <t>HUMAART</t>
  </si>
  <si>
    <t>KASPIL1</t>
  </si>
  <si>
    <t>LBYME22</t>
  </si>
  <si>
    <t>LBYMEEP</t>
  </si>
  <si>
    <t>MANAGEN</t>
  </si>
  <si>
    <t>MECATRO</t>
  </si>
  <si>
    <t>POPLADE</t>
  </si>
  <si>
    <t>INPROME</t>
  </si>
  <si>
    <t>KASPIL2</t>
  </si>
  <si>
    <t>MELECT2</t>
  </si>
  <si>
    <t>METHICO</t>
  </si>
  <si>
    <t>LBYME18</t>
  </si>
  <si>
    <t>THSMEEC</t>
  </si>
  <si>
    <t>TREDFOR</t>
  </si>
  <si>
    <t>Total unit-grade allowance since start:</t>
  </si>
  <si>
    <t>Unit-grade allowance consumed:</t>
  </si>
  <si>
    <t>Unit-grade used:</t>
  </si>
  <si>
    <t>Units:</t>
  </si>
  <si>
    <t>GPA:</t>
  </si>
  <si>
    <t>CGPA:</t>
  </si>
  <si>
    <t>Total unit-grade available since start:</t>
  </si>
  <si>
    <t>Unit-grade left available:</t>
  </si>
  <si>
    <t>Past unit-grade encountered:</t>
  </si>
  <si>
    <t>DIGITAL ELECTRONICS FOR ME</t>
  </si>
  <si>
    <t>PROBABILITY AND STATISTICS FOR ENGINEERING</t>
  </si>
  <si>
    <t>THE GREAT WORKS</t>
  </si>
  <si>
    <t>DIGITAL ELECTRONICS LABORATORY FOR ME</t>
  </si>
  <si>
    <t>FUNAMENTALS OF CNC MACHINES</t>
  </si>
  <si>
    <t>MACHINE DESIGN 1</t>
  </si>
  <si>
    <t>MECHANICAL ENGINEERING PROJECT STUDY 1</t>
  </si>
  <si>
    <t>THE CHRISTIAN AND THE WORLD</t>
  </si>
  <si>
    <t>ENVIRONMENTAL ENGINEERING</t>
  </si>
  <si>
    <t>INDUSTRIAL PLANT DESIGN</t>
  </si>
  <si>
    <t>MECHANICAL ENGINEERING LABORATORY 3</t>
  </si>
  <si>
    <t>CONTROLS ENGINEERING LABORATORY FOR ME</t>
  </si>
  <si>
    <t>MACHINE DESIGN 2</t>
  </si>
  <si>
    <t>CONTROLS ENGINEERING FOR ME</t>
  </si>
  <si>
    <t>MECHANICAL ENGINEERING SAFETY</t>
  </si>
  <si>
    <t>MECHANICAL ENGINEERING ELECTIVE 1</t>
  </si>
  <si>
    <t>MECHANICAL ENGINEERING PROJECT STUDY 2</t>
  </si>
  <si>
    <t>INTRODUCTION TO ART</t>
  </si>
  <si>
    <t>BUHAY, MGA SINULAT AT NAGAWA NI DR. JOSE RIZAL</t>
  </si>
  <si>
    <t>MECHATRONICS LABORATORY</t>
  </si>
  <si>
    <t>COMPUTER METHODS FOR ME</t>
  </si>
  <si>
    <t>ENGINEERING MANAGEMENT</t>
  </si>
  <si>
    <t>MECHATRONICS</t>
  </si>
  <si>
    <t>POWER PLANT ENGINEERING</t>
  </si>
  <si>
    <t>INDUSTRIAL PROCESSES FOR ME</t>
  </si>
  <si>
    <t>KASAYSAYAN NG PILIPINAS</t>
  </si>
  <si>
    <t>MECHANICAL ENGINEERING LABORATORY 4</t>
  </si>
  <si>
    <t>MECHANICAL ENGINEERING ELECTIVE 2</t>
  </si>
  <si>
    <t>ME LAWS, ETHICS, CODES AND STANDARDS</t>
  </si>
  <si>
    <t>MECHANICAL ENGINEERING PROJECT STUDY 3</t>
  </si>
  <si>
    <t>THE CHRISTIAN VOCATION OF LIFE</t>
  </si>
  <si>
    <t>MECHANICAL ENGINEERING PRACTICUM</t>
  </si>
  <si>
    <t>Commit Term</t>
  </si>
  <si>
    <t>Yes</t>
  </si>
  <si>
    <t>MECHANICAL ENGINEERING ORIENTATION</t>
  </si>
  <si>
    <t>Description</t>
  </si>
  <si>
    <t>Code</t>
  </si>
  <si>
    <r>
      <rPr>
        <b/>
        <sz val="9"/>
        <color rgb="FFC00000"/>
        <rFont val="Segoe UI"/>
        <family val="2"/>
      </rPr>
      <t>WARNING</t>
    </r>
    <r>
      <rPr>
        <sz val="9"/>
        <color theme="0" tint="-0.249977111117893"/>
        <rFont val="Segoe UI"/>
        <family val="2"/>
      </rPr>
      <t>: Unit-grade allowance left:</t>
    </r>
  </si>
  <si>
    <t>Term No.</t>
  </si>
  <si>
    <t>Target Final CGPA:</t>
  </si>
  <si>
    <r>
      <t xml:space="preserve">Instruction: Adjustable cells are in </t>
    </r>
    <r>
      <rPr>
        <b/>
        <sz val="11"/>
        <color theme="8" tint="-0.499984740745262"/>
        <rFont val="Segoe UI"/>
        <family val="2"/>
      </rPr>
      <t>BLUE</t>
    </r>
    <r>
      <rPr>
        <sz val="11"/>
        <color theme="1"/>
        <rFont val="Segoe UI"/>
        <family val="2"/>
      </rPr>
      <t>.</t>
    </r>
  </si>
  <si>
    <t>Note: Unit-grade allowance is the weighted sum of all deficiencies from 4.0
(e.g. 3.5 in a 2 unit subject; Unit-grade consumed=(4.0-3.5)×2=(0.5)×2=1 unit-grade)</t>
  </si>
  <si>
    <t>Note: Unit-grade is the weighted sum of the highest possible grade for a given duration</t>
  </si>
  <si>
    <r>
      <rPr>
        <b/>
        <sz val="10"/>
        <color rgb="FFC00000"/>
        <rFont val="Segoe UI"/>
        <family val="2"/>
      </rPr>
      <t>NOTE</t>
    </r>
    <r>
      <rPr>
        <sz val="10"/>
        <color theme="1"/>
        <rFont val="Segoe UI"/>
        <family val="2"/>
      </rPr>
      <t>: Graph after Term</t>
    </r>
  </si>
  <si>
    <t>indicates maximum possible</t>
  </si>
  <si>
    <t>THSMEE0</t>
  </si>
  <si>
    <t>MECHANICAL ENGINEERING PROJECT STUDY (BS-MS)</t>
  </si>
  <si>
    <t>IPERSEF</t>
  </si>
  <si>
    <t>LASARE3</t>
  </si>
  <si>
    <t>LASALLIAN RECOLLECTION 3</t>
  </si>
  <si>
    <t>INTEGRATING COURSE FOR PERSONAL EFFECTIVENESS</t>
  </si>
  <si>
    <t>Total units: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</si>
</sst>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C00000"/>
      <name val="Segoe UI"/>
      <family val="2"/>
    </font>
    <font>
      <i/>
      <sz val="9"/>
      <color theme="1"/>
      <name val="Segoe UI"/>
      <family val="2"/>
    </font>
    <font>
      <i/>
      <sz val="8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color rgb="FF7030A0"/>
      <name val="Segoe UI"/>
      <family val="2"/>
    </font>
    <font>
      <b/>
      <sz val="9"/>
      <color rgb="FFC00000"/>
      <name val="Segoe UI"/>
      <family val="2"/>
    </font>
    <font>
      <sz val="9"/>
      <color theme="0" tint="-0.249977111117893"/>
      <name val="Segoe UI"/>
      <family val="2"/>
    </font>
    <font>
      <b/>
      <sz val="9"/>
      <color rgb="FFFFC000"/>
      <name val="Segoe UI"/>
      <family val="2"/>
    </font>
    <font>
      <sz val="11"/>
      <color theme="1"/>
      <name val="Segoe UI"/>
      <family val="2"/>
    </font>
    <font>
      <b/>
      <sz val="11"/>
      <color theme="8" tint="-0.499984740745262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1" fontId="2" fillId="2" borderId="8" xfId="0" applyNumberFormat="1" applyFont="1" applyFill="1" applyBorder="1" applyAlignment="1">
      <alignment horizontal="center" vertical="center"/>
    </xf>
    <xf numFmtId="1" fontId="2" fillId="2" borderId="9" xfId="0" applyNumberFormat="1" applyFont="1" applyFill="1" applyBorder="1" applyAlignment="1">
      <alignment horizontal="center" vertical="center"/>
    </xf>
    <xf numFmtId="1" fontId="2" fillId="2" borderId="10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2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2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6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165" fontId="6" fillId="0" borderId="0" xfId="0" applyNumberFormat="1" applyFont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13" fillId="4" borderId="0" xfId="0" applyFont="1" applyFill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167" fontId="7" fillId="8" borderId="2" xfId="0" applyNumberFormat="1" applyFont="1" applyFill="1" applyBorder="1" applyAlignment="1">
      <alignment horizontal="center" vertical="center"/>
    </xf>
    <xf numFmtId="167" fontId="7" fillId="8" borderId="4" xfId="0" applyNumberFormat="1" applyFont="1" applyFill="1" applyBorder="1" applyAlignment="1">
      <alignment horizontal="center" vertical="center"/>
    </xf>
    <xf numFmtId="167" fontId="7" fillId="8" borderId="6" xfId="0" applyNumberFormat="1" applyFont="1" applyFill="1" applyBorder="1" applyAlignment="1">
      <alignment horizontal="center" vertical="center"/>
    </xf>
    <xf numFmtId="167" fontId="7" fillId="8" borderId="8" xfId="0" applyNumberFormat="1" applyFont="1" applyFill="1" applyBorder="1" applyAlignment="1">
      <alignment horizontal="center" vertical="center"/>
    </xf>
    <xf numFmtId="167" fontId="7" fillId="8" borderId="9" xfId="0" applyNumberFormat="1" applyFont="1" applyFill="1" applyBorder="1" applyAlignment="1">
      <alignment horizontal="center" vertical="center"/>
    </xf>
    <xf numFmtId="167" fontId="7" fillId="8" borderId="10" xfId="0" applyNumberFormat="1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right" vertical="center"/>
    </xf>
    <xf numFmtId="2" fontId="9" fillId="2" borderId="3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right" vertical="center"/>
    </xf>
    <xf numFmtId="2" fontId="9" fillId="2" borderId="5" xfId="0" applyNumberFormat="1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right" vertical="center"/>
    </xf>
    <xf numFmtId="2" fontId="12" fillId="7" borderId="7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right" vertical="center"/>
    </xf>
    <xf numFmtId="166" fontId="7" fillId="8" borderId="3" xfId="0" applyNumberFormat="1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right" vertical="center"/>
    </xf>
    <xf numFmtId="1" fontId="9" fillId="2" borderId="3" xfId="0" applyNumberFormat="1" applyFont="1" applyFill="1" applyBorder="1" applyAlignment="1">
      <alignment horizontal="center" vertical="center"/>
    </xf>
    <xf numFmtId="165" fontId="9" fillId="2" borderId="5" xfId="0" applyNumberFormat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right" vertical="center"/>
    </xf>
    <xf numFmtId="2" fontId="9" fillId="2" borderId="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Point Average (GPA)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(Table!$C$192,Table!$C$177,Table!$C$162,Table!$C$147,Table!$C$132,Table!$C$117,Table!$C$102,Table!$C$87,Table!$C$72,Table!$C$57,Table!$C$42,Table!$C$27,Table!$C$12)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(Table!$J$192,Table!$J$177,Table!$J$162,Table!$J$147,Table!$J$132,Table!$J$117,Table!$J$102,Table!$J$87,Table!$J$72,Table!$J$57,Table!$J$42,Table!$J$27,Table!$J$12)</c:f>
              <c:numCache>
                <c:formatCode>0.0000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A5-4EAF-A1DC-420872A28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249792"/>
        <c:axId val="452977664"/>
      </c:scatterChart>
      <c:valAx>
        <c:axId val="44924979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77664"/>
        <c:crosses val="autoZero"/>
        <c:crossBetween val="midCat"/>
        <c:majorUnit val="1"/>
        <c:minorUnit val="0.4"/>
      </c:valAx>
      <c:valAx>
        <c:axId val="452977664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4979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Grade Point Average</a:t>
            </a:r>
            <a:r>
              <a:rPr lang="en-US" baseline="0"/>
              <a:t> (</a:t>
            </a:r>
            <a:r>
              <a:rPr lang="en-US"/>
              <a:t>CGPA)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CGPA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elete val="1"/>
          </c:dLbls>
          <c:xVal>
            <c:numRef>
              <c:f>(Table!$C$192,Table!$C$177,Table!$C$162,Table!$C$147,Table!$C$132,Table!$C$117,Table!$C$102,Table!$C$87,Table!$C$72,Table!$C$57,Table!$C$42,Table!$C$27,Table!$C$12)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(Table!$J$193,Table!$J$178,Table!$J$163,Table!$J$148,Table!$J$133,Table!$J$118,Table!$J$103,Table!$J$88,Table!$J$73,Table!$J$58,Table!$J$43,Table!$J$28,Table!$J$13)</c:f>
              <c:numCache>
                <c:formatCode>0.0000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0D-46FF-AFD9-4F57438ACA1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49249792"/>
        <c:axId val="452977664"/>
      </c:scatterChart>
      <c:valAx>
        <c:axId val="44924979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77664"/>
        <c:crosses val="autoZero"/>
        <c:crossBetween val="midCat"/>
        <c:majorUnit val="1"/>
      </c:valAx>
      <c:valAx>
        <c:axId val="452977664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4979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</xdr:row>
      <xdr:rowOff>180974</xdr:rowOff>
    </xdr:from>
    <xdr:to>
      <xdr:col>10</xdr:col>
      <xdr:colOff>9525</xdr:colOff>
      <xdr:row>53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D9CB1C-E1CB-42B8-82BD-BD8A977A8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</xdr:row>
      <xdr:rowOff>180973</xdr:rowOff>
    </xdr:from>
    <xdr:to>
      <xdr:col>20</xdr:col>
      <xdr:colOff>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6C1AA2-D77A-4730-8CD1-F556BC1332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3FDE7-E530-4E40-B413-EED577544BA2}" name="Courses" displayName="Courses" ref="B2:D116" totalsRowShown="0" headerRowDxfId="3">
  <autoFilter ref="B2:D116" xr:uid="{75C857E9-C321-46B3-A132-0858378F4934}"/>
  <tableColumns count="3">
    <tableColumn id="1" xr3:uid="{15E42B61-AB49-4EA3-A925-BC98C667A868}" name="Code" dataDxfId="2"/>
    <tableColumn id="2" xr3:uid="{2A295189-681E-4058-ACD8-6A3A880CEF4E}" name="Description" dataDxfId="1"/>
    <tableColumn id="3" xr3:uid="{4111F0D7-696D-4231-991C-D205FCB07260}" name="Uni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D5B9-A2BD-4F09-98C5-47CAB29F58D3}">
  <sheetPr>
    <tabColor theme="8" tint="-0.499984740745262"/>
  </sheetPr>
  <dimension ref="B1:D116"/>
  <sheetViews>
    <sheetView topLeftCell="A34" workbookViewId="0">
      <selection activeCell="D40" sqref="D40"/>
    </sheetView>
  </sheetViews>
  <sheetFormatPr defaultRowHeight="15" x14ac:dyDescent="0.25"/>
  <cols>
    <col min="1" max="1" width="4.7109375" customWidth="1"/>
    <col min="2" max="2" width="13.42578125" customWidth="1"/>
    <col min="3" max="3" width="58.5703125" customWidth="1"/>
    <col min="4" max="4" width="16.28515625" customWidth="1"/>
    <col min="5" max="5" width="9.140625" customWidth="1"/>
  </cols>
  <sheetData>
    <row r="1" spans="2:4" ht="15.75" thickBot="1" x14ac:dyDescent="0.3"/>
    <row r="2" spans="2:4" ht="15.75" thickBot="1" x14ac:dyDescent="0.3">
      <c r="B2" s="10" t="s">
        <v>241</v>
      </c>
      <c r="C2" s="10" t="s">
        <v>240</v>
      </c>
      <c r="D2" s="10" t="s">
        <v>4</v>
      </c>
    </row>
    <row r="3" spans="2:4" x14ac:dyDescent="0.25">
      <c r="B3" s="1" t="s">
        <v>67</v>
      </c>
      <c r="C3" s="4" t="s">
        <v>68</v>
      </c>
      <c r="D3" s="7">
        <v>2</v>
      </c>
    </row>
    <row r="4" spans="2:4" x14ac:dyDescent="0.25">
      <c r="B4" s="2" t="s">
        <v>5</v>
      </c>
      <c r="C4" s="5" t="s">
        <v>15</v>
      </c>
      <c r="D4" s="8">
        <v>2</v>
      </c>
    </row>
    <row r="5" spans="2:4" x14ac:dyDescent="0.25">
      <c r="B5" s="2" t="s">
        <v>126</v>
      </c>
      <c r="C5" s="5" t="s">
        <v>127</v>
      </c>
      <c r="D5" s="8">
        <v>2</v>
      </c>
    </row>
    <row r="6" spans="2:4" x14ac:dyDescent="0.25">
      <c r="B6" s="2" t="s">
        <v>144</v>
      </c>
      <c r="C6" s="5" t="s">
        <v>145</v>
      </c>
      <c r="D6" s="8">
        <v>3</v>
      </c>
    </row>
    <row r="7" spans="2:4" x14ac:dyDescent="0.25">
      <c r="B7" s="2" t="s">
        <v>26</v>
      </c>
      <c r="C7" s="5" t="s">
        <v>27</v>
      </c>
      <c r="D7" s="8">
        <v>2</v>
      </c>
    </row>
    <row r="8" spans="2:4" x14ac:dyDescent="0.25">
      <c r="B8" s="2" t="s">
        <v>164</v>
      </c>
      <c r="C8" s="5" t="s">
        <v>205</v>
      </c>
      <c r="D8" s="8">
        <v>3</v>
      </c>
    </row>
    <row r="9" spans="2:4" x14ac:dyDescent="0.25">
      <c r="B9" s="2" t="s">
        <v>128</v>
      </c>
      <c r="C9" s="5" t="s">
        <v>129</v>
      </c>
      <c r="D9" s="8">
        <v>4</v>
      </c>
    </row>
    <row r="10" spans="2:4" x14ac:dyDescent="0.25">
      <c r="B10" s="2" t="s">
        <v>46</v>
      </c>
      <c r="C10" s="5" t="s">
        <v>47</v>
      </c>
      <c r="D10" s="8">
        <v>2</v>
      </c>
    </row>
    <row r="11" spans="2:4" x14ac:dyDescent="0.25">
      <c r="B11" s="2" t="s">
        <v>48</v>
      </c>
      <c r="C11" s="5" t="s">
        <v>49</v>
      </c>
      <c r="D11" s="8">
        <v>3</v>
      </c>
    </row>
    <row r="12" spans="2:4" x14ac:dyDescent="0.25">
      <c r="B12" s="2" t="s">
        <v>6</v>
      </c>
      <c r="C12" s="5" t="s">
        <v>17</v>
      </c>
      <c r="D12" s="8">
        <v>3</v>
      </c>
    </row>
    <row r="13" spans="2:4" x14ac:dyDescent="0.25">
      <c r="B13" s="2" t="s">
        <v>146</v>
      </c>
      <c r="C13" s="5" t="s">
        <v>147</v>
      </c>
      <c r="D13" s="8">
        <v>3</v>
      </c>
    </row>
    <row r="14" spans="2:4" x14ac:dyDescent="0.25">
      <c r="B14" s="2" t="s">
        <v>105</v>
      </c>
      <c r="C14" s="5" t="s">
        <v>106</v>
      </c>
      <c r="D14" s="8">
        <v>2</v>
      </c>
    </row>
    <row r="15" spans="2:4" x14ac:dyDescent="0.25">
      <c r="B15" s="2" t="s">
        <v>87</v>
      </c>
      <c r="C15" s="5" t="s">
        <v>88</v>
      </c>
      <c r="D15" s="8">
        <v>3</v>
      </c>
    </row>
    <row r="16" spans="2:4" x14ac:dyDescent="0.25">
      <c r="B16" s="2" t="s">
        <v>148</v>
      </c>
      <c r="C16" s="5" t="s">
        <v>149</v>
      </c>
      <c r="D16" s="8">
        <v>3</v>
      </c>
    </row>
    <row r="17" spans="2:4" x14ac:dyDescent="0.25">
      <c r="B17" s="2" t="s">
        <v>130</v>
      </c>
      <c r="C17" s="5" t="s">
        <v>131</v>
      </c>
      <c r="D17" s="8">
        <v>3</v>
      </c>
    </row>
    <row r="18" spans="2:4" x14ac:dyDescent="0.25">
      <c r="B18" s="2" t="s">
        <v>107</v>
      </c>
      <c r="C18" s="5" t="s">
        <v>108</v>
      </c>
      <c r="D18" s="8">
        <v>3</v>
      </c>
    </row>
    <row r="19" spans="2:4" x14ac:dyDescent="0.25">
      <c r="B19" s="2" t="s">
        <v>89</v>
      </c>
      <c r="C19" s="5" t="s">
        <v>90</v>
      </c>
      <c r="D19" s="8">
        <v>3</v>
      </c>
    </row>
    <row r="20" spans="2:4" x14ac:dyDescent="0.25">
      <c r="B20" s="2" t="s">
        <v>91</v>
      </c>
      <c r="C20" s="5" t="s">
        <v>92</v>
      </c>
      <c r="D20" s="8">
        <v>1</v>
      </c>
    </row>
    <row r="21" spans="2:4" x14ac:dyDescent="0.25">
      <c r="B21" s="2" t="s">
        <v>165</v>
      </c>
      <c r="C21" s="5" t="s">
        <v>206</v>
      </c>
      <c r="D21" s="8">
        <v>0</v>
      </c>
    </row>
    <row r="22" spans="2:4" x14ac:dyDescent="0.25">
      <c r="B22" s="2" t="s">
        <v>150</v>
      </c>
      <c r="C22" s="5" t="s">
        <v>151</v>
      </c>
      <c r="D22" s="8">
        <v>3</v>
      </c>
    </row>
    <row r="23" spans="2:4" x14ac:dyDescent="0.25">
      <c r="B23" s="2" t="s">
        <v>173</v>
      </c>
      <c r="C23" s="5" t="s">
        <v>213</v>
      </c>
      <c r="D23" s="8">
        <v>2</v>
      </c>
    </row>
    <row r="24" spans="2:4" x14ac:dyDescent="0.25">
      <c r="B24" s="2" t="s">
        <v>109</v>
      </c>
      <c r="C24" s="5" t="s">
        <v>110</v>
      </c>
      <c r="D24" s="8">
        <v>3</v>
      </c>
    </row>
    <row r="25" spans="2:4" x14ac:dyDescent="0.25">
      <c r="B25" s="2" t="s">
        <v>132</v>
      </c>
      <c r="C25" s="5" t="s">
        <v>133</v>
      </c>
      <c r="D25" s="8">
        <v>3</v>
      </c>
    </row>
    <row r="26" spans="2:4" x14ac:dyDescent="0.25">
      <c r="B26" s="2" t="s">
        <v>152</v>
      </c>
      <c r="C26" s="5" t="s">
        <v>153</v>
      </c>
      <c r="D26" s="8">
        <v>2</v>
      </c>
    </row>
    <row r="27" spans="2:4" x14ac:dyDescent="0.25">
      <c r="B27" s="2" t="s">
        <v>50</v>
      </c>
      <c r="C27" s="5" t="s">
        <v>51</v>
      </c>
      <c r="D27" s="8">
        <v>3</v>
      </c>
    </row>
    <row r="28" spans="2:4" x14ac:dyDescent="0.25">
      <c r="B28" s="2" t="s">
        <v>7</v>
      </c>
      <c r="C28" s="5" t="s">
        <v>18</v>
      </c>
      <c r="D28" s="8">
        <v>3</v>
      </c>
    </row>
    <row r="29" spans="2:4" x14ac:dyDescent="0.25">
      <c r="B29" s="2" t="s">
        <v>111</v>
      </c>
      <c r="C29" s="5" t="s">
        <v>112</v>
      </c>
      <c r="D29" s="8">
        <v>2</v>
      </c>
    </row>
    <row r="30" spans="2:4" x14ac:dyDescent="0.25">
      <c r="B30" s="2" t="s">
        <v>134</v>
      </c>
      <c r="C30" s="5" t="s">
        <v>135</v>
      </c>
      <c r="D30" s="8">
        <v>2</v>
      </c>
    </row>
    <row r="31" spans="2:4" x14ac:dyDescent="0.25">
      <c r="B31" s="2" t="s">
        <v>52</v>
      </c>
      <c r="C31" s="5" t="s">
        <v>53</v>
      </c>
      <c r="D31" s="8">
        <v>2</v>
      </c>
    </row>
    <row r="32" spans="2:4" x14ac:dyDescent="0.25">
      <c r="B32" s="2" t="s">
        <v>154</v>
      </c>
      <c r="C32" s="5" t="s">
        <v>155</v>
      </c>
      <c r="D32" s="8">
        <v>1</v>
      </c>
    </row>
    <row r="33" spans="2:4" x14ac:dyDescent="0.25">
      <c r="B33" s="2" t="s">
        <v>166</v>
      </c>
      <c r="C33" s="5" t="s">
        <v>207</v>
      </c>
      <c r="D33" s="8">
        <v>3</v>
      </c>
    </row>
    <row r="34" spans="2:4" x14ac:dyDescent="0.25">
      <c r="B34" s="2" t="s">
        <v>182</v>
      </c>
      <c r="C34" s="5" t="s">
        <v>222</v>
      </c>
      <c r="D34" s="8">
        <v>3</v>
      </c>
    </row>
    <row r="35" spans="2:4" x14ac:dyDescent="0.25">
      <c r="B35" s="2" t="s">
        <v>69</v>
      </c>
      <c r="C35" s="5" t="s">
        <v>70</v>
      </c>
      <c r="D35" s="8">
        <v>3</v>
      </c>
    </row>
    <row r="36" spans="2:4" x14ac:dyDescent="0.25">
      <c r="B36" s="2" t="s">
        <v>180</v>
      </c>
      <c r="C36" s="5" t="s">
        <v>214</v>
      </c>
      <c r="D36" s="8">
        <v>3</v>
      </c>
    </row>
    <row r="37" spans="2:4" x14ac:dyDescent="0.25">
      <c r="B37" s="2" t="s">
        <v>189</v>
      </c>
      <c r="C37" s="5" t="s">
        <v>229</v>
      </c>
      <c r="D37" s="8">
        <v>2</v>
      </c>
    </row>
    <row r="38" spans="2:4" x14ac:dyDescent="0.25">
      <c r="B38" s="2" t="s">
        <v>113</v>
      </c>
      <c r="C38" s="5" t="s">
        <v>114</v>
      </c>
      <c r="D38" s="8">
        <v>4</v>
      </c>
    </row>
    <row r="39" spans="2:4" x14ac:dyDescent="0.25">
      <c r="B39" s="2" t="s">
        <v>71</v>
      </c>
      <c r="C39" s="5" t="s">
        <v>72</v>
      </c>
      <c r="D39" s="8">
        <v>3</v>
      </c>
    </row>
    <row r="40" spans="2:4" x14ac:dyDescent="0.25">
      <c r="B40" s="2" t="s">
        <v>252</v>
      </c>
      <c r="C40" s="5" t="s">
        <v>255</v>
      </c>
      <c r="D40" s="8">
        <v>0</v>
      </c>
    </row>
    <row r="41" spans="2:4" x14ac:dyDescent="0.25">
      <c r="B41" s="2" t="s">
        <v>183</v>
      </c>
      <c r="C41" s="5" t="s">
        <v>223</v>
      </c>
      <c r="D41" s="8">
        <v>3</v>
      </c>
    </row>
    <row r="42" spans="2:4" x14ac:dyDescent="0.25">
      <c r="B42" s="2" t="s">
        <v>190</v>
      </c>
      <c r="C42" s="5" t="s">
        <v>230</v>
      </c>
      <c r="D42" s="8">
        <v>3</v>
      </c>
    </row>
    <row r="43" spans="2:4" x14ac:dyDescent="0.25">
      <c r="B43" s="2" t="s">
        <v>28</v>
      </c>
      <c r="C43" s="5" t="s">
        <v>29</v>
      </c>
      <c r="D43" s="8">
        <v>2</v>
      </c>
    </row>
    <row r="44" spans="2:4" x14ac:dyDescent="0.25">
      <c r="B44" s="2" t="s">
        <v>8</v>
      </c>
      <c r="C44" s="5" t="s">
        <v>19</v>
      </c>
      <c r="D44" s="8">
        <v>2</v>
      </c>
    </row>
    <row r="45" spans="2:4" x14ac:dyDescent="0.25">
      <c r="B45" s="2" t="s">
        <v>156</v>
      </c>
      <c r="C45" s="5" t="s">
        <v>157</v>
      </c>
      <c r="D45" s="8">
        <v>0</v>
      </c>
    </row>
    <row r="46" spans="2:4" x14ac:dyDescent="0.25">
      <c r="B46" s="2" t="s">
        <v>54</v>
      </c>
      <c r="C46" s="5" t="s">
        <v>55</v>
      </c>
      <c r="D46" s="8">
        <v>0</v>
      </c>
    </row>
    <row r="47" spans="2:4" x14ac:dyDescent="0.25">
      <c r="B47" s="2" t="s">
        <v>253</v>
      </c>
      <c r="C47" s="5" t="s">
        <v>254</v>
      </c>
      <c r="D47" s="8">
        <v>0</v>
      </c>
    </row>
    <row r="48" spans="2:4" x14ac:dyDescent="0.25">
      <c r="B48" s="2" t="s">
        <v>158</v>
      </c>
      <c r="C48" s="5" t="s">
        <v>159</v>
      </c>
      <c r="D48" s="8">
        <v>1</v>
      </c>
    </row>
    <row r="49" spans="2:4" x14ac:dyDescent="0.25">
      <c r="B49" s="2" t="s">
        <v>93</v>
      </c>
      <c r="C49" s="5" t="s">
        <v>94</v>
      </c>
      <c r="D49" s="8">
        <v>1</v>
      </c>
    </row>
    <row r="50" spans="2:4" x14ac:dyDescent="0.25">
      <c r="B50" s="2" t="s">
        <v>57</v>
      </c>
      <c r="C50" s="5" t="s">
        <v>58</v>
      </c>
      <c r="D50" s="8">
        <v>1</v>
      </c>
    </row>
    <row r="51" spans="2:4" x14ac:dyDescent="0.25">
      <c r="B51" s="2" t="s">
        <v>59</v>
      </c>
      <c r="C51" s="5" t="s">
        <v>60</v>
      </c>
      <c r="D51" s="8">
        <v>1</v>
      </c>
    </row>
    <row r="52" spans="2:4" x14ac:dyDescent="0.25">
      <c r="B52" s="2" t="s">
        <v>30</v>
      </c>
      <c r="C52" s="5" t="s">
        <v>31</v>
      </c>
      <c r="D52" s="8">
        <v>1</v>
      </c>
    </row>
    <row r="53" spans="2:4" x14ac:dyDescent="0.25">
      <c r="B53" s="2" t="s">
        <v>9</v>
      </c>
      <c r="C53" s="5" t="s">
        <v>20</v>
      </c>
      <c r="D53" s="8">
        <v>1</v>
      </c>
    </row>
    <row r="54" spans="2:4" x14ac:dyDescent="0.25">
      <c r="B54" s="2" t="s">
        <v>167</v>
      </c>
      <c r="C54" s="5" t="s">
        <v>208</v>
      </c>
      <c r="D54" s="8">
        <v>1</v>
      </c>
    </row>
    <row r="55" spans="2:4" x14ac:dyDescent="0.25">
      <c r="B55" s="2" t="s">
        <v>115</v>
      </c>
      <c r="C55" s="5" t="s">
        <v>116</v>
      </c>
      <c r="D55" s="8">
        <v>1</v>
      </c>
    </row>
    <row r="56" spans="2:4" x14ac:dyDescent="0.25">
      <c r="B56" s="2" t="s">
        <v>95</v>
      </c>
      <c r="C56" s="5" t="s">
        <v>96</v>
      </c>
      <c r="D56" s="8">
        <v>1</v>
      </c>
    </row>
    <row r="57" spans="2:4" x14ac:dyDescent="0.25">
      <c r="B57" s="2" t="s">
        <v>73</v>
      </c>
      <c r="C57" s="5" t="s">
        <v>74</v>
      </c>
      <c r="D57" s="8">
        <v>1</v>
      </c>
    </row>
    <row r="58" spans="2:4" x14ac:dyDescent="0.25">
      <c r="B58" s="2" t="s">
        <v>168</v>
      </c>
      <c r="C58" s="5" t="s">
        <v>209</v>
      </c>
      <c r="D58" s="8">
        <v>1</v>
      </c>
    </row>
    <row r="59" spans="2:4" x14ac:dyDescent="0.25">
      <c r="B59" s="2" t="s">
        <v>75</v>
      </c>
      <c r="C59" s="5" t="s">
        <v>76</v>
      </c>
      <c r="D59" s="8">
        <v>1</v>
      </c>
    </row>
    <row r="60" spans="2:4" x14ac:dyDescent="0.25">
      <c r="B60" s="2" t="s">
        <v>32</v>
      </c>
      <c r="C60" s="5" t="s">
        <v>33</v>
      </c>
      <c r="D60" s="8">
        <v>1</v>
      </c>
    </row>
    <row r="61" spans="2:4" x14ac:dyDescent="0.25">
      <c r="B61" s="2" t="s">
        <v>174</v>
      </c>
      <c r="C61" s="5" t="s">
        <v>215</v>
      </c>
      <c r="D61" s="8">
        <v>1</v>
      </c>
    </row>
    <row r="62" spans="2:4" x14ac:dyDescent="0.25">
      <c r="B62" s="2" t="s">
        <v>193</v>
      </c>
      <c r="C62" s="5" t="s">
        <v>231</v>
      </c>
      <c r="D62" s="8">
        <v>1</v>
      </c>
    </row>
    <row r="63" spans="2:4" x14ac:dyDescent="0.25">
      <c r="B63" s="2" t="s">
        <v>10</v>
      </c>
      <c r="C63" s="5" t="s">
        <v>21</v>
      </c>
      <c r="D63" s="8">
        <v>1</v>
      </c>
    </row>
    <row r="64" spans="2:4" x14ac:dyDescent="0.25">
      <c r="B64" s="2" t="s">
        <v>175</v>
      </c>
      <c r="C64" s="5" t="s">
        <v>216</v>
      </c>
      <c r="D64" s="8">
        <v>1</v>
      </c>
    </row>
    <row r="65" spans="2:4" x14ac:dyDescent="0.25">
      <c r="B65" s="2" t="s">
        <v>184</v>
      </c>
      <c r="C65" s="5" t="s">
        <v>224</v>
      </c>
      <c r="D65" s="8">
        <v>0</v>
      </c>
    </row>
    <row r="66" spans="2:4" x14ac:dyDescent="0.25">
      <c r="B66" s="2" t="s">
        <v>136</v>
      </c>
      <c r="C66" s="5" t="s">
        <v>137</v>
      </c>
      <c r="D66" s="8">
        <v>1</v>
      </c>
    </row>
    <row r="67" spans="2:4" x14ac:dyDescent="0.25">
      <c r="B67" s="2" t="s">
        <v>77</v>
      </c>
      <c r="C67" s="5" t="s">
        <v>78</v>
      </c>
      <c r="D67" s="8">
        <v>1</v>
      </c>
    </row>
    <row r="68" spans="2:4" x14ac:dyDescent="0.25">
      <c r="B68" s="2" t="s">
        <v>34</v>
      </c>
      <c r="C68" s="5" t="s">
        <v>35</v>
      </c>
      <c r="D68" s="8">
        <v>1</v>
      </c>
    </row>
    <row r="69" spans="2:4" x14ac:dyDescent="0.25">
      <c r="B69" s="2" t="s">
        <v>36</v>
      </c>
      <c r="C69" s="5" t="s">
        <v>37</v>
      </c>
      <c r="D69" s="8">
        <v>1</v>
      </c>
    </row>
    <row r="70" spans="2:4" x14ac:dyDescent="0.25">
      <c r="B70" s="2" t="s">
        <v>11</v>
      </c>
      <c r="C70" s="5" t="s">
        <v>22</v>
      </c>
      <c r="D70" s="8">
        <v>1</v>
      </c>
    </row>
    <row r="71" spans="2:4" x14ac:dyDescent="0.25">
      <c r="B71" s="2" t="s">
        <v>12</v>
      </c>
      <c r="C71" s="5" t="s">
        <v>23</v>
      </c>
      <c r="D71" s="8">
        <v>1</v>
      </c>
    </row>
    <row r="72" spans="2:4" x14ac:dyDescent="0.25">
      <c r="B72" s="2" t="s">
        <v>79</v>
      </c>
      <c r="C72" s="5" t="s">
        <v>80</v>
      </c>
      <c r="D72" s="8">
        <v>1</v>
      </c>
    </row>
    <row r="73" spans="2:4" x14ac:dyDescent="0.25">
      <c r="B73" s="2" t="s">
        <v>185</v>
      </c>
      <c r="C73" s="5" t="s">
        <v>225</v>
      </c>
      <c r="D73" s="8">
        <v>1</v>
      </c>
    </row>
    <row r="74" spans="2:4" x14ac:dyDescent="0.25">
      <c r="B74" s="2" t="s">
        <v>117</v>
      </c>
      <c r="C74" s="5" t="s">
        <v>118</v>
      </c>
      <c r="D74" s="8">
        <v>1</v>
      </c>
    </row>
    <row r="75" spans="2:4" x14ac:dyDescent="0.25">
      <c r="B75" s="2" t="s">
        <v>97</v>
      </c>
      <c r="C75" s="5" t="s">
        <v>98</v>
      </c>
      <c r="D75" s="8">
        <v>1</v>
      </c>
    </row>
    <row r="76" spans="2:4" x14ac:dyDescent="0.25">
      <c r="B76" s="2" t="s">
        <v>38</v>
      </c>
      <c r="C76" s="5" t="s">
        <v>39</v>
      </c>
      <c r="D76" s="8">
        <v>2</v>
      </c>
    </row>
    <row r="77" spans="2:4" x14ac:dyDescent="0.25">
      <c r="B77" s="2" t="s">
        <v>169</v>
      </c>
      <c r="C77" s="5" t="s">
        <v>210</v>
      </c>
      <c r="D77" s="8">
        <v>3</v>
      </c>
    </row>
    <row r="78" spans="2:4" x14ac:dyDescent="0.25">
      <c r="B78" s="2" t="s">
        <v>176</v>
      </c>
      <c r="C78" s="5" t="s">
        <v>217</v>
      </c>
      <c r="D78" s="8">
        <v>3</v>
      </c>
    </row>
    <row r="79" spans="2:4" x14ac:dyDescent="0.25">
      <c r="B79" s="2" t="s">
        <v>186</v>
      </c>
      <c r="C79" s="5" t="s">
        <v>226</v>
      </c>
      <c r="D79" s="8">
        <v>3</v>
      </c>
    </row>
    <row r="80" spans="2:4" x14ac:dyDescent="0.25">
      <c r="B80" s="2" t="s">
        <v>187</v>
      </c>
      <c r="C80" s="5" t="s">
        <v>227</v>
      </c>
      <c r="D80" s="8">
        <v>0</v>
      </c>
    </row>
    <row r="81" spans="2:4" x14ac:dyDescent="0.25">
      <c r="B81" s="2" t="s">
        <v>40</v>
      </c>
      <c r="C81" s="5" t="s">
        <v>41</v>
      </c>
      <c r="D81" s="8">
        <v>3</v>
      </c>
    </row>
    <row r="82" spans="2:4" x14ac:dyDescent="0.25">
      <c r="B82" s="2" t="s">
        <v>177</v>
      </c>
      <c r="C82" s="5" t="s">
        <v>218</v>
      </c>
      <c r="D82" s="8">
        <v>3</v>
      </c>
    </row>
    <row r="83" spans="2:4" x14ac:dyDescent="0.25">
      <c r="B83" s="2" t="s">
        <v>61</v>
      </c>
      <c r="C83" s="5" t="s">
        <v>62</v>
      </c>
      <c r="D83" s="8">
        <v>2</v>
      </c>
    </row>
    <row r="84" spans="2:4" x14ac:dyDescent="0.25">
      <c r="B84" s="2" t="s">
        <v>13</v>
      </c>
      <c r="C84" s="5" t="s">
        <v>24</v>
      </c>
      <c r="D84" s="8">
        <v>3</v>
      </c>
    </row>
    <row r="85" spans="2:4" x14ac:dyDescent="0.25">
      <c r="B85" s="2" t="s">
        <v>178</v>
      </c>
      <c r="C85" s="5" t="s">
        <v>219</v>
      </c>
      <c r="D85" s="8">
        <v>2</v>
      </c>
    </row>
    <row r="86" spans="2:4" x14ac:dyDescent="0.25">
      <c r="B86" s="2" t="s">
        <v>179</v>
      </c>
      <c r="C86" s="5" t="s">
        <v>220</v>
      </c>
      <c r="D86" s="8">
        <v>0</v>
      </c>
    </row>
    <row r="87" spans="2:4" x14ac:dyDescent="0.25">
      <c r="B87" s="2" t="s">
        <v>191</v>
      </c>
      <c r="C87" s="5" t="s">
        <v>232</v>
      </c>
      <c r="D87" s="8">
        <v>0</v>
      </c>
    </row>
    <row r="88" spans="2:4" x14ac:dyDescent="0.25">
      <c r="B88" s="2" t="s">
        <v>63</v>
      </c>
      <c r="C88" s="5" t="s">
        <v>64</v>
      </c>
      <c r="D88" s="8">
        <v>3</v>
      </c>
    </row>
    <row r="89" spans="2:4" x14ac:dyDescent="0.25">
      <c r="B89" s="2" t="s">
        <v>119</v>
      </c>
      <c r="C89" s="5" t="s">
        <v>239</v>
      </c>
      <c r="D89" s="8">
        <v>1</v>
      </c>
    </row>
    <row r="90" spans="2:4" x14ac:dyDescent="0.25">
      <c r="B90" s="2" t="s">
        <v>14</v>
      </c>
      <c r="C90" s="5" t="s">
        <v>25</v>
      </c>
      <c r="D90" s="8">
        <v>1</v>
      </c>
    </row>
    <row r="91" spans="2:4" x14ac:dyDescent="0.25">
      <c r="B91" s="2" t="s">
        <v>192</v>
      </c>
      <c r="C91" s="5" t="s">
        <v>233</v>
      </c>
      <c r="D91" s="8">
        <v>3</v>
      </c>
    </row>
    <row r="92" spans="2:4" x14ac:dyDescent="0.25">
      <c r="B92" s="2" t="s">
        <v>42</v>
      </c>
      <c r="C92" s="5" t="s">
        <v>43</v>
      </c>
      <c r="D92" s="8">
        <v>2</v>
      </c>
    </row>
    <row r="93" spans="2:4" x14ac:dyDescent="0.25">
      <c r="B93" s="2" t="s">
        <v>160</v>
      </c>
      <c r="C93" s="5" t="s">
        <v>161</v>
      </c>
      <c r="D93" s="8">
        <v>0</v>
      </c>
    </row>
    <row r="94" spans="2:4" x14ac:dyDescent="0.25">
      <c r="B94" s="2" t="s">
        <v>138</v>
      </c>
      <c r="C94" s="5" t="s">
        <v>139</v>
      </c>
      <c r="D94" s="8">
        <v>0</v>
      </c>
    </row>
    <row r="95" spans="2:4" x14ac:dyDescent="0.25">
      <c r="B95" s="2" t="s">
        <v>120</v>
      </c>
      <c r="C95" s="5" t="s">
        <v>121</v>
      </c>
      <c r="D95" s="8">
        <v>0</v>
      </c>
    </row>
    <row r="96" spans="2:4" x14ac:dyDescent="0.25">
      <c r="B96" s="2" t="s">
        <v>81</v>
      </c>
      <c r="C96" s="5" t="s">
        <v>82</v>
      </c>
      <c r="D96" s="8">
        <v>1</v>
      </c>
    </row>
    <row r="97" spans="2:4" x14ac:dyDescent="0.25">
      <c r="B97" s="2" t="s">
        <v>162</v>
      </c>
      <c r="C97" s="5" t="s">
        <v>163</v>
      </c>
      <c r="D97" s="8">
        <v>0</v>
      </c>
    </row>
    <row r="98" spans="2:4" x14ac:dyDescent="0.25">
      <c r="B98" s="2" t="s">
        <v>188</v>
      </c>
      <c r="C98" s="5" t="s">
        <v>228</v>
      </c>
      <c r="D98" s="8">
        <v>5</v>
      </c>
    </row>
    <row r="99" spans="2:4" x14ac:dyDescent="0.25">
      <c r="B99" s="2" t="s">
        <v>181</v>
      </c>
      <c r="C99" s="5" t="s">
        <v>236</v>
      </c>
      <c r="D99" s="8">
        <v>2</v>
      </c>
    </row>
    <row r="100" spans="2:4" x14ac:dyDescent="0.25">
      <c r="B100" s="2" t="s">
        <v>44</v>
      </c>
      <c r="C100" s="5" t="s">
        <v>45</v>
      </c>
      <c r="D100" s="8">
        <v>3</v>
      </c>
    </row>
    <row r="101" spans="2:4" x14ac:dyDescent="0.25">
      <c r="B101" s="2" t="s">
        <v>122</v>
      </c>
      <c r="C101" s="5" t="s">
        <v>123</v>
      </c>
      <c r="D101" s="8">
        <v>0</v>
      </c>
    </row>
    <row r="102" spans="2:4" x14ac:dyDescent="0.25">
      <c r="B102" s="2" t="s">
        <v>140</v>
      </c>
      <c r="C102" s="5" t="s">
        <v>141</v>
      </c>
      <c r="D102" s="8">
        <v>3</v>
      </c>
    </row>
    <row r="103" spans="2:4" x14ac:dyDescent="0.25">
      <c r="B103" s="2" t="s">
        <v>99</v>
      </c>
      <c r="C103" s="5" t="s">
        <v>100</v>
      </c>
      <c r="D103" s="8">
        <v>3</v>
      </c>
    </row>
    <row r="104" spans="2:4" x14ac:dyDescent="0.25">
      <c r="B104" s="2" t="s">
        <v>142</v>
      </c>
      <c r="C104" s="5" t="s">
        <v>143</v>
      </c>
      <c r="D104" s="8">
        <v>2</v>
      </c>
    </row>
    <row r="105" spans="2:4" x14ac:dyDescent="0.25">
      <c r="B105" s="2" t="s">
        <v>124</v>
      </c>
      <c r="C105" s="5" t="s">
        <v>125</v>
      </c>
      <c r="D105" s="8">
        <v>3</v>
      </c>
    </row>
    <row r="106" spans="2:4" x14ac:dyDescent="0.25">
      <c r="B106" s="2" t="s">
        <v>83</v>
      </c>
      <c r="C106" s="5" t="s">
        <v>84</v>
      </c>
      <c r="D106" s="8">
        <v>3</v>
      </c>
    </row>
    <row r="107" spans="2:4" x14ac:dyDescent="0.25">
      <c r="B107" s="2" t="s">
        <v>101</v>
      </c>
      <c r="C107" s="5" t="s">
        <v>102</v>
      </c>
      <c r="D107" s="8">
        <v>3</v>
      </c>
    </row>
    <row r="108" spans="2:4" x14ac:dyDescent="0.25">
      <c r="B108" s="2" t="s">
        <v>85</v>
      </c>
      <c r="C108" s="5" t="s">
        <v>86</v>
      </c>
      <c r="D108" s="8">
        <v>3</v>
      </c>
    </row>
    <row r="109" spans="2:4" x14ac:dyDescent="0.25">
      <c r="B109" s="2" t="s">
        <v>170</v>
      </c>
      <c r="C109" s="5" t="s">
        <v>211</v>
      </c>
      <c r="D109" s="8">
        <v>0</v>
      </c>
    </row>
    <row r="110" spans="2:4" x14ac:dyDescent="0.25">
      <c r="B110" s="2" t="s">
        <v>172</v>
      </c>
      <c r="C110" s="5" t="s">
        <v>221</v>
      </c>
      <c r="D110" s="8">
        <v>0</v>
      </c>
    </row>
    <row r="111" spans="2:4" x14ac:dyDescent="0.25">
      <c r="B111" s="2" t="s">
        <v>194</v>
      </c>
      <c r="C111" s="5" t="s">
        <v>234</v>
      </c>
      <c r="D111" s="8">
        <v>0</v>
      </c>
    </row>
    <row r="112" spans="2:4" x14ac:dyDescent="0.25">
      <c r="B112" s="2" t="s">
        <v>250</v>
      </c>
      <c r="C112" s="5" t="s">
        <v>251</v>
      </c>
      <c r="D112" s="8">
        <v>3</v>
      </c>
    </row>
    <row r="113" spans="2:4" x14ac:dyDescent="0.25">
      <c r="B113" s="2" t="s">
        <v>195</v>
      </c>
      <c r="C113" s="5" t="s">
        <v>235</v>
      </c>
      <c r="D113" s="8">
        <v>3</v>
      </c>
    </row>
    <row r="114" spans="2:4" x14ac:dyDescent="0.25">
      <c r="B114" s="2" t="s">
        <v>103</v>
      </c>
      <c r="C114" s="5" t="s">
        <v>104</v>
      </c>
      <c r="D114" s="8">
        <v>3</v>
      </c>
    </row>
    <row r="115" spans="2:4" x14ac:dyDescent="0.25">
      <c r="B115" s="2" t="s">
        <v>171</v>
      </c>
      <c r="C115" s="5" t="s">
        <v>212</v>
      </c>
      <c r="D115" s="8">
        <v>3</v>
      </c>
    </row>
    <row r="116" spans="2:4" ht="15.75" thickBot="1" x14ac:dyDescent="0.3">
      <c r="B116" s="3" t="s">
        <v>65</v>
      </c>
      <c r="C116" s="6" t="s">
        <v>66</v>
      </c>
      <c r="D116" s="9">
        <v>3</v>
      </c>
    </row>
  </sheetData>
  <sortState xmlns:xlrd2="http://schemas.microsoft.com/office/spreadsheetml/2017/richdata2" ref="F3:H121">
    <sortCondition ref="F3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B1:K208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" x14ac:dyDescent="0.25"/>
  <cols>
    <col min="1" max="1" width="1.7109375" style="11" customWidth="1"/>
    <col min="2" max="2" width="14" style="11" customWidth="1"/>
    <col min="3" max="3" width="20.7109375" style="11" customWidth="1"/>
    <col min="4" max="4" width="13.42578125" style="11" customWidth="1"/>
    <col min="5" max="5" width="58.5703125" style="11" customWidth="1"/>
    <col min="6" max="7" width="9.140625" style="13"/>
    <col min="8" max="8" width="1.7109375" style="13" customWidth="1"/>
    <col min="9" max="9" width="32.28515625" style="11" customWidth="1"/>
    <col min="10" max="10" width="9.140625" style="14"/>
    <col min="11" max="16384" width="9.140625" style="11"/>
  </cols>
  <sheetData>
    <row r="1" spans="2:10" ht="5.0999999999999996" customHeight="1" x14ac:dyDescent="0.25"/>
    <row r="2" spans="2:10" ht="15" customHeight="1" x14ac:dyDescent="0.25">
      <c r="B2" s="29" t="s">
        <v>245</v>
      </c>
      <c r="C2" s="29"/>
      <c r="D2" s="12"/>
      <c r="H2" s="11"/>
    </row>
    <row r="3" spans="2:10" ht="5.0999999999999996" customHeight="1" thickBot="1" x14ac:dyDescent="0.3">
      <c r="H3" s="11"/>
    </row>
    <row r="4" spans="2:10" x14ac:dyDescent="0.25">
      <c r="E4" s="47" t="s">
        <v>244</v>
      </c>
      <c r="F4" s="48">
        <v>3.8</v>
      </c>
      <c r="H4" s="11"/>
      <c r="I4" s="41" t="s">
        <v>256</v>
      </c>
      <c r="J4" s="42">
        <f>SUM(G10:G205)</f>
        <v>211</v>
      </c>
    </row>
    <row r="5" spans="2:10" x14ac:dyDescent="0.25">
      <c r="E5" s="43" t="s">
        <v>196</v>
      </c>
      <c r="F5" s="44">
        <f>(4-F4)*SUM(G11:G200)</f>
        <v>42.200000000000038</v>
      </c>
      <c r="H5" s="11"/>
      <c r="I5" s="43" t="s">
        <v>202</v>
      </c>
      <c r="J5" s="44">
        <f>4*SUM(G11:G205)</f>
        <v>844</v>
      </c>
    </row>
    <row r="6" spans="2:10" x14ac:dyDescent="0.25">
      <c r="E6" s="43" t="s">
        <v>197</v>
      </c>
      <c r="F6" s="44">
        <f>J194+J179+J164+J149+J134+J119+J104+J89+J74+J59+J44+J29+J14</f>
        <v>0</v>
      </c>
      <c r="G6" s="15"/>
      <c r="H6" s="11"/>
      <c r="I6" s="43" t="s">
        <v>204</v>
      </c>
      <c r="J6" s="44">
        <f>4*IF(B11="Yes",SUM(G11:G205),IF(B26="Yes",SUM(G26:G205),IF(B41="Yes",SUM(G41:G205),IF(B56="Yes",SUM(G56:G205),IF(B71="Yes",SUM(G71:G205),IF(B86="Yes",SUM(G86:G205),IF(B101="Yes",SUM(G101:G205),IF(B116="Yes",SUM(G116:G205),IF(B131="Yes",SUM(G131:G205),IF(B146="Yes",SUM(G146:G205),IF(B161="Yes",SUM(G161:G205),IF(B176="Yes",SUM(G176:G205),IF(B191="Yes",SUM(G191:G205))))))))))))))</f>
        <v>844</v>
      </c>
    </row>
    <row r="7" spans="2:10" ht="12.75" thickBot="1" x14ac:dyDescent="0.3">
      <c r="E7" s="49" t="s">
        <v>242</v>
      </c>
      <c r="F7" s="46">
        <f>F5-F6</f>
        <v>42.200000000000038</v>
      </c>
      <c r="G7" s="15"/>
      <c r="H7" s="11"/>
      <c r="I7" s="45" t="s">
        <v>203</v>
      </c>
      <c r="J7" s="46">
        <f>J5-J6</f>
        <v>0</v>
      </c>
    </row>
    <row r="8" spans="2:10" ht="24.95" customHeight="1" x14ac:dyDescent="0.25">
      <c r="E8" s="16" t="s">
        <v>246</v>
      </c>
      <c r="F8" s="11"/>
      <c r="G8" s="15"/>
      <c r="H8" s="11"/>
      <c r="I8" s="16" t="s">
        <v>247</v>
      </c>
    </row>
    <row r="9" spans="2:10" ht="5.0999999999999996" customHeight="1" thickBot="1" x14ac:dyDescent="0.3">
      <c r="E9" s="17"/>
      <c r="F9" s="11"/>
      <c r="G9" s="15"/>
      <c r="H9" s="11"/>
    </row>
    <row r="10" spans="2:10" ht="12.75" thickBot="1" x14ac:dyDescent="0.3">
      <c r="B10" s="40" t="s">
        <v>237</v>
      </c>
      <c r="C10" s="30" t="s">
        <v>0</v>
      </c>
      <c r="D10" s="40" t="s">
        <v>1</v>
      </c>
      <c r="E10" s="30" t="s">
        <v>2</v>
      </c>
      <c r="F10" s="40" t="s">
        <v>3</v>
      </c>
      <c r="G10" s="30" t="s">
        <v>4</v>
      </c>
      <c r="H10" s="11"/>
    </row>
    <row r="11" spans="2:10" ht="12" customHeight="1" x14ac:dyDescent="0.25">
      <c r="B11" s="31" t="s">
        <v>238</v>
      </c>
      <c r="C11" s="18" t="s">
        <v>243</v>
      </c>
      <c r="D11" s="31" t="s">
        <v>181</v>
      </c>
      <c r="E11" s="19" t="str">
        <f>IF(D11="","",VLOOKUP(D11,Courses[],2,FALSE))</f>
        <v>MECHANICAL ENGINEERING PRACTICUM</v>
      </c>
      <c r="F11" s="32">
        <v>4</v>
      </c>
      <c r="G11" s="18">
        <f>IF(D11="","",VLOOKUP(D11,Courses[],3,FALSE))</f>
        <v>2</v>
      </c>
      <c r="H11" s="11"/>
      <c r="I11" s="41" t="s">
        <v>199</v>
      </c>
      <c r="J11" s="50">
        <f>SUM(G11:G25)</f>
        <v>2</v>
      </c>
    </row>
    <row r="12" spans="2:10" ht="12" customHeight="1" x14ac:dyDescent="0.25">
      <c r="B12" s="20"/>
      <c r="C12" s="20">
        <v>13</v>
      </c>
      <c r="D12" s="38"/>
      <c r="E12" s="21" t="str">
        <f>IF(D12="","",VLOOKUP(D12,Courses[],2,FALSE))</f>
        <v/>
      </c>
      <c r="F12" s="33"/>
      <c r="G12" s="20" t="str">
        <f>IF(D12="","",VLOOKUP(D12,Courses[],3,FALSE))</f>
        <v/>
      </c>
      <c r="H12" s="11"/>
      <c r="I12" s="43" t="s">
        <v>200</v>
      </c>
      <c r="J12" s="51">
        <f>SUMPRODUCT(F11:F25,G11:G25)/SUM(G11:G25)</f>
        <v>4</v>
      </c>
    </row>
    <row r="13" spans="2:10" ht="12" customHeight="1" x14ac:dyDescent="0.25">
      <c r="B13" s="20"/>
      <c r="C13" s="20"/>
      <c r="D13" s="38"/>
      <c r="E13" s="21" t="str">
        <f>IF(D13="","",VLOOKUP(D13,Courses[],2,FALSE))</f>
        <v/>
      </c>
      <c r="F13" s="33"/>
      <c r="G13" s="20" t="str">
        <f>IF(D13="","",VLOOKUP(D13,Courses[],3,FALSE))</f>
        <v/>
      </c>
      <c r="H13" s="11"/>
      <c r="I13" s="43" t="s">
        <v>201</v>
      </c>
      <c r="J13" s="51">
        <f>SUMPRODUCT(F11:F205,G11:G205)/SUM(G11:G205)</f>
        <v>4</v>
      </c>
    </row>
    <row r="14" spans="2:10" ht="12" customHeight="1" thickBot="1" x14ac:dyDescent="0.3">
      <c r="B14" s="20"/>
      <c r="C14" s="20"/>
      <c r="D14" s="38"/>
      <c r="E14" s="21" t="str">
        <f>IF(D14="","",VLOOKUP(D14,Courses[],2,FALSE))</f>
        <v/>
      </c>
      <c r="F14" s="33"/>
      <c r="G14" s="20" t="str">
        <f>IF(D14="","",VLOOKUP(D14,Courses[],3,FALSE))</f>
        <v/>
      </c>
      <c r="H14" s="11"/>
      <c r="I14" s="52" t="s">
        <v>198</v>
      </c>
      <c r="J14" s="53">
        <f>(4-J12)*SUM(G11:G25)</f>
        <v>0</v>
      </c>
    </row>
    <row r="15" spans="2:10" ht="12" customHeight="1" x14ac:dyDescent="0.25">
      <c r="B15" s="20"/>
      <c r="C15" s="20"/>
      <c r="D15" s="38"/>
      <c r="E15" s="21" t="str">
        <f>IF(D15="","",VLOOKUP(D15,Courses[],2,FALSE))</f>
        <v/>
      </c>
      <c r="F15" s="33"/>
      <c r="G15" s="20" t="str">
        <f>IF(D15="","",VLOOKUP(D15,Courses[],3,FALSE))</f>
        <v/>
      </c>
      <c r="H15" s="11"/>
      <c r="I15" s="22"/>
      <c r="J15" s="22"/>
    </row>
    <row r="16" spans="2:10" ht="12" customHeight="1" x14ac:dyDescent="0.25">
      <c r="B16" s="20"/>
      <c r="C16" s="20"/>
      <c r="D16" s="38"/>
      <c r="E16" s="21" t="str">
        <f>IF(D16="","",VLOOKUP(D16,Courses[],2,FALSE))</f>
        <v/>
      </c>
      <c r="F16" s="33"/>
      <c r="G16" s="20" t="str">
        <f>IF(D16="","",VLOOKUP(D16,Courses[],3,FALSE))</f>
        <v/>
      </c>
      <c r="H16" s="11"/>
      <c r="I16" s="23"/>
      <c r="J16" s="22"/>
    </row>
    <row r="17" spans="2:10" ht="12" customHeight="1" x14ac:dyDescent="0.25">
      <c r="B17" s="20"/>
      <c r="C17" s="20"/>
      <c r="D17" s="38"/>
      <c r="E17" s="21" t="str">
        <f>IF(D17="","",VLOOKUP(D17,Courses[],2,FALSE))</f>
        <v/>
      </c>
      <c r="F17" s="33"/>
      <c r="G17" s="20" t="str">
        <f>IF(D17="","",VLOOKUP(D17,Courses[],3,FALSE))</f>
        <v/>
      </c>
      <c r="H17" s="11"/>
      <c r="I17" s="54"/>
      <c r="J17" s="22"/>
    </row>
    <row r="18" spans="2:10" ht="12" customHeight="1" x14ac:dyDescent="0.25">
      <c r="B18" s="20"/>
      <c r="C18" s="20"/>
      <c r="D18" s="38"/>
      <c r="E18" s="21" t="str">
        <f>IF(D18="","",VLOOKUP(D18,Courses[],2,FALSE))</f>
        <v/>
      </c>
      <c r="F18" s="33"/>
      <c r="G18" s="20" t="str">
        <f>IF(D18="","",VLOOKUP(D18,Courses[],3,FALSE))</f>
        <v/>
      </c>
      <c r="H18" s="11"/>
      <c r="I18" s="23"/>
      <c r="J18" s="22"/>
    </row>
    <row r="19" spans="2:10" ht="12" customHeight="1" x14ac:dyDescent="0.25">
      <c r="B19" s="20"/>
      <c r="C19" s="20"/>
      <c r="D19" s="38"/>
      <c r="E19" s="21" t="str">
        <f>IF(D19="","",VLOOKUP(D19,Courses[],2,FALSE))</f>
        <v/>
      </c>
      <c r="F19" s="33"/>
      <c r="G19" s="20" t="str">
        <f>IF(D19="","",VLOOKUP(D19,Courses[],3,FALSE))</f>
        <v/>
      </c>
      <c r="H19" s="11"/>
      <c r="I19" s="23"/>
      <c r="J19" s="22"/>
    </row>
    <row r="20" spans="2:10" ht="12" customHeight="1" x14ac:dyDescent="0.25">
      <c r="B20" s="20"/>
      <c r="C20" s="20"/>
      <c r="D20" s="38"/>
      <c r="E20" s="21" t="str">
        <f>IF(D20="","",VLOOKUP(D20,Courses[],2,FALSE))</f>
        <v/>
      </c>
      <c r="F20" s="33"/>
      <c r="G20" s="20" t="str">
        <f>IF(D20="","",VLOOKUP(D20,Courses[],3,FALSE))</f>
        <v/>
      </c>
      <c r="H20" s="11"/>
      <c r="I20" s="23"/>
      <c r="J20" s="22"/>
    </row>
    <row r="21" spans="2:10" ht="12" customHeight="1" x14ac:dyDescent="0.25">
      <c r="B21" s="20"/>
      <c r="C21" s="20"/>
      <c r="D21" s="38"/>
      <c r="E21" s="21" t="str">
        <f>IF(D21="","",VLOOKUP(D21,Courses[],2,FALSE))</f>
        <v/>
      </c>
      <c r="F21" s="33"/>
      <c r="G21" s="20" t="str">
        <f>IF(D21="","",VLOOKUP(D21,Courses[],3,FALSE))</f>
        <v/>
      </c>
      <c r="H21" s="11"/>
      <c r="I21" s="23"/>
      <c r="J21" s="22"/>
    </row>
    <row r="22" spans="2:10" ht="12" customHeight="1" x14ac:dyDescent="0.25">
      <c r="B22" s="20"/>
      <c r="C22" s="20"/>
      <c r="D22" s="38"/>
      <c r="E22" s="21" t="str">
        <f>IF(D22="","",VLOOKUP(D22,Courses[],2,FALSE))</f>
        <v/>
      </c>
      <c r="F22" s="33"/>
      <c r="G22" s="20" t="str">
        <f>IF(D22="","",VLOOKUP(D22,Courses[],3,FALSE))</f>
        <v/>
      </c>
      <c r="H22" s="11"/>
      <c r="I22" s="23"/>
      <c r="J22" s="22"/>
    </row>
    <row r="23" spans="2:10" ht="12" customHeight="1" x14ac:dyDescent="0.25">
      <c r="B23" s="20"/>
      <c r="C23" s="20"/>
      <c r="D23" s="38"/>
      <c r="E23" s="21" t="str">
        <f>IF(D23="","",VLOOKUP(D23,Courses[],2,FALSE))</f>
        <v/>
      </c>
      <c r="F23" s="33"/>
      <c r="G23" s="20" t="str">
        <f>IF(D23="","",VLOOKUP(D23,Courses[],3,FALSE))</f>
        <v/>
      </c>
      <c r="H23" s="11"/>
      <c r="I23" s="23"/>
      <c r="J23" s="22"/>
    </row>
    <row r="24" spans="2:10" ht="12" customHeight="1" x14ac:dyDescent="0.25">
      <c r="B24" s="20"/>
      <c r="C24" s="20"/>
      <c r="D24" s="38"/>
      <c r="E24" s="21" t="str">
        <f>IF(D24="","",VLOOKUP(D24,Courses[],2,FALSE))</f>
        <v/>
      </c>
      <c r="F24" s="33"/>
      <c r="G24" s="20" t="str">
        <f>IF(D24="","",VLOOKUP(D24,Courses[],3,FALSE))</f>
        <v/>
      </c>
      <c r="H24" s="11"/>
      <c r="I24" s="23"/>
      <c r="J24" s="22"/>
    </row>
    <row r="25" spans="2:10" ht="12" customHeight="1" thickBot="1" x14ac:dyDescent="0.3">
      <c r="B25" s="24"/>
      <c r="C25" s="24"/>
      <c r="D25" s="39"/>
      <c r="E25" s="21" t="str">
        <f>IF(D25="","",VLOOKUP(D25,Courses[],2,FALSE))</f>
        <v/>
      </c>
      <c r="F25" s="34"/>
      <c r="G25" s="20" t="str">
        <f>IF(D25="","",VLOOKUP(D25,Courses[],3,FALSE))</f>
        <v/>
      </c>
      <c r="H25" s="11"/>
      <c r="I25" s="23"/>
      <c r="J25" s="22"/>
    </row>
    <row r="26" spans="2:10" ht="12" customHeight="1" x14ac:dyDescent="0.25">
      <c r="B26" s="31" t="s">
        <v>238</v>
      </c>
      <c r="C26" s="18" t="s">
        <v>243</v>
      </c>
      <c r="D26" s="31" t="s">
        <v>189</v>
      </c>
      <c r="E26" s="19" t="str">
        <f>IF(D26="","",VLOOKUP(D26,Courses[],2,FALSE))</f>
        <v>INDUSTRIAL PROCESSES FOR ME</v>
      </c>
      <c r="F26" s="32">
        <v>4</v>
      </c>
      <c r="G26" s="18">
        <f>IF(D26="","",VLOOKUP(D26,Courses[],3,FALSE))</f>
        <v>2</v>
      </c>
      <c r="H26" s="11"/>
      <c r="I26" s="41" t="s">
        <v>199</v>
      </c>
      <c r="J26" s="50">
        <f>SUM(G26:G40)</f>
        <v>15</v>
      </c>
    </row>
    <row r="27" spans="2:10" ht="12" customHeight="1" x14ac:dyDescent="0.25">
      <c r="B27" s="20"/>
      <c r="C27" s="20">
        <v>12</v>
      </c>
      <c r="D27" s="38" t="s">
        <v>252</v>
      </c>
      <c r="E27" s="21" t="str">
        <f>IF(D27="","",VLOOKUP(D27,Courses[],2,FALSE))</f>
        <v>INTEGRATING COURSE FOR PERSONAL EFFECTIVENESS</v>
      </c>
      <c r="F27" s="33" t="s">
        <v>56</v>
      </c>
      <c r="G27" s="20">
        <f>IF(D27="","",VLOOKUP(D27,Courses[],3,FALSE))</f>
        <v>0</v>
      </c>
      <c r="H27" s="11"/>
      <c r="I27" s="43" t="s">
        <v>200</v>
      </c>
      <c r="J27" s="51">
        <f>SUMPRODUCT(F26:F40,G26:G40)/SUM(G26:G40)</f>
        <v>4</v>
      </c>
    </row>
    <row r="28" spans="2:10" ht="12" customHeight="1" x14ac:dyDescent="0.25">
      <c r="B28" s="20"/>
      <c r="C28" s="20"/>
      <c r="D28" s="38" t="s">
        <v>190</v>
      </c>
      <c r="E28" s="21" t="str">
        <f>IF(D28="","",VLOOKUP(D28,Courses[],2,FALSE))</f>
        <v>KASAYSAYAN NG PILIPINAS</v>
      </c>
      <c r="F28" s="33">
        <v>4</v>
      </c>
      <c r="G28" s="20">
        <f>IF(D28="","",VLOOKUP(D28,Courses[],3,FALSE))</f>
        <v>3</v>
      </c>
      <c r="H28" s="11"/>
      <c r="I28" s="43" t="s">
        <v>201</v>
      </c>
      <c r="J28" s="51">
        <f>SUMPRODUCT(F26:F205,G26:G205)/SUM(G26:G205)</f>
        <v>4</v>
      </c>
    </row>
    <row r="29" spans="2:10" ht="12" customHeight="1" thickBot="1" x14ac:dyDescent="0.3">
      <c r="B29" s="20"/>
      <c r="C29" s="20"/>
      <c r="D29" s="38" t="s">
        <v>253</v>
      </c>
      <c r="E29" s="21" t="str">
        <f>IF(D29="","",VLOOKUP(D29,Courses[],2,FALSE))</f>
        <v>LASALLIAN RECOLLECTION 3</v>
      </c>
      <c r="F29" s="33" t="s">
        <v>56</v>
      </c>
      <c r="G29" s="20">
        <f>IF(D29="","",VLOOKUP(D29,Courses[],3,FALSE))</f>
        <v>0</v>
      </c>
      <c r="H29" s="11"/>
      <c r="I29" s="52" t="s">
        <v>198</v>
      </c>
      <c r="J29" s="53">
        <f>(4-J27)*SUM(G26:G40)</f>
        <v>0</v>
      </c>
    </row>
    <row r="30" spans="2:10" ht="12" customHeight="1" x14ac:dyDescent="0.25">
      <c r="B30" s="20"/>
      <c r="C30" s="20"/>
      <c r="D30" s="38" t="s">
        <v>193</v>
      </c>
      <c r="E30" s="21" t="str">
        <f>IF(D30="","",VLOOKUP(D30,Courses[],2,FALSE))</f>
        <v>MECHANICAL ENGINEERING LABORATORY 4</v>
      </c>
      <c r="F30" s="33">
        <v>4</v>
      </c>
      <c r="G30" s="20">
        <f>IF(D30="","",VLOOKUP(D30,Courses[],3,FALSE))</f>
        <v>1</v>
      </c>
      <c r="H30" s="11"/>
      <c r="I30" s="26"/>
    </row>
    <row r="31" spans="2:10" ht="12" customHeight="1" x14ac:dyDescent="0.25">
      <c r="B31" s="20"/>
      <c r="C31" s="20"/>
      <c r="D31" s="38" t="s">
        <v>192</v>
      </c>
      <c r="E31" s="21" t="str">
        <f>IF(D31="","",VLOOKUP(D31,Courses[],2,FALSE))</f>
        <v>ME LAWS, ETHICS, CODES AND STANDARDS</v>
      </c>
      <c r="F31" s="33">
        <v>4</v>
      </c>
      <c r="G31" s="20">
        <f>IF(D31="","",VLOOKUP(D31,Courses[],3,FALSE))</f>
        <v>3</v>
      </c>
      <c r="H31" s="11"/>
    </row>
    <row r="32" spans="2:10" ht="12" customHeight="1" x14ac:dyDescent="0.25">
      <c r="B32" s="20"/>
      <c r="C32" s="20"/>
      <c r="D32" s="38" t="s">
        <v>250</v>
      </c>
      <c r="E32" s="21" t="str">
        <f>IF(D32="","",VLOOKUP(D32,Courses[],2,FALSE))</f>
        <v>MECHANICAL ENGINEERING PROJECT STUDY (BS-MS)</v>
      </c>
      <c r="F32" s="33">
        <v>4</v>
      </c>
      <c r="G32" s="20">
        <f>IF(D32="","",VLOOKUP(D32,Courses[],3,FALSE))</f>
        <v>3</v>
      </c>
      <c r="H32" s="11"/>
    </row>
    <row r="33" spans="2:10" ht="12" customHeight="1" x14ac:dyDescent="0.25">
      <c r="B33" s="20"/>
      <c r="C33" s="20"/>
      <c r="D33" s="38" t="s">
        <v>195</v>
      </c>
      <c r="E33" s="21" t="str">
        <f>IF(D33="","",VLOOKUP(D33,Courses[],2,FALSE))</f>
        <v>THE CHRISTIAN VOCATION OF LIFE</v>
      </c>
      <c r="F33" s="33">
        <v>4</v>
      </c>
      <c r="G33" s="20">
        <f>IF(D33="","",VLOOKUP(D33,Courses[],3,FALSE))</f>
        <v>3</v>
      </c>
      <c r="H33" s="11"/>
    </row>
    <row r="34" spans="2:10" ht="12" customHeight="1" x14ac:dyDescent="0.25">
      <c r="B34" s="20"/>
      <c r="C34" s="20"/>
      <c r="D34" s="38"/>
      <c r="E34" s="21" t="str">
        <f>IF(D34="","",VLOOKUP(D34,Courses[],2,FALSE))</f>
        <v/>
      </c>
      <c r="F34" s="33"/>
      <c r="G34" s="20" t="str">
        <f>IF(D34="","",VLOOKUP(D34,Courses[],3,FALSE))</f>
        <v/>
      </c>
      <c r="H34" s="11"/>
    </row>
    <row r="35" spans="2:10" ht="12" customHeight="1" x14ac:dyDescent="0.25">
      <c r="B35" s="20"/>
      <c r="C35" s="20"/>
      <c r="D35" s="38"/>
      <c r="E35" s="21" t="str">
        <f>IF(D35="","",VLOOKUP(D35,Courses[],2,FALSE))</f>
        <v/>
      </c>
      <c r="F35" s="33"/>
      <c r="G35" s="20" t="str">
        <f>IF(D35="","",VLOOKUP(D35,Courses[],3,FALSE))</f>
        <v/>
      </c>
      <c r="H35" s="11"/>
    </row>
    <row r="36" spans="2:10" ht="12" customHeight="1" x14ac:dyDescent="0.25">
      <c r="B36" s="20"/>
      <c r="C36" s="20"/>
      <c r="D36" s="38"/>
      <c r="E36" s="21" t="str">
        <f>IF(D36="","",VLOOKUP(D36,Courses[],2,FALSE))</f>
        <v/>
      </c>
      <c r="F36" s="33"/>
      <c r="G36" s="20" t="str">
        <f>IF(D36="","",VLOOKUP(D36,Courses[],3,FALSE))</f>
        <v/>
      </c>
      <c r="H36" s="11"/>
    </row>
    <row r="37" spans="2:10" ht="12" customHeight="1" x14ac:dyDescent="0.25">
      <c r="B37" s="20"/>
      <c r="C37" s="20"/>
      <c r="D37" s="38"/>
      <c r="E37" s="21" t="str">
        <f>IF(D37="","",VLOOKUP(D37,Courses[],2,FALSE))</f>
        <v/>
      </c>
      <c r="F37" s="33"/>
      <c r="G37" s="20" t="str">
        <f>IF(D37="","",VLOOKUP(D37,Courses[],3,FALSE))</f>
        <v/>
      </c>
      <c r="H37" s="11"/>
    </row>
    <row r="38" spans="2:10" ht="12" customHeight="1" x14ac:dyDescent="0.25">
      <c r="B38" s="20"/>
      <c r="C38" s="20"/>
      <c r="D38" s="38"/>
      <c r="E38" s="21" t="str">
        <f>IF(D38="","",VLOOKUP(D38,Courses[],2,FALSE))</f>
        <v/>
      </c>
      <c r="F38" s="33"/>
      <c r="G38" s="20" t="str">
        <f>IF(D38="","",VLOOKUP(D38,Courses[],3,FALSE))</f>
        <v/>
      </c>
      <c r="H38" s="11"/>
    </row>
    <row r="39" spans="2:10" ht="12" customHeight="1" x14ac:dyDescent="0.25">
      <c r="B39" s="20"/>
      <c r="C39" s="20"/>
      <c r="D39" s="38"/>
      <c r="E39" s="21" t="str">
        <f>IF(D39="","",VLOOKUP(D39,Courses[],2,FALSE))</f>
        <v/>
      </c>
      <c r="F39" s="33"/>
      <c r="G39" s="20" t="str">
        <f>IF(D39="","",VLOOKUP(D39,Courses[],3,FALSE))</f>
        <v/>
      </c>
      <c r="H39" s="11"/>
    </row>
    <row r="40" spans="2:10" ht="12" customHeight="1" thickBot="1" x14ac:dyDescent="0.3">
      <c r="B40" s="24"/>
      <c r="C40" s="24"/>
      <c r="D40" s="39"/>
      <c r="E40" s="21" t="str">
        <f>IF(D40="","",VLOOKUP(D40,Courses[],2,FALSE))</f>
        <v/>
      </c>
      <c r="F40" s="34"/>
      <c r="G40" s="20" t="str">
        <f>IF(D40="","",VLOOKUP(D40,Courses[],3,FALSE))</f>
        <v/>
      </c>
      <c r="H40" s="11"/>
    </row>
    <row r="41" spans="2:10" ht="12" customHeight="1" x14ac:dyDescent="0.25">
      <c r="B41" s="31" t="s">
        <v>238</v>
      </c>
      <c r="C41" s="18" t="s">
        <v>243</v>
      </c>
      <c r="D41" s="31" t="s">
        <v>182</v>
      </c>
      <c r="E41" s="19" t="str">
        <f>IF(D41="","",VLOOKUP(D41,Courses[],2,FALSE))</f>
        <v>INTRODUCTION TO ART</v>
      </c>
      <c r="F41" s="32">
        <v>4</v>
      </c>
      <c r="G41" s="18">
        <f>IF(D41="","",VLOOKUP(D41,Courses[],3,FALSE))</f>
        <v>3</v>
      </c>
      <c r="H41" s="11"/>
      <c r="I41" s="41" t="s">
        <v>199</v>
      </c>
      <c r="J41" s="50">
        <f>SUM(G41:G55)</f>
        <v>15</v>
      </c>
    </row>
    <row r="42" spans="2:10" ht="12" customHeight="1" x14ac:dyDescent="0.25">
      <c r="B42" s="20"/>
      <c r="C42" s="20">
        <v>11</v>
      </c>
      <c r="D42" s="38" t="s">
        <v>183</v>
      </c>
      <c r="E42" s="21" t="str">
        <f>IF(D42="","",VLOOKUP(D42,Courses[],2,FALSE))</f>
        <v>BUHAY, MGA SINULAT AT NAGAWA NI DR. JOSE RIZAL</v>
      </c>
      <c r="F42" s="33">
        <v>4</v>
      </c>
      <c r="G42" s="20">
        <f>IF(D42="","",VLOOKUP(D42,Courses[],3,FALSE))</f>
        <v>3</v>
      </c>
      <c r="H42" s="11"/>
      <c r="I42" s="43" t="s">
        <v>200</v>
      </c>
      <c r="J42" s="51">
        <f>SUMPRODUCT(F41:F55,G41:G55)/SUM(G41:G55)</f>
        <v>4</v>
      </c>
    </row>
    <row r="43" spans="2:10" ht="12" customHeight="1" x14ac:dyDescent="0.25">
      <c r="B43" s="20"/>
      <c r="C43" s="20"/>
      <c r="D43" s="38" t="s">
        <v>185</v>
      </c>
      <c r="E43" s="21" t="str">
        <f>IF(D43="","",VLOOKUP(D43,Courses[],2,FALSE))</f>
        <v>COMPUTER METHODS FOR ME</v>
      </c>
      <c r="F43" s="33">
        <v>4</v>
      </c>
      <c r="G43" s="20">
        <f>IF(D43="","",VLOOKUP(D43,Courses[],3,FALSE))</f>
        <v>1</v>
      </c>
      <c r="H43" s="11"/>
      <c r="I43" s="43" t="s">
        <v>201</v>
      </c>
      <c r="J43" s="51">
        <f>SUMPRODUCT(F41:F205,G41:G205)/SUM(G41:G205)</f>
        <v>4</v>
      </c>
    </row>
    <row r="44" spans="2:10" ht="12" customHeight="1" thickBot="1" x14ac:dyDescent="0.3">
      <c r="B44" s="20"/>
      <c r="C44" s="20"/>
      <c r="D44" s="38" t="s">
        <v>186</v>
      </c>
      <c r="E44" s="21" t="str">
        <f>IF(D44="","",VLOOKUP(D44,Courses[],2,FALSE))</f>
        <v>ENGINEERING MANAGEMENT</v>
      </c>
      <c r="F44" s="33">
        <v>4</v>
      </c>
      <c r="G44" s="20">
        <f>IF(D44="","",VLOOKUP(D44,Courses[],3,FALSE))</f>
        <v>3</v>
      </c>
      <c r="H44" s="11"/>
      <c r="I44" s="52" t="s">
        <v>198</v>
      </c>
      <c r="J44" s="53">
        <f>(4-J42)*SUM(G41:G55)</f>
        <v>0</v>
      </c>
    </row>
    <row r="45" spans="2:10" ht="12" customHeight="1" x14ac:dyDescent="0.25">
      <c r="B45" s="20"/>
      <c r="C45" s="20"/>
      <c r="D45" s="38" t="s">
        <v>188</v>
      </c>
      <c r="E45" s="21" t="str">
        <f>IF(D45="","",VLOOKUP(D45,Courses[],2,FALSE))</f>
        <v>POWER PLANT ENGINEERING</v>
      </c>
      <c r="F45" s="33">
        <v>4</v>
      </c>
      <c r="G45" s="20">
        <f>IF(D45="","",VLOOKUP(D45,Courses[],3,FALSE))</f>
        <v>5</v>
      </c>
      <c r="H45" s="11"/>
      <c r="I45" s="26"/>
    </row>
    <row r="46" spans="2:10" ht="12" customHeight="1" x14ac:dyDescent="0.25">
      <c r="B46" s="20"/>
      <c r="C46" s="20"/>
      <c r="D46" s="38"/>
      <c r="E46" s="21" t="str">
        <f>IF(D46="","",VLOOKUP(D46,Courses[],2,FALSE))</f>
        <v/>
      </c>
      <c r="F46" s="33"/>
      <c r="G46" s="20" t="str">
        <f>IF(D46="","",VLOOKUP(D46,Courses[],3,FALSE))</f>
        <v/>
      </c>
      <c r="H46" s="11"/>
    </row>
    <row r="47" spans="2:10" ht="12" customHeight="1" x14ac:dyDescent="0.25">
      <c r="B47" s="20"/>
      <c r="C47" s="20"/>
      <c r="D47" s="38"/>
      <c r="E47" s="21" t="str">
        <f>IF(D47="","",VLOOKUP(D47,Courses[],2,FALSE))</f>
        <v/>
      </c>
      <c r="F47" s="33"/>
      <c r="G47" s="20" t="str">
        <f>IF(D47="","",VLOOKUP(D47,Courses[],3,FALSE))</f>
        <v/>
      </c>
      <c r="H47" s="11"/>
    </row>
    <row r="48" spans="2:10" ht="12" customHeight="1" x14ac:dyDescent="0.25">
      <c r="B48" s="20"/>
      <c r="C48" s="20"/>
      <c r="D48" s="38"/>
      <c r="E48" s="21" t="str">
        <f>IF(D48="","",VLOOKUP(D48,Courses[],2,FALSE))</f>
        <v/>
      </c>
      <c r="F48" s="33"/>
      <c r="G48" s="20" t="str">
        <f>IF(D48="","",VLOOKUP(D48,Courses[],3,FALSE))</f>
        <v/>
      </c>
      <c r="H48" s="11"/>
    </row>
    <row r="49" spans="2:10" ht="12" customHeight="1" x14ac:dyDescent="0.25">
      <c r="B49" s="20"/>
      <c r="C49" s="20"/>
      <c r="D49" s="38"/>
      <c r="E49" s="21" t="str">
        <f>IF(D49="","",VLOOKUP(D49,Courses[],2,FALSE))</f>
        <v/>
      </c>
      <c r="F49" s="33"/>
      <c r="G49" s="20" t="str">
        <f>IF(D49="","",VLOOKUP(D49,Courses[],3,FALSE))</f>
        <v/>
      </c>
      <c r="H49" s="11"/>
    </row>
    <row r="50" spans="2:10" ht="12" customHeight="1" x14ac:dyDescent="0.25">
      <c r="B50" s="20"/>
      <c r="C50" s="20"/>
      <c r="D50" s="38"/>
      <c r="E50" s="21" t="str">
        <f>IF(D50="","",VLOOKUP(D50,Courses[],2,FALSE))</f>
        <v/>
      </c>
      <c r="F50" s="33"/>
      <c r="G50" s="20" t="str">
        <f>IF(D50="","",VLOOKUP(D50,Courses[],3,FALSE))</f>
        <v/>
      </c>
      <c r="H50" s="11"/>
    </row>
    <row r="51" spans="2:10" ht="12" customHeight="1" x14ac:dyDescent="0.25">
      <c r="B51" s="20"/>
      <c r="C51" s="20"/>
      <c r="D51" s="38"/>
      <c r="E51" s="21" t="str">
        <f>IF(D51="","",VLOOKUP(D51,Courses[],2,FALSE))</f>
        <v/>
      </c>
      <c r="F51" s="33"/>
      <c r="G51" s="20" t="str">
        <f>IF(D51="","",VLOOKUP(D51,Courses[],3,FALSE))</f>
        <v/>
      </c>
      <c r="H51" s="11"/>
    </row>
    <row r="52" spans="2:10" ht="12" customHeight="1" x14ac:dyDescent="0.25">
      <c r="B52" s="20"/>
      <c r="C52" s="20"/>
      <c r="D52" s="38"/>
      <c r="E52" s="21" t="str">
        <f>IF(D52="","",VLOOKUP(D52,Courses[],2,FALSE))</f>
        <v/>
      </c>
      <c r="F52" s="33"/>
      <c r="G52" s="20" t="str">
        <f>IF(D52="","",VLOOKUP(D52,Courses[],3,FALSE))</f>
        <v/>
      </c>
      <c r="H52" s="11"/>
    </row>
    <row r="53" spans="2:10" ht="12" customHeight="1" x14ac:dyDescent="0.25">
      <c r="B53" s="20"/>
      <c r="C53" s="20"/>
      <c r="D53" s="38"/>
      <c r="E53" s="21" t="str">
        <f>IF(D53="","",VLOOKUP(D53,Courses[],2,FALSE))</f>
        <v/>
      </c>
      <c r="F53" s="33"/>
      <c r="G53" s="20" t="str">
        <f>IF(D53="","",VLOOKUP(D53,Courses[],3,FALSE))</f>
        <v/>
      </c>
      <c r="H53" s="11"/>
    </row>
    <row r="54" spans="2:10" ht="12" customHeight="1" x14ac:dyDescent="0.25">
      <c r="B54" s="20"/>
      <c r="C54" s="20"/>
      <c r="D54" s="38"/>
      <c r="E54" s="21" t="str">
        <f>IF(D54="","",VLOOKUP(D54,Courses[],2,FALSE))</f>
        <v/>
      </c>
      <c r="F54" s="33"/>
      <c r="G54" s="20" t="str">
        <f>IF(D54="","",VLOOKUP(D54,Courses[],3,FALSE))</f>
        <v/>
      </c>
      <c r="H54" s="11"/>
    </row>
    <row r="55" spans="2:10" ht="12" customHeight="1" thickBot="1" x14ac:dyDescent="0.3">
      <c r="B55" s="24"/>
      <c r="C55" s="24"/>
      <c r="D55" s="39"/>
      <c r="E55" s="21" t="str">
        <f>IF(D55="","",VLOOKUP(D55,Courses[],2,FALSE))</f>
        <v/>
      </c>
      <c r="F55" s="34"/>
      <c r="G55" s="20" t="str">
        <f>IF(D55="","",VLOOKUP(D55,Courses[],3,FALSE))</f>
        <v/>
      </c>
      <c r="H55" s="11"/>
    </row>
    <row r="56" spans="2:10" ht="12" customHeight="1" x14ac:dyDescent="0.25">
      <c r="B56" s="31" t="s">
        <v>238</v>
      </c>
      <c r="C56" s="18" t="s">
        <v>243</v>
      </c>
      <c r="D56" s="31" t="s">
        <v>173</v>
      </c>
      <c r="E56" s="19" t="str">
        <f>IF(D56="","",VLOOKUP(D56,Courses[],2,FALSE))</f>
        <v>ENVIRONMENTAL ENGINEERING</v>
      </c>
      <c r="F56" s="32">
        <v>4</v>
      </c>
      <c r="G56" s="18">
        <f>IF(D56="","",VLOOKUP(D56,Courses[],3,FALSE))</f>
        <v>2</v>
      </c>
      <c r="H56" s="11"/>
      <c r="I56" s="41" t="s">
        <v>199</v>
      </c>
      <c r="J56" s="50">
        <f>SUM(G56:G70)</f>
        <v>15</v>
      </c>
    </row>
    <row r="57" spans="2:10" ht="12" customHeight="1" x14ac:dyDescent="0.25">
      <c r="B57" s="20"/>
      <c r="C57" s="20">
        <v>10</v>
      </c>
      <c r="D57" s="38" t="s">
        <v>180</v>
      </c>
      <c r="E57" s="21" t="str">
        <f>IF(D57="","",VLOOKUP(D57,Courses[],2,FALSE))</f>
        <v>INDUSTRIAL PLANT DESIGN</v>
      </c>
      <c r="F57" s="33">
        <v>4</v>
      </c>
      <c r="G57" s="20">
        <f>IF(D57="","",VLOOKUP(D57,Courses[],3,FALSE))</f>
        <v>3</v>
      </c>
      <c r="H57" s="11"/>
      <c r="I57" s="43" t="s">
        <v>200</v>
      </c>
      <c r="J57" s="51">
        <f>SUMPRODUCT(F56:F70,G56:G70)/SUM(G56:G70)</f>
        <v>4</v>
      </c>
    </row>
    <row r="58" spans="2:10" ht="12" customHeight="1" x14ac:dyDescent="0.25">
      <c r="B58" s="20"/>
      <c r="C58" s="20"/>
      <c r="D58" s="38" t="s">
        <v>174</v>
      </c>
      <c r="E58" s="21" t="str">
        <f>IF(D58="","",VLOOKUP(D58,Courses[],2,FALSE))</f>
        <v>MECHANICAL ENGINEERING LABORATORY 3</v>
      </c>
      <c r="F58" s="33">
        <v>4</v>
      </c>
      <c r="G58" s="20">
        <f>IF(D58="","",VLOOKUP(D58,Courses[],3,FALSE))</f>
        <v>1</v>
      </c>
      <c r="H58" s="11"/>
      <c r="I58" s="43" t="s">
        <v>201</v>
      </c>
      <c r="J58" s="51">
        <f>SUMPRODUCT(F56:F205,G56:G205)/SUM(G56:G205)</f>
        <v>4</v>
      </c>
    </row>
    <row r="59" spans="2:10" ht="12" customHeight="1" thickBot="1" x14ac:dyDescent="0.3">
      <c r="B59" s="20"/>
      <c r="C59" s="20"/>
      <c r="D59" s="38" t="s">
        <v>175</v>
      </c>
      <c r="E59" s="21" t="str">
        <f>IF(D59="","",VLOOKUP(D59,Courses[],2,FALSE))</f>
        <v>CONTROLS ENGINEERING LABORATORY FOR ME</v>
      </c>
      <c r="F59" s="33">
        <v>4</v>
      </c>
      <c r="G59" s="20">
        <f>IF(D59="","",VLOOKUP(D59,Courses[],3,FALSE))</f>
        <v>1</v>
      </c>
      <c r="H59" s="11"/>
      <c r="I59" s="52" t="s">
        <v>198</v>
      </c>
      <c r="J59" s="53">
        <f>(4-J57)*SUM(G56:G70)</f>
        <v>0</v>
      </c>
    </row>
    <row r="60" spans="2:10" ht="12" customHeight="1" x14ac:dyDescent="0.25">
      <c r="B60" s="20"/>
      <c r="C60" s="20"/>
      <c r="D60" s="38" t="s">
        <v>176</v>
      </c>
      <c r="E60" s="21" t="str">
        <f>IF(D60="","",VLOOKUP(D60,Courses[],2,FALSE))</f>
        <v>MACHINE DESIGN 2</v>
      </c>
      <c r="F60" s="33">
        <v>4</v>
      </c>
      <c r="G60" s="20">
        <f>IF(D60="","",VLOOKUP(D60,Courses[],3,FALSE))</f>
        <v>3</v>
      </c>
      <c r="H60" s="11"/>
    </row>
    <row r="61" spans="2:10" ht="12" customHeight="1" x14ac:dyDescent="0.25">
      <c r="B61" s="20"/>
      <c r="C61" s="20"/>
      <c r="D61" s="38" t="s">
        <v>177</v>
      </c>
      <c r="E61" s="21" t="str">
        <f>IF(D61="","",VLOOKUP(D61,Courses[],2,FALSE))</f>
        <v>CONTROLS ENGINEERING FOR ME</v>
      </c>
      <c r="F61" s="33">
        <v>4</v>
      </c>
      <c r="G61" s="20">
        <f>IF(D61="","",VLOOKUP(D61,Courses[],3,FALSE))</f>
        <v>3</v>
      </c>
      <c r="H61" s="11"/>
      <c r="I61" s="26"/>
    </row>
    <row r="62" spans="2:10" ht="12" customHeight="1" x14ac:dyDescent="0.25">
      <c r="B62" s="20"/>
      <c r="C62" s="20"/>
      <c r="D62" s="38" t="s">
        <v>178</v>
      </c>
      <c r="E62" s="21" t="str">
        <f>IF(D62="","",VLOOKUP(D62,Courses[],2,FALSE))</f>
        <v>MECHANICAL ENGINEERING SAFETY</v>
      </c>
      <c r="F62" s="33">
        <v>4</v>
      </c>
      <c r="G62" s="20">
        <f>IF(D62="","",VLOOKUP(D62,Courses[],3,FALSE))</f>
        <v>2</v>
      </c>
      <c r="H62" s="11"/>
      <c r="J62" s="27"/>
    </row>
    <row r="63" spans="2:10" ht="12" customHeight="1" x14ac:dyDescent="0.25">
      <c r="B63" s="20"/>
      <c r="C63" s="20"/>
      <c r="D63" s="38"/>
      <c r="E63" s="21" t="str">
        <f>IF(D63="","",VLOOKUP(D63,Courses[],2,FALSE))</f>
        <v/>
      </c>
      <c r="F63" s="33"/>
      <c r="G63" s="20" t="str">
        <f>IF(D63="","",VLOOKUP(D63,Courses[],3,FALSE))</f>
        <v/>
      </c>
      <c r="H63" s="11"/>
    </row>
    <row r="64" spans="2:10" ht="12" customHeight="1" x14ac:dyDescent="0.25">
      <c r="B64" s="20"/>
      <c r="C64" s="20"/>
      <c r="D64" s="38"/>
      <c r="E64" s="21" t="str">
        <f>IF(D64="","",VLOOKUP(D64,Courses[],2,FALSE))</f>
        <v/>
      </c>
      <c r="F64" s="33"/>
      <c r="G64" s="20" t="str">
        <f>IF(D64="","",VLOOKUP(D64,Courses[],3,FALSE))</f>
        <v/>
      </c>
      <c r="H64" s="11"/>
    </row>
    <row r="65" spans="2:10" ht="12" customHeight="1" x14ac:dyDescent="0.25">
      <c r="B65" s="20"/>
      <c r="C65" s="20"/>
      <c r="D65" s="38"/>
      <c r="E65" s="21" t="str">
        <f>IF(D65="","",VLOOKUP(D65,Courses[],2,FALSE))</f>
        <v/>
      </c>
      <c r="F65" s="33"/>
      <c r="G65" s="20" t="str">
        <f>IF(D65="","",VLOOKUP(D65,Courses[],3,FALSE))</f>
        <v/>
      </c>
      <c r="H65" s="11"/>
    </row>
    <row r="66" spans="2:10" ht="12" customHeight="1" x14ac:dyDescent="0.25">
      <c r="B66" s="20"/>
      <c r="C66" s="20"/>
      <c r="D66" s="38"/>
      <c r="E66" s="21" t="str">
        <f>IF(D66="","",VLOOKUP(D66,Courses[],2,FALSE))</f>
        <v/>
      </c>
      <c r="F66" s="33"/>
      <c r="G66" s="20" t="str">
        <f>IF(D66="","",VLOOKUP(D66,Courses[],3,FALSE))</f>
        <v/>
      </c>
      <c r="H66" s="11"/>
    </row>
    <row r="67" spans="2:10" ht="12" customHeight="1" x14ac:dyDescent="0.25">
      <c r="B67" s="20"/>
      <c r="C67" s="20"/>
      <c r="D67" s="38"/>
      <c r="E67" s="21" t="str">
        <f>IF(D67="","",VLOOKUP(D67,Courses[],2,FALSE))</f>
        <v/>
      </c>
      <c r="F67" s="33"/>
      <c r="G67" s="20" t="str">
        <f>IF(D67="","",VLOOKUP(D67,Courses[],3,FALSE))</f>
        <v/>
      </c>
      <c r="H67" s="11"/>
    </row>
    <row r="68" spans="2:10" ht="12" customHeight="1" x14ac:dyDescent="0.25">
      <c r="B68" s="20"/>
      <c r="C68" s="20"/>
      <c r="D68" s="38"/>
      <c r="E68" s="21" t="str">
        <f>IF(D68="","",VLOOKUP(D68,Courses[],2,FALSE))</f>
        <v/>
      </c>
      <c r="F68" s="33"/>
      <c r="G68" s="20" t="str">
        <f>IF(D68="","",VLOOKUP(D68,Courses[],3,FALSE))</f>
        <v/>
      </c>
      <c r="H68" s="11"/>
    </row>
    <row r="69" spans="2:10" ht="12" customHeight="1" x14ac:dyDescent="0.25">
      <c r="B69" s="20"/>
      <c r="C69" s="20"/>
      <c r="D69" s="38"/>
      <c r="E69" s="21" t="str">
        <f>IF(D69="","",VLOOKUP(D69,Courses[],2,FALSE))</f>
        <v/>
      </c>
      <c r="F69" s="33"/>
      <c r="G69" s="20" t="str">
        <f>IF(D69="","",VLOOKUP(D69,Courses[],3,FALSE))</f>
        <v/>
      </c>
      <c r="H69" s="11"/>
    </row>
    <row r="70" spans="2:10" ht="12" customHeight="1" thickBot="1" x14ac:dyDescent="0.3">
      <c r="B70" s="24"/>
      <c r="C70" s="24"/>
      <c r="D70" s="39"/>
      <c r="E70" s="21" t="str">
        <f>IF(D70="","",VLOOKUP(D70,Courses[],2,FALSE))</f>
        <v/>
      </c>
      <c r="F70" s="34"/>
      <c r="G70" s="20" t="str">
        <f>IF(D70="","",VLOOKUP(D70,Courses[],3,FALSE))</f>
        <v/>
      </c>
      <c r="H70" s="11"/>
    </row>
    <row r="71" spans="2:10" ht="12" customHeight="1" x14ac:dyDescent="0.25">
      <c r="B71" s="31" t="s">
        <v>238</v>
      </c>
      <c r="C71" s="18" t="s">
        <v>243</v>
      </c>
      <c r="D71" s="31" t="s">
        <v>164</v>
      </c>
      <c r="E71" s="19" t="str">
        <f>IF(D71="","",VLOOKUP(D71,Courses[],2,FALSE))</f>
        <v>DIGITAL ELECTRONICS FOR ME</v>
      </c>
      <c r="F71" s="35">
        <v>4</v>
      </c>
      <c r="G71" s="18">
        <f>IF(D71="","",VLOOKUP(D71,Courses[],3,FALSE))</f>
        <v>3</v>
      </c>
      <c r="H71" s="11"/>
      <c r="I71" s="41" t="s">
        <v>199</v>
      </c>
      <c r="J71" s="50">
        <f>SUM(G71:G85)</f>
        <v>14</v>
      </c>
    </row>
    <row r="72" spans="2:10" ht="12" customHeight="1" x14ac:dyDescent="0.25">
      <c r="B72" s="20"/>
      <c r="C72" s="20">
        <v>9</v>
      </c>
      <c r="D72" s="38" t="s">
        <v>165</v>
      </c>
      <c r="E72" s="21" t="str">
        <f>IF(D72="","",VLOOKUP(D72,Courses[],2,FALSE))</f>
        <v>PROBABILITY AND STATISTICS FOR ENGINEERING</v>
      </c>
      <c r="F72" s="36">
        <v>4</v>
      </c>
      <c r="G72" s="20">
        <f>IF(D72="","",VLOOKUP(D72,Courses[],3,FALSE))</f>
        <v>0</v>
      </c>
      <c r="H72" s="11"/>
      <c r="I72" s="43" t="s">
        <v>200</v>
      </c>
      <c r="J72" s="51">
        <f>SUMPRODUCT(F71:F85,G71:G85)/SUM(G71:G85)</f>
        <v>4</v>
      </c>
    </row>
    <row r="73" spans="2:10" ht="12" customHeight="1" x14ac:dyDescent="0.25">
      <c r="B73" s="20"/>
      <c r="C73" s="20"/>
      <c r="D73" s="38" t="s">
        <v>166</v>
      </c>
      <c r="E73" s="21" t="str">
        <f>IF(D73="","",VLOOKUP(D73,Courses[],2,FALSE))</f>
        <v>THE GREAT WORKS</v>
      </c>
      <c r="F73" s="36">
        <v>4</v>
      </c>
      <c r="G73" s="20">
        <f>IF(D73="","",VLOOKUP(D73,Courses[],3,FALSE))</f>
        <v>3</v>
      </c>
      <c r="H73" s="11"/>
      <c r="I73" s="43" t="s">
        <v>201</v>
      </c>
      <c r="J73" s="51">
        <f>SUMPRODUCT(F71:F205,G71:G205)/SUM(G71:G205)</f>
        <v>4</v>
      </c>
    </row>
    <row r="74" spans="2:10" ht="12" customHeight="1" thickBot="1" x14ac:dyDescent="0.3">
      <c r="B74" s="20"/>
      <c r="C74" s="20"/>
      <c r="D74" s="38" t="s">
        <v>167</v>
      </c>
      <c r="E74" s="21" t="str">
        <f>IF(D74="","",VLOOKUP(D74,Courses[],2,FALSE))</f>
        <v>DIGITAL ELECTRONICS LABORATORY FOR ME</v>
      </c>
      <c r="F74" s="36">
        <v>4</v>
      </c>
      <c r="G74" s="20">
        <f>IF(D74="","",VLOOKUP(D74,Courses[],3,FALSE))</f>
        <v>1</v>
      </c>
      <c r="H74" s="11"/>
      <c r="I74" s="52" t="s">
        <v>198</v>
      </c>
      <c r="J74" s="53">
        <f>(4-J72)*SUM(G71:G85)</f>
        <v>0</v>
      </c>
    </row>
    <row r="75" spans="2:10" ht="12" customHeight="1" x14ac:dyDescent="0.25">
      <c r="B75" s="20"/>
      <c r="C75" s="20"/>
      <c r="D75" s="38" t="s">
        <v>168</v>
      </c>
      <c r="E75" s="21" t="str">
        <f>IF(D75="","",VLOOKUP(D75,Courses[],2,FALSE))</f>
        <v>FUNAMENTALS OF CNC MACHINES</v>
      </c>
      <c r="F75" s="36">
        <v>4</v>
      </c>
      <c r="G75" s="20">
        <f>IF(D75="","",VLOOKUP(D75,Courses[],3,FALSE))</f>
        <v>1</v>
      </c>
      <c r="H75" s="11"/>
    </row>
    <row r="76" spans="2:10" ht="12" customHeight="1" x14ac:dyDescent="0.25">
      <c r="B76" s="20"/>
      <c r="C76" s="20"/>
      <c r="D76" s="38" t="s">
        <v>169</v>
      </c>
      <c r="E76" s="21" t="str">
        <f>IF(D76="","",VLOOKUP(D76,Courses[],2,FALSE))</f>
        <v>MACHINE DESIGN 1</v>
      </c>
      <c r="F76" s="36">
        <v>4</v>
      </c>
      <c r="G76" s="20">
        <f>IF(D76="","",VLOOKUP(D76,Courses[],3,FALSE))</f>
        <v>3</v>
      </c>
      <c r="H76" s="11"/>
      <c r="I76" s="26"/>
    </row>
    <row r="77" spans="2:10" ht="12" customHeight="1" x14ac:dyDescent="0.25">
      <c r="B77" s="20"/>
      <c r="C77" s="20"/>
      <c r="D77" s="38" t="s">
        <v>171</v>
      </c>
      <c r="E77" s="21" t="str">
        <f>IF(D77="","",VLOOKUP(D77,Courses[],2,FALSE))</f>
        <v>THE CHRISTIAN AND THE WORLD</v>
      </c>
      <c r="F77" s="36">
        <v>4</v>
      </c>
      <c r="G77" s="20">
        <f>IF(D77="","",VLOOKUP(D77,Courses[],3,FALSE))</f>
        <v>3</v>
      </c>
      <c r="H77" s="11"/>
    </row>
    <row r="78" spans="2:10" ht="12" customHeight="1" x14ac:dyDescent="0.25">
      <c r="B78" s="20"/>
      <c r="C78" s="20"/>
      <c r="D78" s="38"/>
      <c r="E78" s="21" t="str">
        <f>IF(D78="","",VLOOKUP(D78,Courses[],2,FALSE))</f>
        <v/>
      </c>
      <c r="F78" s="36"/>
      <c r="G78" s="20" t="str">
        <f>IF(D78="","",VLOOKUP(D78,Courses[],3,FALSE))</f>
        <v/>
      </c>
      <c r="H78" s="11"/>
    </row>
    <row r="79" spans="2:10" ht="12" customHeight="1" x14ac:dyDescent="0.25">
      <c r="B79" s="20"/>
      <c r="C79" s="20"/>
      <c r="D79" s="38"/>
      <c r="E79" s="21" t="str">
        <f>IF(D79="","",VLOOKUP(D79,Courses[],2,FALSE))</f>
        <v/>
      </c>
      <c r="F79" s="36"/>
      <c r="G79" s="20" t="str">
        <f>IF(D79="","",VLOOKUP(D79,Courses[],3,FALSE))</f>
        <v/>
      </c>
      <c r="H79" s="11"/>
    </row>
    <row r="80" spans="2:10" ht="12" customHeight="1" x14ac:dyDescent="0.25">
      <c r="B80" s="20"/>
      <c r="C80" s="20"/>
      <c r="D80" s="38"/>
      <c r="E80" s="21" t="str">
        <f>IF(D80="","",VLOOKUP(D80,Courses[],2,FALSE))</f>
        <v/>
      </c>
      <c r="F80" s="36"/>
      <c r="G80" s="20" t="str">
        <f>IF(D80="","",VLOOKUP(D80,Courses[],3,FALSE))</f>
        <v/>
      </c>
      <c r="H80" s="11"/>
    </row>
    <row r="81" spans="2:11" ht="12" customHeight="1" x14ac:dyDescent="0.25">
      <c r="B81" s="20"/>
      <c r="C81" s="20"/>
      <c r="D81" s="38"/>
      <c r="E81" s="21" t="str">
        <f>IF(D81="","",VLOOKUP(D81,Courses[],2,FALSE))</f>
        <v/>
      </c>
      <c r="F81" s="36"/>
      <c r="G81" s="20" t="str">
        <f>IF(D81="","",VLOOKUP(D81,Courses[],3,FALSE))</f>
        <v/>
      </c>
      <c r="H81" s="11"/>
    </row>
    <row r="82" spans="2:11" ht="12" customHeight="1" x14ac:dyDescent="0.25">
      <c r="B82" s="20"/>
      <c r="C82" s="20"/>
      <c r="D82" s="38"/>
      <c r="E82" s="21" t="str">
        <f>IF(D82="","",VLOOKUP(D82,Courses[],2,FALSE))</f>
        <v/>
      </c>
      <c r="F82" s="36"/>
      <c r="G82" s="20" t="str">
        <f>IF(D82="","",VLOOKUP(D82,Courses[],3,FALSE))</f>
        <v/>
      </c>
      <c r="H82" s="11"/>
    </row>
    <row r="83" spans="2:11" ht="12" customHeight="1" x14ac:dyDescent="0.25">
      <c r="B83" s="20"/>
      <c r="C83" s="20"/>
      <c r="D83" s="38"/>
      <c r="E83" s="21" t="str">
        <f>IF(D83="","",VLOOKUP(D83,Courses[],2,FALSE))</f>
        <v/>
      </c>
      <c r="F83" s="36"/>
      <c r="G83" s="20" t="str">
        <f>IF(D83="","",VLOOKUP(D83,Courses[],3,FALSE))</f>
        <v/>
      </c>
      <c r="H83" s="11"/>
    </row>
    <row r="84" spans="2:11" ht="12" customHeight="1" x14ac:dyDescent="0.25">
      <c r="B84" s="20"/>
      <c r="C84" s="20"/>
      <c r="D84" s="38"/>
      <c r="E84" s="21" t="str">
        <f>IF(D84="","",VLOOKUP(D84,Courses[],2,FALSE))</f>
        <v/>
      </c>
      <c r="F84" s="36"/>
      <c r="G84" s="20" t="str">
        <f>IF(D84="","",VLOOKUP(D84,Courses[],3,FALSE))</f>
        <v/>
      </c>
      <c r="H84" s="11"/>
    </row>
    <row r="85" spans="2:11" ht="12" customHeight="1" thickBot="1" x14ac:dyDescent="0.3">
      <c r="B85" s="24"/>
      <c r="C85" s="24"/>
      <c r="D85" s="39"/>
      <c r="E85" s="21" t="str">
        <f>IF(D85="","",VLOOKUP(D85,Courses[],2,FALSE))</f>
        <v/>
      </c>
      <c r="F85" s="37"/>
      <c r="G85" s="20" t="str">
        <f>IF(D85="","",VLOOKUP(D85,Courses[],3,FALSE))</f>
        <v/>
      </c>
      <c r="H85" s="11"/>
    </row>
    <row r="86" spans="2:11" ht="12" customHeight="1" x14ac:dyDescent="0.25">
      <c r="B86" s="31" t="s">
        <v>238</v>
      </c>
      <c r="C86" s="18" t="s">
        <v>243</v>
      </c>
      <c r="D86" s="31" t="s">
        <v>5</v>
      </c>
      <c r="E86" s="19" t="str">
        <f>IF(D86="","",VLOOKUP(D86,Courses[],2,FALSE))</f>
        <v>AIR CONDITIONING AND VENTILATION SYSTEMS</v>
      </c>
      <c r="F86" s="35">
        <v>4</v>
      </c>
      <c r="G86" s="18">
        <f>IF(D86="","",VLOOKUP(D86,Courses[],3,FALSE))</f>
        <v>2</v>
      </c>
      <c r="H86" s="11"/>
      <c r="I86" s="41" t="s">
        <v>199</v>
      </c>
      <c r="J86" s="50">
        <f>SUM(G86:G100)</f>
        <v>18</v>
      </c>
      <c r="K86" s="26"/>
    </row>
    <row r="87" spans="2:11" ht="12" customHeight="1" x14ac:dyDescent="0.25">
      <c r="B87" s="20"/>
      <c r="C87" s="20">
        <v>8</v>
      </c>
      <c r="D87" s="38" t="s">
        <v>6</v>
      </c>
      <c r="E87" s="21" t="str">
        <f>IF(D87="","",VLOOKUP(D87,Courses[],2,FALSE))</f>
        <v>BASIC ELECTRONICS FOR ME</v>
      </c>
      <c r="F87" s="36">
        <v>4</v>
      </c>
      <c r="G87" s="20">
        <f>IF(D87="","",VLOOKUP(D87,Courses[],3,FALSE))</f>
        <v>3</v>
      </c>
      <c r="H87" s="11"/>
      <c r="I87" s="43" t="s">
        <v>200</v>
      </c>
      <c r="J87" s="51">
        <f>SUMPRODUCT(F86:F100,G86:G100)/SUM(G86:G100)</f>
        <v>4</v>
      </c>
      <c r="K87" s="26"/>
    </row>
    <row r="88" spans="2:11" ht="12" customHeight="1" x14ac:dyDescent="0.25">
      <c r="B88" s="20"/>
      <c r="C88" s="20" t="s">
        <v>16</v>
      </c>
      <c r="D88" s="38" t="s">
        <v>7</v>
      </c>
      <c r="E88" s="21" t="str">
        <f>IF(D88="","",VLOOKUP(D88,Courses[],2,FALSE))</f>
        <v>FLUID MACHINERY</v>
      </c>
      <c r="F88" s="36">
        <v>4</v>
      </c>
      <c r="G88" s="20">
        <f>IF(D88="","",VLOOKUP(D88,Courses[],3,FALSE))</f>
        <v>3</v>
      </c>
      <c r="H88" s="11"/>
      <c r="I88" s="43" t="s">
        <v>201</v>
      </c>
      <c r="J88" s="51">
        <f>SUMPRODUCT(F86:F205,G86:G205)/SUM(G86:G205)</f>
        <v>4</v>
      </c>
      <c r="K88" s="26"/>
    </row>
    <row r="89" spans="2:11" ht="12" customHeight="1" thickBot="1" x14ac:dyDescent="0.3">
      <c r="B89" s="20"/>
      <c r="C89" s="20" t="s">
        <v>16</v>
      </c>
      <c r="D89" s="38" t="s">
        <v>8</v>
      </c>
      <c r="E89" s="21" t="str">
        <f>IF(D89="","",VLOOKUP(D89,Courses[],2,FALSE))</f>
        <v>KINEMATICS AND MACHINE ELEMENTS 2</v>
      </c>
      <c r="F89" s="36">
        <v>4</v>
      </c>
      <c r="G89" s="20">
        <f>IF(D89="","",VLOOKUP(D89,Courses[],3,FALSE))</f>
        <v>2</v>
      </c>
      <c r="H89" s="11"/>
      <c r="I89" s="52" t="s">
        <v>198</v>
      </c>
      <c r="J89" s="53">
        <f>(4-J87)*SUM(G86:G100)</f>
        <v>0</v>
      </c>
      <c r="K89" s="26"/>
    </row>
    <row r="90" spans="2:11" ht="12" customHeight="1" x14ac:dyDescent="0.25">
      <c r="B90" s="20"/>
      <c r="C90" s="20" t="s">
        <v>16</v>
      </c>
      <c r="D90" s="38" t="s">
        <v>9</v>
      </c>
      <c r="E90" s="21" t="str">
        <f>IF(D90="","",VLOOKUP(D90,Courses[],2,FALSE))</f>
        <v>BASIC ELECTRONICS LABORATORY FOR ME</v>
      </c>
      <c r="F90" s="36">
        <v>4</v>
      </c>
      <c r="G90" s="20">
        <f>IF(D90="","",VLOOKUP(D90,Courses[],3,FALSE))</f>
        <v>1</v>
      </c>
      <c r="H90" s="11"/>
      <c r="I90" s="26"/>
      <c r="J90" s="28"/>
      <c r="K90" s="26"/>
    </row>
    <row r="91" spans="2:11" ht="12" customHeight="1" x14ac:dyDescent="0.25">
      <c r="B91" s="20"/>
      <c r="C91" s="20" t="s">
        <v>16</v>
      </c>
      <c r="D91" s="38" t="s">
        <v>10</v>
      </c>
      <c r="E91" s="21" t="str">
        <f>IF(D91="","",VLOOKUP(D91,Courses[],2,FALSE))</f>
        <v>MATERIALS SCIENCE AND ENGINEERING LABORATORY</v>
      </c>
      <c r="F91" s="36">
        <v>4</v>
      </c>
      <c r="G91" s="20">
        <f>IF(D91="","",VLOOKUP(D91,Courses[],3,FALSE))</f>
        <v>1</v>
      </c>
      <c r="H91" s="11"/>
      <c r="I91" s="26"/>
      <c r="J91" s="28"/>
      <c r="K91" s="26"/>
    </row>
    <row r="92" spans="2:11" ht="12" customHeight="1" x14ac:dyDescent="0.25">
      <c r="B92" s="20"/>
      <c r="C92" s="20" t="s">
        <v>16</v>
      </c>
      <c r="D92" s="38" t="s">
        <v>11</v>
      </c>
      <c r="E92" s="21" t="str">
        <f>IF(D92="","",VLOOKUP(D92,Courses[],2,FALSE))</f>
        <v>MACHINE ELEMENTS 2 LABORATORY</v>
      </c>
      <c r="F92" s="36">
        <v>4</v>
      </c>
      <c r="G92" s="20">
        <f>IF(D92="","",VLOOKUP(D92,Courses[],3,FALSE))</f>
        <v>1</v>
      </c>
      <c r="H92" s="11"/>
      <c r="J92" s="28"/>
      <c r="K92" s="26"/>
    </row>
    <row r="93" spans="2:11" ht="12" customHeight="1" x14ac:dyDescent="0.25">
      <c r="B93" s="20"/>
      <c r="C93" s="20" t="s">
        <v>16</v>
      </c>
      <c r="D93" s="38" t="s">
        <v>12</v>
      </c>
      <c r="E93" s="21" t="str">
        <f>IF(D93="","",VLOOKUP(D93,Courses[],2,FALSE))</f>
        <v>AIR CONDITIONING AND VENTILATION SYSTEMS LABORATORY</v>
      </c>
      <c r="F93" s="36">
        <v>4</v>
      </c>
      <c r="G93" s="20">
        <f>IF(D93="","",VLOOKUP(D93,Courses[],3,FALSE))</f>
        <v>1</v>
      </c>
      <c r="H93" s="11"/>
      <c r="I93" s="26"/>
      <c r="J93" s="28"/>
      <c r="K93" s="26"/>
    </row>
    <row r="94" spans="2:11" ht="12" customHeight="1" x14ac:dyDescent="0.25">
      <c r="B94" s="20"/>
      <c r="C94" s="20" t="s">
        <v>16</v>
      </c>
      <c r="D94" s="38" t="s">
        <v>13</v>
      </c>
      <c r="E94" s="21" t="str">
        <f>IF(D94="","",VLOOKUP(D94,Courses[],2,FALSE))</f>
        <v>MATERIALS SCIENCE AND ENGINEERING</v>
      </c>
      <c r="F94" s="36">
        <v>4</v>
      </c>
      <c r="G94" s="20">
        <f>IF(D94="","",VLOOKUP(D94,Courses[],3,FALSE))</f>
        <v>3</v>
      </c>
      <c r="H94" s="11"/>
      <c r="I94" s="26"/>
      <c r="J94" s="28"/>
      <c r="K94" s="26"/>
    </row>
    <row r="95" spans="2:11" ht="12" customHeight="1" x14ac:dyDescent="0.25">
      <c r="B95" s="20"/>
      <c r="C95" s="20" t="s">
        <v>16</v>
      </c>
      <c r="D95" s="38" t="s">
        <v>14</v>
      </c>
      <c r="E95" s="21" t="str">
        <f>IF(D95="","",VLOOKUP(D95,Courses[],2,FALSE))</f>
        <v>MECHANICAL ENGINEERING METHODS OF RESEARCH</v>
      </c>
      <c r="F95" s="36">
        <v>4</v>
      </c>
      <c r="G95" s="20">
        <f>IF(D95="","",VLOOKUP(D95,Courses[],3,FALSE))</f>
        <v>1</v>
      </c>
      <c r="H95" s="11"/>
      <c r="I95" s="26"/>
      <c r="J95" s="28"/>
      <c r="K95" s="26"/>
    </row>
    <row r="96" spans="2:11" ht="12" customHeight="1" x14ac:dyDescent="0.25">
      <c r="B96" s="20"/>
      <c r="C96" s="20"/>
      <c r="D96" s="38"/>
      <c r="E96" s="21" t="str">
        <f>IF(D96="","",VLOOKUP(D96,Courses[],2,FALSE))</f>
        <v/>
      </c>
      <c r="F96" s="36"/>
      <c r="G96" s="20" t="str">
        <f>IF(D96="","",VLOOKUP(D96,Courses[],3,FALSE))</f>
        <v/>
      </c>
      <c r="H96" s="11"/>
      <c r="I96" s="26"/>
      <c r="J96" s="28"/>
      <c r="K96" s="26"/>
    </row>
    <row r="97" spans="2:11" ht="12" customHeight="1" x14ac:dyDescent="0.25">
      <c r="B97" s="20"/>
      <c r="C97" s="20"/>
      <c r="D97" s="38"/>
      <c r="E97" s="21" t="str">
        <f>IF(D97="","",VLOOKUP(D97,Courses[],2,FALSE))</f>
        <v/>
      </c>
      <c r="F97" s="36"/>
      <c r="G97" s="20" t="str">
        <f>IF(D97="","",VLOOKUP(D97,Courses[],3,FALSE))</f>
        <v/>
      </c>
      <c r="H97" s="11"/>
      <c r="I97" s="26"/>
      <c r="J97" s="28"/>
      <c r="K97" s="26"/>
    </row>
    <row r="98" spans="2:11" ht="12" customHeight="1" x14ac:dyDescent="0.25">
      <c r="B98" s="20"/>
      <c r="C98" s="20"/>
      <c r="D98" s="38"/>
      <c r="E98" s="21" t="str">
        <f>IF(D98="","",VLOOKUP(D98,Courses[],2,FALSE))</f>
        <v/>
      </c>
      <c r="F98" s="36"/>
      <c r="G98" s="20" t="str">
        <f>IF(D98="","",VLOOKUP(D98,Courses[],3,FALSE))</f>
        <v/>
      </c>
      <c r="H98" s="11"/>
      <c r="I98" s="26"/>
      <c r="J98" s="28"/>
      <c r="K98" s="26"/>
    </row>
    <row r="99" spans="2:11" ht="12" customHeight="1" x14ac:dyDescent="0.25">
      <c r="B99" s="20"/>
      <c r="C99" s="20"/>
      <c r="D99" s="38"/>
      <c r="E99" s="21" t="str">
        <f>IF(D99="","",VLOOKUP(D99,Courses[],2,FALSE))</f>
        <v/>
      </c>
      <c r="F99" s="36"/>
      <c r="G99" s="20" t="str">
        <f>IF(D99="","",VLOOKUP(D99,Courses[],3,FALSE))</f>
        <v/>
      </c>
      <c r="H99" s="11"/>
      <c r="I99" s="26"/>
      <c r="J99" s="28"/>
      <c r="K99" s="26"/>
    </row>
    <row r="100" spans="2:11" ht="12" customHeight="1" thickBot="1" x14ac:dyDescent="0.3">
      <c r="B100" s="24"/>
      <c r="C100" s="24"/>
      <c r="D100" s="39"/>
      <c r="E100" s="21" t="str">
        <f>IF(D100="","",VLOOKUP(D100,Courses[],2,FALSE))</f>
        <v/>
      </c>
      <c r="F100" s="37"/>
      <c r="G100" s="20" t="str">
        <f>IF(D100="","",VLOOKUP(D100,Courses[],3,FALSE))</f>
        <v/>
      </c>
      <c r="H100" s="11"/>
      <c r="I100" s="26"/>
      <c r="J100" s="28"/>
      <c r="K100" s="26"/>
    </row>
    <row r="101" spans="2:11" ht="12" customHeight="1" x14ac:dyDescent="0.25">
      <c r="B101" s="31" t="s">
        <v>238</v>
      </c>
      <c r="C101" s="18" t="s">
        <v>243</v>
      </c>
      <c r="D101" s="31" t="s">
        <v>26</v>
      </c>
      <c r="E101" s="19" t="str">
        <f>IF(D101="","",VLOOKUP(D101,Courses[],2,FALSE))</f>
        <v>COMBUSTION ENGINEERING</v>
      </c>
      <c r="F101" s="35">
        <v>4</v>
      </c>
      <c r="G101" s="18">
        <f>IF(D101="","",VLOOKUP(D101,Courses[],3,FALSE))</f>
        <v>2</v>
      </c>
      <c r="H101" s="11"/>
      <c r="I101" s="41" t="s">
        <v>199</v>
      </c>
      <c r="J101" s="50">
        <f>SUM(G101:G115)</f>
        <v>18</v>
      </c>
      <c r="K101" s="26"/>
    </row>
    <row r="102" spans="2:11" ht="12" customHeight="1" x14ac:dyDescent="0.25">
      <c r="B102" s="20"/>
      <c r="C102" s="20">
        <v>7</v>
      </c>
      <c r="D102" s="38" t="s">
        <v>28</v>
      </c>
      <c r="E102" s="21" t="str">
        <f>IF(D102="","",VLOOKUP(D102,Courses[],2,FALSE))</f>
        <v>KINEMATICS AND MACHINE ELEMENTS 1</v>
      </c>
      <c r="F102" s="36">
        <v>4</v>
      </c>
      <c r="G102" s="20">
        <f>IF(D102="","",VLOOKUP(D102,Courses[],3,FALSE))</f>
        <v>2</v>
      </c>
      <c r="H102" s="11"/>
      <c r="I102" s="43" t="s">
        <v>200</v>
      </c>
      <c r="J102" s="51">
        <f>SUMPRODUCT(F101:F115,G101:G115)/SUM(G101:G115)</f>
        <v>4</v>
      </c>
      <c r="K102" s="26"/>
    </row>
    <row r="103" spans="2:11" ht="12" customHeight="1" x14ac:dyDescent="0.25">
      <c r="B103" s="20"/>
      <c r="C103" s="20" t="s">
        <v>16</v>
      </c>
      <c r="D103" s="38" t="s">
        <v>30</v>
      </c>
      <c r="E103" s="21" t="str">
        <f>IF(D103="","",VLOOKUP(D103,Courses[],2,FALSE))</f>
        <v>DC AND AC MACHINERY LABORATORY</v>
      </c>
      <c r="F103" s="36">
        <v>4</v>
      </c>
      <c r="G103" s="20">
        <f>IF(D103="","",VLOOKUP(D103,Courses[],3,FALSE))</f>
        <v>1</v>
      </c>
      <c r="H103" s="11"/>
      <c r="I103" s="43" t="s">
        <v>201</v>
      </c>
      <c r="J103" s="51">
        <f>SUMPRODUCT(F101:F205,G101:G205)/SUM(G101:G205)</f>
        <v>4</v>
      </c>
      <c r="K103" s="26"/>
    </row>
    <row r="104" spans="2:11" ht="12" customHeight="1" thickBot="1" x14ac:dyDescent="0.3">
      <c r="B104" s="20"/>
      <c r="C104" s="20" t="s">
        <v>16</v>
      </c>
      <c r="D104" s="38" t="s">
        <v>32</v>
      </c>
      <c r="E104" s="21" t="str">
        <f>IF(D104="","",VLOOKUP(D104,Courses[],2,FALSE))</f>
        <v>MECHANICAL ENGINEERING LABORATORY 2</v>
      </c>
      <c r="F104" s="36">
        <v>4</v>
      </c>
      <c r="G104" s="20">
        <f>IF(D104="","",VLOOKUP(D104,Courses[],3,FALSE))</f>
        <v>1</v>
      </c>
      <c r="H104" s="11"/>
      <c r="I104" s="52" t="s">
        <v>198</v>
      </c>
      <c r="J104" s="53">
        <f>(4-J102)*SUM(G101:G115)</f>
        <v>0</v>
      </c>
      <c r="K104" s="26"/>
    </row>
    <row r="105" spans="2:11" ht="12" customHeight="1" x14ac:dyDescent="0.25">
      <c r="B105" s="20"/>
      <c r="C105" s="20" t="s">
        <v>16</v>
      </c>
      <c r="D105" s="38" t="s">
        <v>34</v>
      </c>
      <c r="E105" s="21" t="str">
        <f>IF(D105="","",VLOOKUP(D105,Courses[],2,FALSE))</f>
        <v>MECHANICAL ENGG COMPUTER AIDED DESIGN &amp; DRAFTING 2</v>
      </c>
      <c r="F105" s="36">
        <v>4</v>
      </c>
      <c r="G105" s="20">
        <f>IF(D105="","",VLOOKUP(D105,Courses[],3,FALSE))</f>
        <v>1</v>
      </c>
      <c r="H105" s="11"/>
      <c r="I105" s="26"/>
      <c r="J105" s="28"/>
      <c r="K105" s="26"/>
    </row>
    <row r="106" spans="2:11" ht="12" customHeight="1" x14ac:dyDescent="0.25">
      <c r="B106" s="20"/>
      <c r="C106" s="20" t="s">
        <v>16</v>
      </c>
      <c r="D106" s="38" t="s">
        <v>36</v>
      </c>
      <c r="E106" s="21" t="str">
        <f>IF(D106="","",VLOOKUP(D106,Courses[],2,FALSE))</f>
        <v>MACHINE ELEMENTS 1 LABORATORY</v>
      </c>
      <c r="F106" s="36">
        <v>4</v>
      </c>
      <c r="G106" s="20">
        <f>IF(D106="","",VLOOKUP(D106,Courses[],3,FALSE))</f>
        <v>1</v>
      </c>
      <c r="H106" s="11"/>
      <c r="I106" s="26"/>
      <c r="J106" s="28"/>
      <c r="K106" s="26"/>
    </row>
    <row r="107" spans="2:11" ht="12" customHeight="1" x14ac:dyDescent="0.25">
      <c r="B107" s="20"/>
      <c r="C107" s="20" t="s">
        <v>16</v>
      </c>
      <c r="D107" s="38" t="s">
        <v>38</v>
      </c>
      <c r="E107" s="21" t="str">
        <f>IF(D107="","",VLOOKUP(D107,Courses[],2,FALSE))</f>
        <v>DC AND AC MACHINERY</v>
      </c>
      <c r="F107" s="36">
        <v>4</v>
      </c>
      <c r="G107" s="20">
        <f>IF(D107="","",VLOOKUP(D107,Courses[],3,FALSE))</f>
        <v>2</v>
      </c>
      <c r="H107" s="11"/>
      <c r="J107" s="28"/>
      <c r="K107" s="26"/>
    </row>
    <row r="108" spans="2:11" ht="12" customHeight="1" x14ac:dyDescent="0.25">
      <c r="B108" s="20"/>
      <c r="C108" s="20" t="s">
        <v>16</v>
      </c>
      <c r="D108" s="38" t="s">
        <v>40</v>
      </c>
      <c r="E108" s="21" t="str">
        <f>IF(D108="","",VLOOKUP(D108,Courses[],2,FALSE))</f>
        <v>MECHANICS OF DEFORMABLE BODIES</v>
      </c>
      <c r="F108" s="36">
        <v>4</v>
      </c>
      <c r="G108" s="20">
        <f>IF(D108="","",VLOOKUP(D108,Courses[],3,FALSE))</f>
        <v>3</v>
      </c>
      <c r="H108" s="11"/>
      <c r="I108" s="26"/>
      <c r="J108" s="28"/>
      <c r="K108" s="26"/>
    </row>
    <row r="109" spans="2:11" ht="12" customHeight="1" x14ac:dyDescent="0.25">
      <c r="B109" s="20"/>
      <c r="C109" s="20" t="s">
        <v>16</v>
      </c>
      <c r="D109" s="38" t="s">
        <v>42</v>
      </c>
      <c r="E109" s="21" t="str">
        <f>IF(D109="","",VLOOKUP(D109,Courses[],2,FALSE))</f>
        <v>VIBRATION ENGINEERING FOR ME</v>
      </c>
      <c r="F109" s="36">
        <v>4</v>
      </c>
      <c r="G109" s="20">
        <f>IF(D109="","",VLOOKUP(D109,Courses[],3,FALSE))</f>
        <v>2</v>
      </c>
      <c r="H109" s="11"/>
      <c r="I109" s="26"/>
      <c r="J109" s="28"/>
      <c r="K109" s="26"/>
    </row>
    <row r="110" spans="2:11" ht="12" customHeight="1" x14ac:dyDescent="0.25">
      <c r="B110" s="20"/>
      <c r="C110" s="20" t="s">
        <v>16</v>
      </c>
      <c r="D110" s="38" t="s">
        <v>44</v>
      </c>
      <c r="E110" s="21" t="str">
        <f>IF(D110="","",VLOOKUP(D110,Courses[],2,FALSE))</f>
        <v>REFRIGERATION ENGINEERING</v>
      </c>
      <c r="F110" s="36">
        <v>4</v>
      </c>
      <c r="G110" s="20">
        <f>IF(D110="","",VLOOKUP(D110,Courses[],3,FALSE))</f>
        <v>3</v>
      </c>
      <c r="H110" s="11"/>
      <c r="I110" s="26"/>
      <c r="J110" s="28"/>
      <c r="K110" s="26"/>
    </row>
    <row r="111" spans="2:11" ht="12" customHeight="1" x14ac:dyDescent="0.25">
      <c r="B111" s="20"/>
      <c r="C111" s="20"/>
      <c r="D111" s="38"/>
      <c r="E111" s="21" t="str">
        <f>IF(D111="","",VLOOKUP(D111,Courses[],2,FALSE))</f>
        <v/>
      </c>
      <c r="F111" s="36"/>
      <c r="G111" s="20" t="str">
        <f>IF(D111="","",VLOOKUP(D111,Courses[],3,FALSE))</f>
        <v/>
      </c>
      <c r="H111" s="11"/>
      <c r="I111" s="26"/>
      <c r="J111" s="28"/>
      <c r="K111" s="26"/>
    </row>
    <row r="112" spans="2:11" ht="12" customHeight="1" x14ac:dyDescent="0.25">
      <c r="B112" s="20"/>
      <c r="C112" s="20"/>
      <c r="D112" s="38"/>
      <c r="E112" s="21" t="str">
        <f>IF(D112="","",VLOOKUP(D112,Courses[],2,FALSE))</f>
        <v/>
      </c>
      <c r="F112" s="36"/>
      <c r="G112" s="20" t="str">
        <f>IF(D112="","",VLOOKUP(D112,Courses[],3,FALSE))</f>
        <v/>
      </c>
      <c r="H112" s="11"/>
      <c r="I112" s="26"/>
      <c r="J112" s="28"/>
      <c r="K112" s="26"/>
    </row>
    <row r="113" spans="2:11" ht="12" customHeight="1" x14ac:dyDescent="0.25">
      <c r="B113" s="20"/>
      <c r="C113" s="20"/>
      <c r="D113" s="38"/>
      <c r="E113" s="21" t="str">
        <f>IF(D113="","",VLOOKUP(D113,Courses[],2,FALSE))</f>
        <v/>
      </c>
      <c r="F113" s="36"/>
      <c r="G113" s="20" t="str">
        <f>IF(D113="","",VLOOKUP(D113,Courses[],3,FALSE))</f>
        <v/>
      </c>
      <c r="H113" s="11"/>
      <c r="I113" s="26"/>
      <c r="J113" s="28"/>
      <c r="K113" s="26"/>
    </row>
    <row r="114" spans="2:11" ht="12" customHeight="1" x14ac:dyDescent="0.25">
      <c r="B114" s="20"/>
      <c r="C114" s="20"/>
      <c r="D114" s="38"/>
      <c r="E114" s="21" t="str">
        <f>IF(D114="","",VLOOKUP(D114,Courses[],2,FALSE))</f>
        <v/>
      </c>
      <c r="F114" s="36"/>
      <c r="G114" s="20" t="str">
        <f>IF(D114="","",VLOOKUP(D114,Courses[],3,FALSE))</f>
        <v/>
      </c>
      <c r="H114" s="11"/>
      <c r="I114" s="26"/>
      <c r="J114" s="28"/>
      <c r="K114" s="26"/>
    </row>
    <row r="115" spans="2:11" ht="12" customHeight="1" thickBot="1" x14ac:dyDescent="0.3">
      <c r="B115" s="24"/>
      <c r="C115" s="24"/>
      <c r="D115" s="39"/>
      <c r="E115" s="21" t="str">
        <f>IF(D115="","",VLOOKUP(D115,Courses[],2,FALSE))</f>
        <v/>
      </c>
      <c r="F115" s="37"/>
      <c r="G115" s="20" t="str">
        <f>IF(D115="","",VLOOKUP(D115,Courses[],3,FALSE))</f>
        <v/>
      </c>
      <c r="H115" s="11"/>
      <c r="I115" s="26"/>
      <c r="J115" s="28"/>
      <c r="K115" s="26"/>
    </row>
    <row r="116" spans="2:11" ht="12" customHeight="1" x14ac:dyDescent="0.25">
      <c r="B116" s="31" t="s">
        <v>238</v>
      </c>
      <c r="C116" s="18" t="s">
        <v>243</v>
      </c>
      <c r="D116" s="31" t="s">
        <v>46</v>
      </c>
      <c r="E116" s="19" t="str">
        <f>IF(D116="","",VLOOKUP(D116,Courses[],2,FALSE))</f>
        <v>DYNAMICS OF RIGID BODIES</v>
      </c>
      <c r="F116" s="35">
        <v>4</v>
      </c>
      <c r="G116" s="18">
        <f>IF(D116="","",VLOOKUP(D116,Courses[],3,FALSE))</f>
        <v>2</v>
      </c>
      <c r="H116" s="11"/>
      <c r="I116" s="41" t="s">
        <v>199</v>
      </c>
      <c r="J116" s="50">
        <f>SUM(G116:G130)</f>
        <v>20</v>
      </c>
      <c r="K116" s="26"/>
    </row>
    <row r="117" spans="2:11" ht="12" customHeight="1" x14ac:dyDescent="0.25">
      <c r="B117" s="20"/>
      <c r="C117" s="20">
        <v>6</v>
      </c>
      <c r="D117" s="38" t="s">
        <v>48</v>
      </c>
      <c r="E117" s="21" t="str">
        <f>IF(D117="","",VLOOKUP(D117,Courses[],2,FALSE))</f>
        <v>ELECTRICAL ENGINEERING PRINCIPLES</v>
      </c>
      <c r="F117" s="36">
        <v>4</v>
      </c>
      <c r="G117" s="20">
        <f>IF(D117="","",VLOOKUP(D117,Courses[],3,FALSE))</f>
        <v>3</v>
      </c>
      <c r="H117" s="11"/>
      <c r="I117" s="43" t="s">
        <v>200</v>
      </c>
      <c r="J117" s="51">
        <f>SUMPRODUCT(F116:F130,G116:G130)/SUM(G116:G130)</f>
        <v>4</v>
      </c>
      <c r="K117" s="26"/>
    </row>
    <row r="118" spans="2:11" ht="12" customHeight="1" x14ac:dyDescent="0.25">
      <c r="B118" s="20"/>
      <c r="C118" s="20" t="s">
        <v>16</v>
      </c>
      <c r="D118" s="38" t="s">
        <v>50</v>
      </c>
      <c r="E118" s="21" t="str">
        <f>IF(D118="","",VLOOKUP(D118,Courses[],2,FALSE))</f>
        <v>FLUID MECHANICS</v>
      </c>
      <c r="F118" s="36">
        <v>4</v>
      </c>
      <c r="G118" s="20">
        <f>IF(D118="","",VLOOKUP(D118,Courses[],3,FALSE))</f>
        <v>3</v>
      </c>
      <c r="H118" s="11"/>
      <c r="I118" s="43" t="s">
        <v>201</v>
      </c>
      <c r="J118" s="51">
        <f>SUMPRODUCT(F116:F205,G116:G205)/SUM(G116:G205)</f>
        <v>4</v>
      </c>
      <c r="K118" s="26"/>
    </row>
    <row r="119" spans="2:11" ht="12" customHeight="1" thickBot="1" x14ac:dyDescent="0.3">
      <c r="B119" s="20"/>
      <c r="C119" s="20" t="s">
        <v>16</v>
      </c>
      <c r="D119" s="38" t="s">
        <v>52</v>
      </c>
      <c r="E119" s="21" t="str">
        <f>IF(D119="","",VLOOKUP(D119,Courses[],2,FALSE))</f>
        <v>PHYSICAL FITNESS AND WELLNESS IN TEAM SPORTS</v>
      </c>
      <c r="F119" s="36">
        <v>4</v>
      </c>
      <c r="G119" s="20">
        <f>IF(D119="","",VLOOKUP(D119,Courses[],3,FALSE))</f>
        <v>2</v>
      </c>
      <c r="H119" s="11"/>
      <c r="I119" s="52" t="s">
        <v>198</v>
      </c>
      <c r="J119" s="53">
        <f>(4-J117)*SUM(G116:G130)</f>
        <v>0</v>
      </c>
      <c r="K119" s="26"/>
    </row>
    <row r="120" spans="2:11" ht="12" customHeight="1" x14ac:dyDescent="0.25">
      <c r="B120" s="20"/>
      <c r="C120" s="20" t="s">
        <v>16</v>
      </c>
      <c r="D120" s="38" t="s">
        <v>54</v>
      </c>
      <c r="E120" s="21" t="str">
        <f>IF(D120="","",VLOOKUP(D120,Courses[],2,FALSE))</f>
        <v>LASALLIAN RECOLLECTION 2</v>
      </c>
      <c r="F120" s="36" t="s">
        <v>56</v>
      </c>
      <c r="G120" s="20">
        <f>IF(D120="","",VLOOKUP(D120,Courses[],3,FALSE))</f>
        <v>0</v>
      </c>
      <c r="H120" s="11"/>
      <c r="I120" s="26"/>
      <c r="J120" s="28"/>
      <c r="K120" s="26"/>
    </row>
    <row r="121" spans="2:11" ht="12" customHeight="1" x14ac:dyDescent="0.25">
      <c r="B121" s="20"/>
      <c r="C121" s="20" t="s">
        <v>16</v>
      </c>
      <c r="D121" s="38" t="s">
        <v>57</v>
      </c>
      <c r="E121" s="21" t="str">
        <f>IF(D121="","",VLOOKUP(D121,Courses[],2,FALSE))</f>
        <v>COMPUTER FUNDAMENTALS AND PROGRAMMING 2</v>
      </c>
      <c r="F121" s="36">
        <v>4</v>
      </c>
      <c r="G121" s="20">
        <f>IF(D121="","",VLOOKUP(D121,Courses[],3,FALSE))</f>
        <v>1</v>
      </c>
      <c r="H121" s="11"/>
      <c r="I121" s="26"/>
      <c r="J121" s="28"/>
      <c r="K121" s="26"/>
    </row>
    <row r="122" spans="2:11" ht="12" customHeight="1" x14ac:dyDescent="0.25">
      <c r="B122" s="20"/>
      <c r="C122" s="20" t="s">
        <v>16</v>
      </c>
      <c r="D122" s="38" t="s">
        <v>59</v>
      </c>
      <c r="E122" s="21" t="str">
        <f>IF(D122="","",VLOOKUP(D122,Courses[],2,FALSE))</f>
        <v>ELECTRICAL ENGINEERING PRINCIPLES LABORATORY</v>
      </c>
      <c r="F122" s="36">
        <v>4</v>
      </c>
      <c r="G122" s="20">
        <f>IF(D122="","",VLOOKUP(D122,Courses[],3,FALSE))</f>
        <v>1</v>
      </c>
      <c r="H122" s="11"/>
      <c r="J122" s="28"/>
      <c r="K122" s="26"/>
    </row>
    <row r="123" spans="2:11" ht="12" customHeight="1" x14ac:dyDescent="0.25">
      <c r="B123" s="20"/>
      <c r="C123" s="20" t="s">
        <v>16</v>
      </c>
      <c r="D123" s="38" t="s">
        <v>61</v>
      </c>
      <c r="E123" s="21" t="str">
        <f>IF(D123="","",VLOOKUP(D123,Courses[],2,FALSE))</f>
        <v>HEAT TRANSFER FOR ME</v>
      </c>
      <c r="F123" s="36">
        <v>4</v>
      </c>
      <c r="G123" s="20">
        <f>IF(D123="","",VLOOKUP(D123,Courses[],3,FALSE))</f>
        <v>2</v>
      </c>
      <c r="H123" s="11"/>
      <c r="I123" s="26"/>
      <c r="J123" s="28"/>
      <c r="K123" s="26"/>
    </row>
    <row r="124" spans="2:11" ht="12" customHeight="1" x14ac:dyDescent="0.25">
      <c r="B124" s="20"/>
      <c r="C124" s="20" t="s">
        <v>16</v>
      </c>
      <c r="D124" s="38" t="s">
        <v>63</v>
      </c>
      <c r="E124" s="21" t="str">
        <f>IF(D124="","",VLOOKUP(D124,Courses[],2,FALSE))</f>
        <v>ENGINEERING ECONOMY FOR ME</v>
      </c>
      <c r="F124" s="36">
        <v>4</v>
      </c>
      <c r="G124" s="20">
        <f>IF(D124="","",VLOOKUP(D124,Courses[],3,FALSE))</f>
        <v>3</v>
      </c>
      <c r="H124" s="11"/>
      <c r="I124" s="26"/>
      <c r="J124" s="28"/>
      <c r="K124" s="26"/>
    </row>
    <row r="125" spans="2:11" ht="12" customHeight="1" x14ac:dyDescent="0.25">
      <c r="B125" s="20"/>
      <c r="C125" s="20" t="s">
        <v>16</v>
      </c>
      <c r="D125" s="38" t="s">
        <v>65</v>
      </c>
      <c r="E125" s="21" t="str">
        <f>IF(D125="","",VLOOKUP(D125,Courses[],2,FALSE))</f>
        <v>THE FILIPINO CHRISTIAN IN A CHANGING WORLD</v>
      </c>
      <c r="F125" s="36">
        <v>4</v>
      </c>
      <c r="G125" s="20">
        <f>IF(D125="","",VLOOKUP(D125,Courses[],3,FALSE))</f>
        <v>3</v>
      </c>
      <c r="H125" s="11"/>
      <c r="I125" s="26"/>
      <c r="J125" s="28"/>
      <c r="K125" s="26"/>
    </row>
    <row r="126" spans="2:11" ht="12" customHeight="1" x14ac:dyDescent="0.25">
      <c r="B126" s="20"/>
      <c r="C126" s="20"/>
      <c r="D126" s="38"/>
      <c r="E126" s="21" t="str">
        <f>IF(D126="","",VLOOKUP(D126,Courses[],2,FALSE))</f>
        <v/>
      </c>
      <c r="F126" s="36"/>
      <c r="G126" s="20" t="str">
        <f>IF(D126="","",VLOOKUP(D126,Courses[],3,FALSE))</f>
        <v/>
      </c>
      <c r="H126" s="11"/>
      <c r="I126" s="26"/>
      <c r="J126" s="28"/>
      <c r="K126" s="26"/>
    </row>
    <row r="127" spans="2:11" ht="12" customHeight="1" x14ac:dyDescent="0.25">
      <c r="B127" s="20"/>
      <c r="C127" s="20"/>
      <c r="D127" s="38"/>
      <c r="E127" s="21" t="str">
        <f>IF(D127="","",VLOOKUP(D127,Courses[],2,FALSE))</f>
        <v/>
      </c>
      <c r="F127" s="36"/>
      <c r="G127" s="20" t="str">
        <f>IF(D127="","",VLOOKUP(D127,Courses[],3,FALSE))</f>
        <v/>
      </c>
      <c r="H127" s="11"/>
      <c r="I127" s="26"/>
      <c r="J127" s="28"/>
      <c r="K127" s="26"/>
    </row>
    <row r="128" spans="2:11" ht="12" customHeight="1" x14ac:dyDescent="0.25">
      <c r="B128" s="20"/>
      <c r="C128" s="20"/>
      <c r="D128" s="38"/>
      <c r="E128" s="21" t="str">
        <f>IF(D128="","",VLOOKUP(D128,Courses[],2,FALSE))</f>
        <v/>
      </c>
      <c r="F128" s="36"/>
      <c r="G128" s="20" t="str">
        <f>IF(D128="","",VLOOKUP(D128,Courses[],3,FALSE))</f>
        <v/>
      </c>
      <c r="H128" s="11"/>
      <c r="I128" s="26"/>
      <c r="J128" s="28"/>
      <c r="K128" s="26"/>
    </row>
    <row r="129" spans="2:11" ht="12" customHeight="1" x14ac:dyDescent="0.25">
      <c r="B129" s="20"/>
      <c r="C129" s="20"/>
      <c r="D129" s="38"/>
      <c r="E129" s="21" t="str">
        <f>IF(D129="","",VLOOKUP(D129,Courses[],2,FALSE))</f>
        <v/>
      </c>
      <c r="F129" s="36"/>
      <c r="G129" s="20" t="str">
        <f>IF(D129="","",VLOOKUP(D129,Courses[],3,FALSE))</f>
        <v/>
      </c>
      <c r="H129" s="11"/>
      <c r="I129" s="26"/>
      <c r="J129" s="28"/>
      <c r="K129" s="26"/>
    </row>
    <row r="130" spans="2:11" ht="12" customHeight="1" thickBot="1" x14ac:dyDescent="0.3">
      <c r="B130" s="24"/>
      <c r="C130" s="24"/>
      <c r="D130" s="39"/>
      <c r="E130" s="21" t="str">
        <f>IF(D130="","",VLOOKUP(D130,Courses[],2,FALSE))</f>
        <v/>
      </c>
      <c r="F130" s="37"/>
      <c r="G130" s="20" t="str">
        <f>IF(D130="","",VLOOKUP(D130,Courses[],3,FALSE))</f>
        <v/>
      </c>
      <c r="H130" s="11"/>
      <c r="I130" s="26"/>
      <c r="J130" s="28"/>
      <c r="K130" s="26"/>
    </row>
    <row r="131" spans="2:11" ht="12" customHeight="1" x14ac:dyDescent="0.25">
      <c r="B131" s="31" t="s">
        <v>238</v>
      </c>
      <c r="C131" s="18" t="s">
        <v>243</v>
      </c>
      <c r="D131" s="31" t="s">
        <v>67</v>
      </c>
      <c r="E131" s="19" t="str">
        <f>IF(D131="","",VLOOKUP(D131,Courses[],2,FALSE))</f>
        <v>ADVANCED ENGINEERING MATHEMATICS FOR ME</v>
      </c>
      <c r="F131" s="35">
        <v>4</v>
      </c>
      <c r="G131" s="18">
        <f>IF(D131="","",VLOOKUP(D131,Courses[],3,FALSE))</f>
        <v>2</v>
      </c>
      <c r="H131" s="11"/>
      <c r="I131" s="41" t="s">
        <v>199</v>
      </c>
      <c r="J131" s="50">
        <f>SUM(G131:G145)</f>
        <v>19</v>
      </c>
      <c r="K131" s="26"/>
    </row>
    <row r="132" spans="2:11" ht="12" customHeight="1" x14ac:dyDescent="0.25">
      <c r="B132" s="20"/>
      <c r="C132" s="20">
        <v>5</v>
      </c>
      <c r="D132" s="38" t="s">
        <v>69</v>
      </c>
      <c r="E132" s="21" t="str">
        <f>IF(D132="","",VLOOKUP(D132,Courses[],2,FALSE))</f>
        <v>INTRODUCTION TO LITERATURE</v>
      </c>
      <c r="F132" s="36">
        <v>4</v>
      </c>
      <c r="G132" s="20">
        <f>IF(D132="","",VLOOKUP(D132,Courses[],3,FALSE))</f>
        <v>3</v>
      </c>
      <c r="H132" s="11"/>
      <c r="I132" s="43" t="s">
        <v>200</v>
      </c>
      <c r="J132" s="51">
        <f>SUMPRODUCT(F131:F145,G131:G145)/SUM(G131:G145)</f>
        <v>4</v>
      </c>
      <c r="K132" s="26"/>
    </row>
    <row r="133" spans="2:11" ht="12" customHeight="1" x14ac:dyDescent="0.25">
      <c r="B133" s="20"/>
      <c r="C133" s="20" t="s">
        <v>16</v>
      </c>
      <c r="D133" s="38" t="s">
        <v>71</v>
      </c>
      <c r="E133" s="21" t="str">
        <f>IF(D133="","",VLOOKUP(D133,Courses[],2,FALSE))</f>
        <v>INTRODUCTORY PHILOSOPHY</v>
      </c>
      <c r="F133" s="36">
        <v>4</v>
      </c>
      <c r="G133" s="20">
        <f>IF(D133="","",VLOOKUP(D133,Courses[],3,FALSE))</f>
        <v>3</v>
      </c>
      <c r="H133" s="11"/>
      <c r="I133" s="43" t="s">
        <v>201</v>
      </c>
      <c r="J133" s="51">
        <f>SUMPRODUCT(F131:F205,G131:G205)/SUM(G131:G205)</f>
        <v>4</v>
      </c>
      <c r="K133" s="26"/>
    </row>
    <row r="134" spans="2:11" ht="12" customHeight="1" thickBot="1" x14ac:dyDescent="0.3">
      <c r="B134" s="20"/>
      <c r="C134" s="20" t="s">
        <v>16</v>
      </c>
      <c r="D134" s="38" t="s">
        <v>73</v>
      </c>
      <c r="E134" s="21" t="str">
        <f>IF(D134="","",VLOOKUP(D134,Courses[],2,FALSE))</f>
        <v>MECHANICAL PROCESSES 3</v>
      </c>
      <c r="F134" s="36">
        <v>4</v>
      </c>
      <c r="G134" s="20">
        <f>IF(D134="","",VLOOKUP(D134,Courses[],3,FALSE))</f>
        <v>1</v>
      </c>
      <c r="H134" s="11"/>
      <c r="I134" s="52" t="s">
        <v>198</v>
      </c>
      <c r="J134" s="53">
        <f>(4-J132)*SUM(G131:G145)</f>
        <v>0</v>
      </c>
      <c r="K134" s="26"/>
    </row>
    <row r="135" spans="2:11" ht="12" customHeight="1" x14ac:dyDescent="0.25">
      <c r="B135" s="20"/>
      <c r="C135" s="20" t="s">
        <v>16</v>
      </c>
      <c r="D135" s="38" t="s">
        <v>75</v>
      </c>
      <c r="E135" s="21" t="str">
        <f>IF(D135="","",VLOOKUP(D135,Courses[],2,FALSE))</f>
        <v>MECHANICAL ENGINEERING LABORATORY 1</v>
      </c>
      <c r="F135" s="36">
        <v>4</v>
      </c>
      <c r="G135" s="20">
        <f>IF(D135="","",VLOOKUP(D135,Courses[],3,FALSE))</f>
        <v>1</v>
      </c>
      <c r="H135" s="11"/>
      <c r="I135" s="26"/>
      <c r="J135" s="28"/>
      <c r="K135" s="26"/>
    </row>
    <row r="136" spans="2:11" ht="12" customHeight="1" x14ac:dyDescent="0.25">
      <c r="B136" s="20"/>
      <c r="C136" s="20" t="s">
        <v>16</v>
      </c>
      <c r="D136" s="38" t="s">
        <v>77</v>
      </c>
      <c r="E136" s="21" t="str">
        <f>IF(D136="","",VLOOKUP(D136,Courses[],2,FALSE))</f>
        <v>MECHANICAL ENGG COMPUTER AIDED DESIGN &amp; DRAFTING 1</v>
      </c>
      <c r="F136" s="36">
        <v>4</v>
      </c>
      <c r="G136" s="20">
        <f>IF(D136="","",VLOOKUP(D136,Courses[],3,FALSE))</f>
        <v>1</v>
      </c>
      <c r="H136" s="11"/>
      <c r="I136" s="26"/>
      <c r="J136" s="28"/>
      <c r="K136" s="26"/>
    </row>
    <row r="137" spans="2:11" ht="12" customHeight="1" x14ac:dyDescent="0.25">
      <c r="B137" s="20"/>
      <c r="C137" s="20" t="s">
        <v>16</v>
      </c>
      <c r="D137" s="38" t="s">
        <v>79</v>
      </c>
      <c r="E137" s="21" t="str">
        <f>IF(D137="","",VLOOKUP(D137,Courses[],2,FALSE))</f>
        <v>NUMERICAL METHODS LABORATORY</v>
      </c>
      <c r="F137" s="36">
        <v>4</v>
      </c>
      <c r="G137" s="20">
        <f>IF(D137="","",VLOOKUP(D137,Courses[],3,FALSE))</f>
        <v>1</v>
      </c>
      <c r="H137" s="11"/>
      <c r="J137" s="28"/>
      <c r="K137" s="26"/>
    </row>
    <row r="138" spans="2:11" ht="12" customHeight="1" x14ac:dyDescent="0.25">
      <c r="B138" s="20"/>
      <c r="C138" s="20" t="s">
        <v>16</v>
      </c>
      <c r="D138" s="38" t="s">
        <v>81</v>
      </c>
      <c r="E138" s="21" t="str">
        <f>IF(D138="","",VLOOKUP(D138,Courses[],2,FALSE))</f>
        <v>NUMERICAL METHODS</v>
      </c>
      <c r="F138" s="36">
        <v>4</v>
      </c>
      <c r="G138" s="20">
        <f>IF(D138="","",VLOOKUP(D138,Courses[],3,FALSE))</f>
        <v>1</v>
      </c>
      <c r="H138" s="11"/>
      <c r="I138" s="26"/>
      <c r="J138" s="28"/>
      <c r="K138" s="26"/>
    </row>
    <row r="139" spans="2:11" ht="12" customHeight="1" x14ac:dyDescent="0.25">
      <c r="B139" s="20"/>
      <c r="C139" s="20" t="s">
        <v>16</v>
      </c>
      <c r="D139" s="38" t="s">
        <v>83</v>
      </c>
      <c r="E139" s="21" t="str">
        <f>IF(D139="","",VLOOKUP(D139,Courses[],2,FALSE))</f>
        <v>STATICS OF RIGID BODIES</v>
      </c>
      <c r="F139" s="36">
        <v>4</v>
      </c>
      <c r="G139" s="20">
        <f>IF(D139="","",VLOOKUP(D139,Courses[],3,FALSE))</f>
        <v>3</v>
      </c>
      <c r="H139" s="11"/>
      <c r="I139" s="26"/>
      <c r="J139" s="28"/>
      <c r="K139" s="26"/>
    </row>
    <row r="140" spans="2:11" ht="12" customHeight="1" x14ac:dyDescent="0.25">
      <c r="B140" s="20"/>
      <c r="C140" s="20" t="s">
        <v>16</v>
      </c>
      <c r="D140" s="38" t="s">
        <v>85</v>
      </c>
      <c r="E140" s="21" t="str">
        <f>IF(D140="","",VLOOKUP(D140,Courses[],2,FALSE))</f>
        <v>ADVANCED MECHANICAL ENGINEERING THERMODYNAMICS</v>
      </c>
      <c r="F140" s="36">
        <v>4</v>
      </c>
      <c r="G140" s="20">
        <f>IF(D140="","",VLOOKUP(D140,Courses[],3,FALSE))</f>
        <v>3</v>
      </c>
      <c r="H140" s="11"/>
      <c r="I140" s="26"/>
      <c r="J140" s="28"/>
      <c r="K140" s="26"/>
    </row>
    <row r="141" spans="2:11" ht="12" customHeight="1" x14ac:dyDescent="0.25">
      <c r="B141" s="20"/>
      <c r="C141" s="20"/>
      <c r="D141" s="38"/>
      <c r="E141" s="21" t="str">
        <f>IF(D141="","",VLOOKUP(D141,Courses[],2,FALSE))</f>
        <v/>
      </c>
      <c r="F141" s="36"/>
      <c r="G141" s="20" t="str">
        <f>IF(D141="","",VLOOKUP(D141,Courses[],3,FALSE))</f>
        <v/>
      </c>
      <c r="H141" s="11"/>
      <c r="I141" s="26"/>
      <c r="J141" s="28"/>
      <c r="K141" s="26"/>
    </row>
    <row r="142" spans="2:11" ht="12" customHeight="1" x14ac:dyDescent="0.25">
      <c r="B142" s="20"/>
      <c r="C142" s="20"/>
      <c r="D142" s="38"/>
      <c r="E142" s="21" t="str">
        <f>IF(D142="","",VLOOKUP(D142,Courses[],2,FALSE))</f>
        <v/>
      </c>
      <c r="F142" s="36"/>
      <c r="G142" s="20" t="str">
        <f>IF(D142="","",VLOOKUP(D142,Courses[],3,FALSE))</f>
        <v/>
      </c>
      <c r="H142" s="11"/>
      <c r="I142" s="26"/>
      <c r="J142" s="28"/>
      <c r="K142" s="26"/>
    </row>
    <row r="143" spans="2:11" ht="12" customHeight="1" x14ac:dyDescent="0.25">
      <c r="B143" s="20"/>
      <c r="C143" s="20"/>
      <c r="D143" s="38"/>
      <c r="E143" s="21" t="str">
        <f>IF(D143="","",VLOOKUP(D143,Courses[],2,FALSE))</f>
        <v/>
      </c>
      <c r="F143" s="36"/>
      <c r="G143" s="20" t="str">
        <f>IF(D143="","",VLOOKUP(D143,Courses[],3,FALSE))</f>
        <v/>
      </c>
      <c r="H143" s="11"/>
      <c r="I143" s="26"/>
      <c r="J143" s="28"/>
      <c r="K143" s="26"/>
    </row>
    <row r="144" spans="2:11" ht="12" customHeight="1" x14ac:dyDescent="0.25">
      <c r="B144" s="20"/>
      <c r="C144" s="20"/>
      <c r="D144" s="38"/>
      <c r="E144" s="21" t="str">
        <f>IF(D144="","",VLOOKUP(D144,Courses[],2,FALSE))</f>
        <v/>
      </c>
      <c r="F144" s="36"/>
      <c r="G144" s="20" t="str">
        <f>IF(D144="","",VLOOKUP(D144,Courses[],3,FALSE))</f>
        <v/>
      </c>
      <c r="H144" s="11"/>
      <c r="I144" s="26"/>
      <c r="J144" s="28"/>
      <c r="K144" s="26"/>
    </row>
    <row r="145" spans="2:11" ht="12" customHeight="1" thickBot="1" x14ac:dyDescent="0.3">
      <c r="B145" s="24"/>
      <c r="C145" s="24"/>
      <c r="D145" s="39"/>
      <c r="E145" s="21" t="str">
        <f>IF(D145="","",VLOOKUP(D145,Courses[],2,FALSE))</f>
        <v/>
      </c>
      <c r="F145" s="37"/>
      <c r="G145" s="20" t="str">
        <f>IF(D145="","",VLOOKUP(D145,Courses[],3,FALSE))</f>
        <v/>
      </c>
      <c r="H145" s="11"/>
      <c r="I145" s="26"/>
      <c r="J145" s="28"/>
      <c r="K145" s="26"/>
    </row>
    <row r="146" spans="2:11" ht="12" customHeight="1" x14ac:dyDescent="0.25">
      <c r="B146" s="31" t="s">
        <v>238</v>
      </c>
      <c r="C146" s="18" t="s">
        <v>243</v>
      </c>
      <c r="D146" s="31" t="s">
        <v>87</v>
      </c>
      <c r="E146" s="19" t="str">
        <f>IF(D146="","",VLOOKUP(D146,Courses[],2,FALSE))</f>
        <v>DIFFERENTIAL EQUATIONS</v>
      </c>
      <c r="F146" s="35">
        <v>4</v>
      </c>
      <c r="G146" s="18">
        <f>IF(D146="","",VLOOKUP(D146,Courses[],3,FALSE))</f>
        <v>3</v>
      </c>
      <c r="H146" s="11"/>
      <c r="I146" s="41" t="s">
        <v>199</v>
      </c>
      <c r="J146" s="50">
        <f>SUM(G146:G160)</f>
        <v>19</v>
      </c>
      <c r="K146" s="26"/>
    </row>
    <row r="147" spans="2:11" ht="12" customHeight="1" x14ac:dyDescent="0.25">
      <c r="B147" s="20"/>
      <c r="C147" s="20">
        <v>4</v>
      </c>
      <c r="D147" s="38" t="s">
        <v>89</v>
      </c>
      <c r="E147" s="21" t="str">
        <f>IF(D147="","",VLOOKUP(D147,Courses[],2,FALSE))</f>
        <v>PHYSICS FUNDAMENTALS FOR ENGINEERING 2</v>
      </c>
      <c r="F147" s="36">
        <v>4</v>
      </c>
      <c r="G147" s="20">
        <f>IF(D147="","",VLOOKUP(D147,Courses[],3,FALSE))</f>
        <v>3</v>
      </c>
      <c r="H147" s="11"/>
      <c r="I147" s="43" t="s">
        <v>200</v>
      </c>
      <c r="J147" s="51">
        <f>SUMPRODUCT(F146:F160,G146:G160)/SUM(G146:G160)</f>
        <v>4</v>
      </c>
      <c r="K147" s="26"/>
    </row>
    <row r="148" spans="2:11" ht="12" customHeight="1" x14ac:dyDescent="0.25">
      <c r="B148" s="20"/>
      <c r="C148" s="20" t="s">
        <v>16</v>
      </c>
      <c r="D148" s="38" t="s">
        <v>91</v>
      </c>
      <c r="E148" s="21" t="str">
        <f>IF(D148="","",VLOOKUP(D148,Courses[],2,FALSE))</f>
        <v>SAFETY MANAGEMENT FOR ENGINEERING</v>
      </c>
      <c r="F148" s="36">
        <v>4</v>
      </c>
      <c r="G148" s="20">
        <f>IF(D148="","",VLOOKUP(D148,Courses[],3,FALSE))</f>
        <v>1</v>
      </c>
      <c r="H148" s="11"/>
      <c r="I148" s="43" t="s">
        <v>201</v>
      </c>
      <c r="J148" s="51">
        <f>SUMPRODUCT(F146:F205,G146:G205)/SUM(G146:G205)</f>
        <v>4</v>
      </c>
      <c r="K148" s="26"/>
    </row>
    <row r="149" spans="2:11" ht="12" customHeight="1" thickBot="1" x14ac:dyDescent="0.3">
      <c r="B149" s="20"/>
      <c r="C149" s="20" t="s">
        <v>16</v>
      </c>
      <c r="D149" s="38" t="s">
        <v>93</v>
      </c>
      <c r="E149" s="21" t="str">
        <f>IF(D149="","",VLOOKUP(D149,Courses[],2,FALSE))</f>
        <v>COMPUTER FUNDAMENTALS AND PROGRAMMING 1</v>
      </c>
      <c r="F149" s="36">
        <v>4</v>
      </c>
      <c r="G149" s="20">
        <f>IF(D149="","",VLOOKUP(D149,Courses[],3,FALSE))</f>
        <v>1</v>
      </c>
      <c r="H149" s="11"/>
      <c r="I149" s="52" t="s">
        <v>198</v>
      </c>
      <c r="J149" s="53">
        <f>(4-J147)*SUM(G146:G160)</f>
        <v>0</v>
      </c>
      <c r="K149" s="26"/>
    </row>
    <row r="150" spans="2:11" ht="12" customHeight="1" x14ac:dyDescent="0.25">
      <c r="B150" s="20"/>
      <c r="C150" s="20" t="s">
        <v>16</v>
      </c>
      <c r="D150" s="38" t="s">
        <v>95</v>
      </c>
      <c r="E150" s="21" t="str">
        <f>IF(D150="","",VLOOKUP(D150,Courses[],2,FALSE))</f>
        <v>MECHANICAL PROCESSES 2</v>
      </c>
      <c r="F150" s="36">
        <v>4</v>
      </c>
      <c r="G150" s="20">
        <f>IF(D150="","",VLOOKUP(D150,Courses[],3,FALSE))</f>
        <v>1</v>
      </c>
      <c r="H150" s="11"/>
      <c r="I150" s="26"/>
      <c r="J150" s="28"/>
      <c r="K150" s="26"/>
    </row>
    <row r="151" spans="2:11" ht="12" customHeight="1" x14ac:dyDescent="0.25">
      <c r="B151" s="20"/>
      <c r="C151" s="20" t="s">
        <v>16</v>
      </c>
      <c r="D151" s="38" t="s">
        <v>97</v>
      </c>
      <c r="E151" s="21" t="str">
        <f>IF(D151="","",VLOOKUP(D151,Courses[],2,FALSE))</f>
        <v>PHYSICS LABORATORY 2</v>
      </c>
      <c r="F151" s="36">
        <v>4</v>
      </c>
      <c r="G151" s="20">
        <f>IF(D151="","",VLOOKUP(D151,Courses[],3,FALSE))</f>
        <v>1</v>
      </c>
      <c r="H151" s="11"/>
      <c r="I151" s="26"/>
      <c r="J151" s="28"/>
      <c r="K151" s="26"/>
    </row>
    <row r="152" spans="2:11" ht="12" customHeight="1" x14ac:dyDescent="0.25">
      <c r="B152" s="20"/>
      <c r="C152" s="20" t="s">
        <v>16</v>
      </c>
      <c r="D152" s="38" t="s">
        <v>99</v>
      </c>
      <c r="E152" s="21" t="str">
        <f>IF(D152="","",VLOOKUP(D152,Courses[],2,FALSE))</f>
        <v>SCIENCE, TECHNOLOGY AND SOCIETY 2</v>
      </c>
      <c r="F152" s="36">
        <v>4</v>
      </c>
      <c r="G152" s="20">
        <f>IF(D152="","",VLOOKUP(D152,Courses[],3,FALSE))</f>
        <v>3</v>
      </c>
      <c r="H152" s="11"/>
      <c r="J152" s="28"/>
      <c r="K152" s="26"/>
    </row>
    <row r="153" spans="2:11" ht="12" customHeight="1" x14ac:dyDescent="0.25">
      <c r="B153" s="20"/>
      <c r="C153" s="20" t="s">
        <v>16</v>
      </c>
      <c r="D153" s="38" t="s">
        <v>101</v>
      </c>
      <c r="E153" s="21" t="str">
        <f>IF(D153="","",VLOOKUP(D153,Courses[],2,FALSE))</f>
        <v>BASIC MECHANICAL ENGINEERING THERMODYNAMICS</v>
      </c>
      <c r="F153" s="36">
        <v>4</v>
      </c>
      <c r="G153" s="20">
        <f>IF(D153="","",VLOOKUP(D153,Courses[],3,FALSE))</f>
        <v>3</v>
      </c>
      <c r="H153" s="11"/>
      <c r="I153" s="26"/>
      <c r="J153" s="28"/>
      <c r="K153" s="26"/>
    </row>
    <row r="154" spans="2:11" ht="12" customHeight="1" x14ac:dyDescent="0.25">
      <c r="B154" s="20"/>
      <c r="C154" s="20" t="s">
        <v>16</v>
      </c>
      <c r="D154" s="38" t="s">
        <v>103</v>
      </c>
      <c r="E154" s="21" t="str">
        <f>IF(D154="","",VLOOKUP(D154,Courses[],2,FALSE))</f>
        <v>HUMANITY'S SEARCH FOR LIFE</v>
      </c>
      <c r="F154" s="36">
        <v>4</v>
      </c>
      <c r="G154" s="20">
        <f>IF(D154="","",VLOOKUP(D154,Courses[],3,FALSE))</f>
        <v>3</v>
      </c>
      <c r="H154" s="11"/>
      <c r="I154" s="26"/>
      <c r="J154" s="28"/>
      <c r="K154" s="26"/>
    </row>
    <row r="155" spans="2:11" ht="12" customHeight="1" x14ac:dyDescent="0.25">
      <c r="B155" s="20"/>
      <c r="C155" s="20"/>
      <c r="D155" s="38"/>
      <c r="E155" s="21" t="str">
        <f>IF(D155="","",VLOOKUP(D155,Courses[],2,FALSE))</f>
        <v/>
      </c>
      <c r="F155" s="36"/>
      <c r="G155" s="20" t="str">
        <f>IF(D155="","",VLOOKUP(D155,Courses[],3,FALSE))</f>
        <v/>
      </c>
      <c r="H155" s="11"/>
      <c r="I155" s="26"/>
      <c r="J155" s="28"/>
      <c r="K155" s="26"/>
    </row>
    <row r="156" spans="2:11" ht="12" customHeight="1" x14ac:dyDescent="0.25">
      <c r="B156" s="20"/>
      <c r="C156" s="20"/>
      <c r="D156" s="38"/>
      <c r="E156" s="21" t="str">
        <f>IF(D156="","",VLOOKUP(D156,Courses[],2,FALSE))</f>
        <v/>
      </c>
      <c r="F156" s="36"/>
      <c r="G156" s="20" t="str">
        <f>IF(D156="","",VLOOKUP(D156,Courses[],3,FALSE))</f>
        <v/>
      </c>
      <c r="H156" s="11"/>
      <c r="I156" s="26"/>
      <c r="J156" s="28"/>
      <c r="K156" s="26"/>
    </row>
    <row r="157" spans="2:11" ht="12" customHeight="1" x14ac:dyDescent="0.25">
      <c r="B157" s="20"/>
      <c r="C157" s="20"/>
      <c r="D157" s="38"/>
      <c r="E157" s="21" t="str">
        <f>IF(D157="","",VLOOKUP(D157,Courses[],2,FALSE))</f>
        <v/>
      </c>
      <c r="F157" s="36"/>
      <c r="G157" s="20" t="str">
        <f>IF(D157="","",VLOOKUP(D157,Courses[],3,FALSE))</f>
        <v/>
      </c>
      <c r="H157" s="11"/>
      <c r="I157" s="26"/>
      <c r="J157" s="28"/>
      <c r="K157" s="26"/>
    </row>
    <row r="158" spans="2:11" ht="12" customHeight="1" x14ac:dyDescent="0.25">
      <c r="B158" s="20"/>
      <c r="C158" s="20"/>
      <c r="D158" s="38"/>
      <c r="E158" s="21" t="str">
        <f>IF(D158="","",VLOOKUP(D158,Courses[],2,FALSE))</f>
        <v/>
      </c>
      <c r="F158" s="36"/>
      <c r="G158" s="20" t="str">
        <f>IF(D158="","",VLOOKUP(D158,Courses[],3,FALSE))</f>
        <v/>
      </c>
      <c r="H158" s="11"/>
      <c r="I158" s="26"/>
      <c r="J158" s="28"/>
      <c r="K158" s="26"/>
    </row>
    <row r="159" spans="2:11" ht="12" customHeight="1" x14ac:dyDescent="0.25">
      <c r="B159" s="20"/>
      <c r="C159" s="20"/>
      <c r="D159" s="38"/>
      <c r="E159" s="21" t="str">
        <f>IF(D159="","",VLOOKUP(D159,Courses[],2,FALSE))</f>
        <v/>
      </c>
      <c r="F159" s="36"/>
      <c r="G159" s="20" t="str">
        <f>IF(D159="","",VLOOKUP(D159,Courses[],3,FALSE))</f>
        <v/>
      </c>
      <c r="H159" s="11"/>
      <c r="I159" s="26"/>
      <c r="J159" s="28"/>
      <c r="K159" s="26"/>
    </row>
    <row r="160" spans="2:11" ht="12" customHeight="1" thickBot="1" x14ac:dyDescent="0.3">
      <c r="B160" s="24"/>
      <c r="C160" s="24"/>
      <c r="D160" s="39"/>
      <c r="E160" s="21" t="str">
        <f>IF(D160="","",VLOOKUP(D160,Courses[],2,FALSE))</f>
        <v/>
      </c>
      <c r="F160" s="37"/>
      <c r="G160" s="20" t="str">
        <f>IF(D160="","",VLOOKUP(D160,Courses[],3,FALSE))</f>
        <v/>
      </c>
      <c r="H160" s="11"/>
      <c r="I160" s="26"/>
      <c r="J160" s="28"/>
      <c r="K160" s="26"/>
    </row>
    <row r="161" spans="2:11" ht="12" customHeight="1" x14ac:dyDescent="0.25">
      <c r="B161" s="31" t="s">
        <v>238</v>
      </c>
      <c r="C161" s="18" t="s">
        <v>243</v>
      </c>
      <c r="D161" s="31" t="s">
        <v>105</v>
      </c>
      <c r="E161" s="19" t="str">
        <f>IF(D161="","",VLOOKUP(D161,Courses[],2,FALSE))</f>
        <v>ADVANCED ALGEBRA FOR ENGINEERING</v>
      </c>
      <c r="F161" s="35">
        <v>4</v>
      </c>
      <c r="G161" s="18">
        <f>IF(D161="","",VLOOKUP(D161,Courses[],3,FALSE))</f>
        <v>2</v>
      </c>
      <c r="H161" s="11"/>
      <c r="I161" s="41" t="s">
        <v>199</v>
      </c>
      <c r="J161" s="50">
        <f>SUM(G161:G175)</f>
        <v>20</v>
      </c>
      <c r="K161" s="26"/>
    </row>
    <row r="162" spans="2:11" ht="12" customHeight="1" x14ac:dyDescent="0.25">
      <c r="B162" s="20"/>
      <c r="C162" s="20">
        <v>3</v>
      </c>
      <c r="D162" s="38" t="s">
        <v>107</v>
      </c>
      <c r="E162" s="21" t="str">
        <f>IF(D162="","",VLOOKUP(D162,Courses[],2,FALSE))</f>
        <v>PHYSICS FUNDAMENTALS FOR ENGINEERING 1</v>
      </c>
      <c r="F162" s="36">
        <v>4</v>
      </c>
      <c r="G162" s="20">
        <f>IF(D162="","",VLOOKUP(D162,Courses[],3,FALSE))</f>
        <v>3</v>
      </c>
      <c r="H162" s="11"/>
      <c r="I162" s="43" t="s">
        <v>200</v>
      </c>
      <c r="J162" s="51">
        <f>SUMPRODUCT(F161:F175,G161:G175)/SUM(G161:G175)</f>
        <v>4</v>
      </c>
      <c r="K162" s="26"/>
    </row>
    <row r="163" spans="2:11" ht="12" customHeight="1" x14ac:dyDescent="0.25">
      <c r="B163" s="20"/>
      <c r="C163" s="20" t="s">
        <v>16</v>
      </c>
      <c r="D163" s="38" t="s">
        <v>109</v>
      </c>
      <c r="E163" s="21" t="str">
        <f>IF(D163="","",VLOOKUP(D163,Courses[],2,FALSE))</f>
        <v>PAGBASA AT PAGSULAT SA IBAT-IBANG DISIPLINA</v>
      </c>
      <c r="F163" s="36">
        <v>4</v>
      </c>
      <c r="G163" s="20">
        <f>IF(D163="","",VLOOKUP(D163,Courses[],3,FALSE))</f>
        <v>3</v>
      </c>
      <c r="H163" s="11"/>
      <c r="I163" s="43" t="s">
        <v>201</v>
      </c>
      <c r="J163" s="51">
        <f>SUMPRODUCT(F161:F205,G161:G205)/SUM(G161:G205)</f>
        <v>4</v>
      </c>
      <c r="K163" s="26"/>
    </row>
    <row r="164" spans="2:11" ht="12" customHeight="1" thickBot="1" x14ac:dyDescent="0.3">
      <c r="B164" s="20"/>
      <c r="C164" s="20" t="s">
        <v>16</v>
      </c>
      <c r="D164" s="38" t="s">
        <v>111</v>
      </c>
      <c r="E164" s="21" t="str">
        <f>IF(D164="","",VLOOKUP(D164,Courses[],2,FALSE))</f>
        <v>PHYSICAL FITNESS AND WELLNESS IN DANCE</v>
      </c>
      <c r="F164" s="36">
        <v>4</v>
      </c>
      <c r="G164" s="20">
        <f>IF(D164="","",VLOOKUP(D164,Courses[],3,FALSE))</f>
        <v>2</v>
      </c>
      <c r="H164" s="11"/>
      <c r="I164" s="52" t="s">
        <v>198</v>
      </c>
      <c r="J164" s="53">
        <f>(4-J162)*SUM(G161:G175)</f>
        <v>0</v>
      </c>
      <c r="K164" s="26"/>
    </row>
    <row r="165" spans="2:11" ht="12" customHeight="1" x14ac:dyDescent="0.25">
      <c r="B165" s="20"/>
      <c r="C165" s="20" t="s">
        <v>16</v>
      </c>
      <c r="D165" s="38" t="s">
        <v>113</v>
      </c>
      <c r="E165" s="21" t="str">
        <f>IF(D165="","",VLOOKUP(D165,Courses[],2,FALSE))</f>
        <v>INTEGRAL CALCULUS</v>
      </c>
      <c r="F165" s="36">
        <v>4</v>
      </c>
      <c r="G165" s="20">
        <f>IF(D165="","",VLOOKUP(D165,Courses[],3,FALSE))</f>
        <v>4</v>
      </c>
      <c r="H165" s="11"/>
      <c r="I165" s="26"/>
      <c r="J165" s="28"/>
      <c r="K165" s="26"/>
    </row>
    <row r="166" spans="2:11" ht="12" customHeight="1" x14ac:dyDescent="0.25">
      <c r="B166" s="20"/>
      <c r="C166" s="20" t="s">
        <v>16</v>
      </c>
      <c r="D166" s="38" t="s">
        <v>115</v>
      </c>
      <c r="E166" s="21" t="str">
        <f>IF(D166="","",VLOOKUP(D166,Courses[],2,FALSE))</f>
        <v>MACHINE SHOP PRACTICES 1</v>
      </c>
      <c r="F166" s="36">
        <v>4</v>
      </c>
      <c r="G166" s="20">
        <f>IF(D166="","",VLOOKUP(D166,Courses[],3,FALSE))</f>
        <v>1</v>
      </c>
      <c r="H166" s="11"/>
      <c r="I166" s="26"/>
      <c r="J166" s="28"/>
      <c r="K166" s="26"/>
    </row>
    <row r="167" spans="2:11" ht="12" customHeight="1" x14ac:dyDescent="0.25">
      <c r="B167" s="20"/>
      <c r="C167" s="20" t="s">
        <v>16</v>
      </c>
      <c r="D167" s="38" t="s">
        <v>117</v>
      </c>
      <c r="E167" s="21" t="str">
        <f>IF(D167="","",VLOOKUP(D167,Courses[],2,FALSE))</f>
        <v>PHYSICS LABORATORY 1</v>
      </c>
      <c r="F167" s="36">
        <v>4</v>
      </c>
      <c r="G167" s="20">
        <f>IF(D167="","",VLOOKUP(D167,Courses[],3,FALSE))</f>
        <v>1</v>
      </c>
      <c r="H167" s="11"/>
      <c r="J167" s="28"/>
      <c r="K167" s="26"/>
    </row>
    <row r="168" spans="2:11" ht="12" customHeight="1" x14ac:dyDescent="0.25">
      <c r="B168" s="20"/>
      <c r="C168" s="20" t="s">
        <v>16</v>
      </c>
      <c r="D168" s="38" t="s">
        <v>119</v>
      </c>
      <c r="E168" s="21" t="str">
        <f>IF(D168="","",VLOOKUP(D168,Courses[],2,FALSE))</f>
        <v>MECHANICAL ENGINEERING ORIENTATION</v>
      </c>
      <c r="F168" s="36">
        <v>4</v>
      </c>
      <c r="G168" s="20">
        <f>IF(D168="","",VLOOKUP(D168,Courses[],3,FALSE))</f>
        <v>1</v>
      </c>
      <c r="H168" s="11"/>
      <c r="I168" s="26"/>
      <c r="J168" s="28"/>
      <c r="K168" s="26"/>
    </row>
    <row r="169" spans="2:11" ht="12" customHeight="1" x14ac:dyDescent="0.25">
      <c r="B169" s="20"/>
      <c r="C169" s="20" t="s">
        <v>16</v>
      </c>
      <c r="D169" s="38" t="s">
        <v>120</v>
      </c>
      <c r="E169" s="21" t="str">
        <f>IF(D169="","",VLOOKUP(D169,Courses[],2,FALSE))</f>
        <v>ROTC MILITARY SCIENCE 2: SERVICE ORIENTED MODULE</v>
      </c>
      <c r="F169" s="36">
        <v>4</v>
      </c>
      <c r="G169" s="20">
        <f>IF(D169="","",VLOOKUP(D169,Courses[],3,FALSE))</f>
        <v>0</v>
      </c>
      <c r="H169" s="11"/>
      <c r="I169" s="26"/>
      <c r="J169" s="28"/>
      <c r="K169" s="26"/>
    </row>
    <row r="170" spans="2:11" ht="12" customHeight="1" x14ac:dyDescent="0.25">
      <c r="B170" s="20"/>
      <c r="C170" s="20" t="s">
        <v>16</v>
      </c>
      <c r="D170" s="38" t="s">
        <v>122</v>
      </c>
      <c r="E170" s="21" t="str">
        <f>IF(D170="","",VLOOKUP(D170,Courses[],2,FALSE))</f>
        <v>STUDENT AFFAIRS SERVICES 1000</v>
      </c>
      <c r="F170" s="36" t="s">
        <v>56</v>
      </c>
      <c r="G170" s="20">
        <f>IF(D170="","",VLOOKUP(D170,Courses[],3,FALSE))</f>
        <v>0</v>
      </c>
      <c r="H170" s="11"/>
      <c r="I170" s="26"/>
      <c r="J170" s="28"/>
      <c r="K170" s="26"/>
    </row>
    <row r="171" spans="2:11" ht="12" customHeight="1" x14ac:dyDescent="0.25">
      <c r="B171" s="20"/>
      <c r="C171" s="20" t="s">
        <v>16</v>
      </c>
      <c r="D171" s="38" t="s">
        <v>124</v>
      </c>
      <c r="E171" s="21" t="str">
        <f>IF(D171="","",VLOOKUP(D171,Courses[],2,FALSE))</f>
        <v>ORAL COMMUNICATION / ADVANCED SPEECH CLASS</v>
      </c>
      <c r="F171" s="36">
        <v>4</v>
      </c>
      <c r="G171" s="20">
        <f>IF(D171="","",VLOOKUP(D171,Courses[],3,FALSE))</f>
        <v>3</v>
      </c>
      <c r="H171" s="11"/>
      <c r="I171" s="26"/>
      <c r="J171" s="28"/>
      <c r="K171" s="26"/>
    </row>
    <row r="172" spans="2:11" ht="12" customHeight="1" x14ac:dyDescent="0.25">
      <c r="B172" s="20"/>
      <c r="C172" s="20"/>
      <c r="D172" s="38"/>
      <c r="E172" s="21" t="str">
        <f>IF(D172="","",VLOOKUP(D172,Courses[],2,FALSE))</f>
        <v/>
      </c>
      <c r="F172" s="36"/>
      <c r="G172" s="20" t="str">
        <f>IF(D172="","",VLOOKUP(D172,Courses[],3,FALSE))</f>
        <v/>
      </c>
      <c r="H172" s="11"/>
      <c r="I172" s="26"/>
      <c r="J172" s="28"/>
      <c r="K172" s="26"/>
    </row>
    <row r="173" spans="2:11" ht="12" customHeight="1" x14ac:dyDescent="0.25">
      <c r="B173" s="20"/>
      <c r="C173" s="20"/>
      <c r="D173" s="38"/>
      <c r="E173" s="21" t="str">
        <f>IF(D173="","",VLOOKUP(D173,Courses[],2,FALSE))</f>
        <v/>
      </c>
      <c r="F173" s="36"/>
      <c r="G173" s="20" t="str">
        <f>IF(D173="","",VLOOKUP(D173,Courses[],3,FALSE))</f>
        <v/>
      </c>
      <c r="H173" s="11"/>
      <c r="I173" s="26"/>
      <c r="J173" s="28"/>
      <c r="K173" s="26"/>
    </row>
    <row r="174" spans="2:11" ht="12" customHeight="1" x14ac:dyDescent="0.25">
      <c r="B174" s="20"/>
      <c r="C174" s="20"/>
      <c r="D174" s="38"/>
      <c r="E174" s="21" t="str">
        <f>IF(D174="","",VLOOKUP(D174,Courses[],2,FALSE))</f>
        <v/>
      </c>
      <c r="F174" s="36"/>
      <c r="G174" s="20" t="str">
        <f>IF(D174="","",VLOOKUP(D174,Courses[],3,FALSE))</f>
        <v/>
      </c>
      <c r="H174" s="11"/>
      <c r="I174" s="26"/>
      <c r="J174" s="28"/>
      <c r="K174" s="26"/>
    </row>
    <row r="175" spans="2:11" ht="12" customHeight="1" thickBot="1" x14ac:dyDescent="0.3">
      <c r="B175" s="24"/>
      <c r="C175" s="24"/>
      <c r="D175" s="39"/>
      <c r="E175" s="21" t="str">
        <f>IF(D175="","",VLOOKUP(D175,Courses[],2,FALSE))</f>
        <v/>
      </c>
      <c r="F175" s="37"/>
      <c r="G175" s="20" t="str">
        <f>IF(D175="","",VLOOKUP(D175,Courses[],3,FALSE))</f>
        <v/>
      </c>
      <c r="H175" s="11"/>
      <c r="I175" s="26"/>
      <c r="J175" s="28"/>
      <c r="K175" s="26"/>
    </row>
    <row r="176" spans="2:11" ht="12" customHeight="1" x14ac:dyDescent="0.25">
      <c r="B176" s="31" t="s">
        <v>238</v>
      </c>
      <c r="C176" s="18" t="s">
        <v>243</v>
      </c>
      <c r="D176" s="31" t="s">
        <v>126</v>
      </c>
      <c r="E176" s="19" t="str">
        <f>IF(D176="","",VLOOKUP(D176,Courses[],2,FALSE))</f>
        <v>ANALYTIC GEOMETRY</v>
      </c>
      <c r="F176" s="35">
        <v>4</v>
      </c>
      <c r="G176" s="18">
        <f>IF(D176="","",VLOOKUP(D176,Courses[],3,FALSE))</f>
        <v>2</v>
      </c>
      <c r="H176" s="11"/>
      <c r="I176" s="41" t="s">
        <v>199</v>
      </c>
      <c r="J176" s="50">
        <f>SUM(G176:G190)</f>
        <v>20</v>
      </c>
      <c r="K176" s="26"/>
    </row>
    <row r="177" spans="2:11" ht="12" customHeight="1" x14ac:dyDescent="0.25">
      <c r="B177" s="20"/>
      <c r="C177" s="20">
        <v>2</v>
      </c>
      <c r="D177" s="38" t="s">
        <v>128</v>
      </c>
      <c r="E177" s="21" t="str">
        <f>IF(D177="","",VLOOKUP(D177,Courses[],2,FALSE))</f>
        <v>DIFFERENTIAL CALCULUS</v>
      </c>
      <c r="F177" s="36">
        <v>4</v>
      </c>
      <c r="G177" s="20">
        <f>IF(D177="","",VLOOKUP(D177,Courses[],3,FALSE))</f>
        <v>4</v>
      </c>
      <c r="H177" s="11"/>
      <c r="I177" s="43" t="s">
        <v>200</v>
      </c>
      <c r="J177" s="51">
        <f>SUMPRODUCT(F176:F190,G176:G190)/SUM(G176:G190)</f>
        <v>4</v>
      </c>
      <c r="K177" s="26"/>
    </row>
    <row r="178" spans="2:11" ht="12" customHeight="1" x14ac:dyDescent="0.25">
      <c r="B178" s="20"/>
      <c r="C178" s="20" t="s">
        <v>16</v>
      </c>
      <c r="D178" s="38" t="s">
        <v>130</v>
      </c>
      <c r="E178" s="21" t="str">
        <f>IF(D178="","",VLOOKUP(D178,Courses[],2,FALSE))</f>
        <v>BASIC RESEARCH SKILLS/ENGLISH FOR SPECIFIC PURPOSE</v>
      </c>
      <c r="F178" s="36">
        <v>4</v>
      </c>
      <c r="G178" s="20">
        <f>IF(D178="","",VLOOKUP(D178,Courses[],3,FALSE))</f>
        <v>3</v>
      </c>
      <c r="H178" s="11"/>
      <c r="I178" s="43" t="s">
        <v>201</v>
      </c>
      <c r="J178" s="51">
        <f>SUMPRODUCT(F176:F205,G176:G205)/SUM(G176:G205)</f>
        <v>4</v>
      </c>
      <c r="K178" s="26"/>
    </row>
    <row r="179" spans="2:11" ht="12" customHeight="1" thickBot="1" x14ac:dyDescent="0.3">
      <c r="B179" s="20"/>
      <c r="C179" s="20" t="s">
        <v>16</v>
      </c>
      <c r="D179" s="38" t="s">
        <v>132</v>
      </c>
      <c r="E179" s="21" t="str">
        <f>IF(D179="","",VLOOKUP(D179,Courses[],2,FALSE))</f>
        <v>KOMUNIKASYON SA FILIPINOHIYA</v>
      </c>
      <c r="F179" s="36">
        <v>4</v>
      </c>
      <c r="G179" s="20">
        <f>IF(D179="","",VLOOKUP(D179,Courses[],3,FALSE))</f>
        <v>3</v>
      </c>
      <c r="H179" s="11"/>
      <c r="I179" s="52" t="s">
        <v>198</v>
      </c>
      <c r="J179" s="53">
        <f>(4-J177)*SUM(G176:G190)</f>
        <v>0</v>
      </c>
      <c r="K179" s="26"/>
    </row>
    <row r="180" spans="2:11" ht="12" customHeight="1" x14ac:dyDescent="0.25">
      <c r="B180" s="20"/>
      <c r="C180" s="20" t="s">
        <v>16</v>
      </c>
      <c r="D180" s="38" t="s">
        <v>134</v>
      </c>
      <c r="E180" s="21" t="str">
        <f>IF(D180="","",VLOOKUP(D180,Courses[],2,FALSE))</f>
        <v>PHYSICAL FITNESS AND WELLNESS IN INDIVIDUAL/DUAL S</v>
      </c>
      <c r="F180" s="36">
        <v>4</v>
      </c>
      <c r="G180" s="20">
        <f>IF(D180="","",VLOOKUP(D180,Courses[],3,FALSE))</f>
        <v>2</v>
      </c>
      <c r="H180" s="11"/>
      <c r="I180" s="26"/>
      <c r="J180" s="28"/>
      <c r="K180" s="26"/>
    </row>
    <row r="181" spans="2:11" ht="12" customHeight="1" x14ac:dyDescent="0.25">
      <c r="B181" s="20"/>
      <c r="C181" s="20" t="s">
        <v>16</v>
      </c>
      <c r="D181" s="38" t="s">
        <v>136</v>
      </c>
      <c r="E181" s="21" t="str">
        <f>IF(D181="","",VLOOKUP(D181,Courses[],2,FALSE))</f>
        <v>ENGINEERING GRAPHICS 2</v>
      </c>
      <c r="F181" s="36">
        <v>4</v>
      </c>
      <c r="G181" s="20">
        <f>IF(D181="","",VLOOKUP(D181,Courses[],3,FALSE))</f>
        <v>1</v>
      </c>
      <c r="H181" s="11"/>
      <c r="I181" s="26"/>
      <c r="J181" s="28"/>
      <c r="K181" s="26"/>
    </row>
    <row r="182" spans="2:11" ht="12" customHeight="1" x14ac:dyDescent="0.25">
      <c r="B182" s="20"/>
      <c r="C182" s="20" t="s">
        <v>16</v>
      </c>
      <c r="D182" s="38" t="s">
        <v>138</v>
      </c>
      <c r="E182" s="21" t="str">
        <f>IF(D182="","",VLOOKUP(D182,Courses[],2,FALSE))</f>
        <v>MILITARY SCIENCE 1: ROTC COMMON MODULE</v>
      </c>
      <c r="F182" s="36">
        <v>4</v>
      </c>
      <c r="G182" s="20">
        <f>IF(D182="","",VLOOKUP(D182,Courses[],3,FALSE))</f>
        <v>0</v>
      </c>
      <c r="H182" s="11"/>
      <c r="J182" s="28"/>
      <c r="K182" s="26"/>
    </row>
    <row r="183" spans="2:11" ht="12" customHeight="1" x14ac:dyDescent="0.25">
      <c r="B183" s="20"/>
      <c r="C183" s="20" t="s">
        <v>16</v>
      </c>
      <c r="D183" s="38" t="s">
        <v>140</v>
      </c>
      <c r="E183" s="21" t="str">
        <f>IF(D183="","",VLOOKUP(D183,Courses[],2,FALSE))</f>
        <v>SCIENCE, TECHNOLOGY AND SOCIETY 1</v>
      </c>
      <c r="F183" s="36">
        <v>4</v>
      </c>
      <c r="G183" s="20">
        <f>IF(D183="","",VLOOKUP(D183,Courses[],3,FALSE))</f>
        <v>3</v>
      </c>
      <c r="H183" s="11"/>
      <c r="I183" s="26"/>
      <c r="J183" s="28"/>
      <c r="K183" s="26"/>
    </row>
    <row r="184" spans="2:11" ht="12" customHeight="1" x14ac:dyDescent="0.25">
      <c r="B184" s="20"/>
      <c r="C184" s="20" t="s">
        <v>16</v>
      </c>
      <c r="D184" s="38" t="s">
        <v>142</v>
      </c>
      <c r="E184" s="21" t="str">
        <f>IF(D184="","",VLOOKUP(D184,Courses[],2,FALSE))</f>
        <v>SOLID MENSURATION</v>
      </c>
      <c r="F184" s="36">
        <v>4</v>
      </c>
      <c r="G184" s="20">
        <f>IF(D184="","",VLOOKUP(D184,Courses[],3,FALSE))</f>
        <v>2</v>
      </c>
      <c r="H184" s="11"/>
      <c r="I184" s="26"/>
      <c r="J184" s="28"/>
      <c r="K184" s="26"/>
    </row>
    <row r="185" spans="2:11" ht="12" customHeight="1" x14ac:dyDescent="0.25">
      <c r="B185" s="20"/>
      <c r="C185" s="20"/>
      <c r="D185" s="38"/>
      <c r="E185" s="21" t="str">
        <f>IF(D185="","",VLOOKUP(D185,Courses[],2,FALSE))</f>
        <v/>
      </c>
      <c r="F185" s="36"/>
      <c r="G185" s="20" t="str">
        <f>IF(D185="","",VLOOKUP(D185,Courses[],3,FALSE))</f>
        <v/>
      </c>
      <c r="H185" s="11"/>
      <c r="I185" s="26"/>
      <c r="J185" s="28"/>
      <c r="K185" s="26"/>
    </row>
    <row r="186" spans="2:11" ht="12" customHeight="1" x14ac:dyDescent="0.25">
      <c r="B186" s="20"/>
      <c r="C186" s="20"/>
      <c r="D186" s="38"/>
      <c r="E186" s="21" t="str">
        <f>IF(D186="","",VLOOKUP(D186,Courses[],2,FALSE))</f>
        <v/>
      </c>
      <c r="F186" s="36"/>
      <c r="G186" s="20" t="str">
        <f>IF(D186="","",VLOOKUP(D186,Courses[],3,FALSE))</f>
        <v/>
      </c>
      <c r="H186" s="11"/>
      <c r="I186" s="26"/>
      <c r="J186" s="28"/>
      <c r="K186" s="26"/>
    </row>
    <row r="187" spans="2:11" ht="12" customHeight="1" x14ac:dyDescent="0.25">
      <c r="B187" s="20"/>
      <c r="C187" s="20"/>
      <c r="D187" s="38"/>
      <c r="E187" s="21" t="str">
        <f>IF(D187="","",VLOOKUP(D187,Courses[],2,FALSE))</f>
        <v/>
      </c>
      <c r="F187" s="36"/>
      <c r="G187" s="20" t="str">
        <f>IF(D187="","",VLOOKUP(D187,Courses[],3,FALSE))</f>
        <v/>
      </c>
      <c r="H187" s="11"/>
      <c r="I187" s="26"/>
      <c r="J187" s="28"/>
      <c r="K187" s="26"/>
    </row>
    <row r="188" spans="2:11" ht="12" customHeight="1" x14ac:dyDescent="0.25">
      <c r="B188" s="20"/>
      <c r="C188" s="20"/>
      <c r="D188" s="38"/>
      <c r="E188" s="21" t="str">
        <f>IF(D188="","",VLOOKUP(D188,Courses[],2,FALSE))</f>
        <v/>
      </c>
      <c r="F188" s="36"/>
      <c r="G188" s="20" t="str">
        <f>IF(D188="","",VLOOKUP(D188,Courses[],3,FALSE))</f>
        <v/>
      </c>
      <c r="H188" s="11"/>
      <c r="I188" s="26"/>
      <c r="J188" s="28"/>
      <c r="K188" s="26"/>
    </row>
    <row r="189" spans="2:11" ht="12" customHeight="1" x14ac:dyDescent="0.25">
      <c r="B189" s="20"/>
      <c r="C189" s="20"/>
      <c r="D189" s="38"/>
      <c r="E189" s="21" t="str">
        <f>IF(D189="","",VLOOKUP(D189,Courses[],2,FALSE))</f>
        <v/>
      </c>
      <c r="F189" s="36"/>
      <c r="G189" s="20" t="str">
        <f>IF(D189="","",VLOOKUP(D189,Courses[],3,FALSE))</f>
        <v/>
      </c>
      <c r="H189" s="11"/>
      <c r="I189" s="26"/>
      <c r="J189" s="28"/>
      <c r="K189" s="26"/>
    </row>
    <row r="190" spans="2:11" ht="12" customHeight="1" thickBot="1" x14ac:dyDescent="0.3">
      <c r="B190" s="24"/>
      <c r="C190" s="24"/>
      <c r="D190" s="39"/>
      <c r="E190" s="21" t="str">
        <f>IF(D190="","",VLOOKUP(D190,Courses[],2,FALSE))</f>
        <v/>
      </c>
      <c r="F190" s="37"/>
      <c r="G190" s="20" t="str">
        <f>IF(D190="","",VLOOKUP(D190,Courses[],3,FALSE))</f>
        <v/>
      </c>
      <c r="H190" s="11"/>
      <c r="I190" s="26"/>
      <c r="J190" s="28"/>
      <c r="K190" s="26"/>
    </row>
    <row r="191" spans="2:11" ht="12" customHeight="1" x14ac:dyDescent="0.25">
      <c r="B191" s="31" t="s">
        <v>238</v>
      </c>
      <c r="C191" s="18" t="s">
        <v>243</v>
      </c>
      <c r="D191" s="31" t="s">
        <v>144</v>
      </c>
      <c r="E191" s="19" t="str">
        <f>IF(D191="","",VLOOKUP(D191,Courses[],2,FALSE))</f>
        <v>GENERAL CHEMISTRY 1 FOR COE AND CCS</v>
      </c>
      <c r="F191" s="35">
        <v>4</v>
      </c>
      <c r="G191" s="18">
        <f>IF(D191="","",VLOOKUP(D191,Courses[],3,FALSE))</f>
        <v>3</v>
      </c>
      <c r="H191" s="11"/>
      <c r="I191" s="41" t="s">
        <v>199</v>
      </c>
      <c r="J191" s="50">
        <f>SUM(G191:G205)</f>
        <v>16</v>
      </c>
      <c r="K191" s="26"/>
    </row>
    <row r="192" spans="2:11" ht="12" customHeight="1" x14ac:dyDescent="0.25">
      <c r="B192" s="20"/>
      <c r="C192" s="20">
        <v>1</v>
      </c>
      <c r="D192" s="38" t="s">
        <v>146</v>
      </c>
      <c r="E192" s="21" t="str">
        <f>IF(D192="","",VLOOKUP(D192,Courses[],2,FALSE))</f>
        <v>COLLEGE ALGEBRA FOR ENGINEERING</v>
      </c>
      <c r="F192" s="36">
        <v>4</v>
      </c>
      <c r="G192" s="20">
        <f>IF(D192="","",VLOOKUP(D192,Courses[],3,FALSE))</f>
        <v>3</v>
      </c>
      <c r="H192" s="11"/>
      <c r="I192" s="43" t="s">
        <v>200</v>
      </c>
      <c r="J192" s="51">
        <f>SUMPRODUCT(F191:F205,G191:G205)/SUM(G191:G205)</f>
        <v>4</v>
      </c>
      <c r="K192" s="26"/>
    </row>
    <row r="193" spans="2:11" ht="12" customHeight="1" x14ac:dyDescent="0.25">
      <c r="B193" s="20"/>
      <c r="C193" s="20" t="s">
        <v>16</v>
      </c>
      <c r="D193" s="38" t="s">
        <v>148</v>
      </c>
      <c r="E193" s="21" t="str">
        <f>IF(D193="","",VLOOKUP(D193,Courses[],2,FALSE))</f>
        <v>BASIC COMMUNICATION AND STUDY SKILLS</v>
      </c>
      <c r="F193" s="36">
        <v>4</v>
      </c>
      <c r="G193" s="20">
        <f>IF(D193="","",VLOOKUP(D193,Courses[],3,FALSE))</f>
        <v>3</v>
      </c>
      <c r="H193" s="11"/>
      <c r="I193" s="43" t="s">
        <v>201</v>
      </c>
      <c r="J193" s="51">
        <f>SUMPRODUCT(F191:F205,G191:G205)/SUM(G191:G205)</f>
        <v>4</v>
      </c>
      <c r="K193" s="26"/>
    </row>
    <row r="194" spans="2:11" ht="12" customHeight="1" thickBot="1" x14ac:dyDescent="0.3">
      <c r="B194" s="20"/>
      <c r="C194" s="20" t="s">
        <v>16</v>
      </c>
      <c r="D194" s="38" t="s">
        <v>150</v>
      </c>
      <c r="E194" s="21" t="str">
        <f>IF(D194="","",VLOOKUP(D194,Courses[],2,FALSE))</f>
        <v>PLANE AND SPHERICAL TRIGONOMETRY FOR ENGINEERING</v>
      </c>
      <c r="F194" s="36">
        <v>4</v>
      </c>
      <c r="G194" s="20">
        <f>IF(D194="","",VLOOKUP(D194,Courses[],3,FALSE))</f>
        <v>3</v>
      </c>
      <c r="H194" s="11"/>
      <c r="I194" s="52" t="s">
        <v>198</v>
      </c>
      <c r="J194" s="53">
        <f>(4-J192)*SUM(G191:G205)</f>
        <v>0</v>
      </c>
    </row>
    <row r="195" spans="2:11" ht="12" customHeight="1" x14ac:dyDescent="0.25">
      <c r="B195" s="20"/>
      <c r="C195" s="20" t="s">
        <v>16</v>
      </c>
      <c r="D195" s="38" t="s">
        <v>152</v>
      </c>
      <c r="E195" s="21" t="str">
        <f>IF(D195="","",VLOOKUP(D195,Courses[],2,FALSE))</f>
        <v>PHYSICAL FITNESS AND WELLNESS</v>
      </c>
      <c r="F195" s="36">
        <v>4</v>
      </c>
      <c r="G195" s="20">
        <f>IF(D195="","",VLOOKUP(D195,Courses[],3,FALSE))</f>
        <v>2</v>
      </c>
      <c r="H195" s="11"/>
      <c r="I195" s="26"/>
      <c r="J195" s="28"/>
      <c r="K195" s="26"/>
    </row>
    <row r="196" spans="2:11" ht="12" customHeight="1" x14ac:dyDescent="0.25">
      <c r="B196" s="20"/>
      <c r="C196" s="20" t="s">
        <v>16</v>
      </c>
      <c r="D196" s="38" t="s">
        <v>154</v>
      </c>
      <c r="E196" s="21" t="str">
        <f>IF(D196="","",VLOOKUP(D196,Courses[],2,FALSE))</f>
        <v>ENGINEERING GRAPHICS I</v>
      </c>
      <c r="F196" s="36">
        <v>4</v>
      </c>
      <c r="G196" s="20">
        <f>IF(D196="","",VLOOKUP(D196,Courses[],3,FALSE))</f>
        <v>1</v>
      </c>
      <c r="H196" s="11"/>
      <c r="I196" s="26"/>
      <c r="J196" s="28"/>
    </row>
    <row r="197" spans="2:11" ht="12" customHeight="1" x14ac:dyDescent="0.25">
      <c r="B197" s="20"/>
      <c r="C197" s="20" t="s">
        <v>16</v>
      </c>
      <c r="D197" s="38" t="s">
        <v>156</v>
      </c>
      <c r="E197" s="21" t="str">
        <f>IF(D197="","",VLOOKUP(D197,Courses[],2,FALSE))</f>
        <v>LASALLIAN RECOLLECTION 1</v>
      </c>
      <c r="F197" s="36" t="s">
        <v>56</v>
      </c>
      <c r="G197" s="20">
        <f>IF(D197="","",VLOOKUP(D197,Courses[],3,FALSE))</f>
        <v>0</v>
      </c>
      <c r="H197" s="11"/>
    </row>
    <row r="198" spans="2:11" ht="12" customHeight="1" x14ac:dyDescent="0.25">
      <c r="B198" s="20"/>
      <c r="C198" s="20" t="s">
        <v>16</v>
      </c>
      <c r="D198" s="38" t="s">
        <v>158</v>
      </c>
      <c r="E198" s="21" t="str">
        <f>IF(D198="","",VLOOKUP(D198,Courses[],2,FALSE))</f>
        <v>GENERAL CHEMISTRY LABORATORY 1 FOR ENGINEERING</v>
      </c>
      <c r="F198" s="36">
        <v>4</v>
      </c>
      <c r="G198" s="20">
        <f>IF(D198="","",VLOOKUP(D198,Courses[],3,FALSE))</f>
        <v>1</v>
      </c>
      <c r="H198" s="11"/>
    </row>
    <row r="199" spans="2:11" ht="12" customHeight="1" x14ac:dyDescent="0.25">
      <c r="B199" s="20"/>
      <c r="C199" s="20" t="s">
        <v>16</v>
      </c>
      <c r="D199" s="38" t="s">
        <v>160</v>
      </c>
      <c r="E199" s="21" t="str">
        <f>IF(D199="","",VLOOKUP(D199,Courses[],2,FALSE))</f>
        <v>NATIONAL SERVICE TRAINING PROGRAM- GENERAL ORIENTATION</v>
      </c>
      <c r="F199" s="36" t="s">
        <v>56</v>
      </c>
      <c r="G199" s="20">
        <f>IF(D199="","",VLOOKUP(D199,Courses[],3,FALSE))</f>
        <v>0</v>
      </c>
      <c r="H199" s="11"/>
    </row>
    <row r="200" spans="2:11" ht="12" customHeight="1" x14ac:dyDescent="0.25">
      <c r="B200" s="20"/>
      <c r="C200" s="20" t="s">
        <v>16</v>
      </c>
      <c r="D200" s="38" t="s">
        <v>162</v>
      </c>
      <c r="E200" s="21" t="str">
        <f>IF(D200="","",VLOOKUP(D200,Courses[],2,FALSE))</f>
        <v>PERSONAL EFFECTIVENESS 1</v>
      </c>
      <c r="F200" s="36">
        <v>4</v>
      </c>
      <c r="G200" s="20">
        <f>IF(D200="","",VLOOKUP(D200,Courses[],3,FALSE))</f>
        <v>0</v>
      </c>
      <c r="H200" s="11"/>
    </row>
    <row r="201" spans="2:11" ht="12" customHeight="1" x14ac:dyDescent="0.25">
      <c r="B201" s="20"/>
      <c r="C201" s="20"/>
      <c r="D201" s="38"/>
      <c r="E201" s="21" t="str">
        <f>IF(D201="","",VLOOKUP(D201,Courses[],2,FALSE))</f>
        <v/>
      </c>
      <c r="F201" s="36"/>
      <c r="G201" s="20" t="str">
        <f>IF(D201="","",VLOOKUP(D201,Courses[],3,FALSE))</f>
        <v/>
      </c>
      <c r="H201" s="11"/>
    </row>
    <row r="202" spans="2:11" ht="12" customHeight="1" x14ac:dyDescent="0.25">
      <c r="B202" s="20"/>
      <c r="C202" s="20"/>
      <c r="D202" s="38"/>
      <c r="E202" s="21" t="str">
        <f>IF(D202="","",VLOOKUP(D202,Courses[],2,FALSE))</f>
        <v/>
      </c>
      <c r="F202" s="36"/>
      <c r="G202" s="20" t="str">
        <f>IF(D202="","",VLOOKUP(D202,Courses[],3,FALSE))</f>
        <v/>
      </c>
      <c r="H202" s="11"/>
    </row>
    <row r="203" spans="2:11" ht="12" customHeight="1" x14ac:dyDescent="0.25">
      <c r="B203" s="20"/>
      <c r="C203" s="20"/>
      <c r="D203" s="38"/>
      <c r="E203" s="21" t="str">
        <f>IF(D203="","",VLOOKUP(D203,Courses[],2,FALSE))</f>
        <v/>
      </c>
      <c r="F203" s="36"/>
      <c r="G203" s="20" t="str">
        <f>IF(D203="","",VLOOKUP(D203,Courses[],3,FALSE))</f>
        <v/>
      </c>
      <c r="H203" s="11"/>
    </row>
    <row r="204" spans="2:11" ht="12" customHeight="1" x14ac:dyDescent="0.25">
      <c r="B204" s="20"/>
      <c r="C204" s="20"/>
      <c r="D204" s="38"/>
      <c r="E204" s="21" t="str">
        <f>IF(D204="","",VLOOKUP(D204,Courses[],2,FALSE))</f>
        <v/>
      </c>
      <c r="F204" s="36"/>
      <c r="G204" s="20" t="str">
        <f>IF(D204="","",VLOOKUP(D204,Courses[],3,FALSE))</f>
        <v/>
      </c>
      <c r="H204" s="11"/>
    </row>
    <row r="205" spans="2:11" ht="12" customHeight="1" thickBot="1" x14ac:dyDescent="0.3">
      <c r="B205" s="24"/>
      <c r="C205" s="24"/>
      <c r="D205" s="39"/>
      <c r="E205" s="25" t="str">
        <f>IF(D205="","",VLOOKUP(D205,Courses[],2,FALSE))</f>
        <v/>
      </c>
      <c r="F205" s="37"/>
      <c r="G205" s="24" t="str">
        <f>IF(D205="","",VLOOKUP(D205,Courses[],3,FALSE))</f>
        <v/>
      </c>
      <c r="H205" s="11"/>
    </row>
    <row r="206" spans="2:11" x14ac:dyDescent="0.25">
      <c r="H206" s="11"/>
    </row>
    <row r="207" spans="2:11" x14ac:dyDescent="0.25">
      <c r="H207" s="11"/>
    </row>
    <row r="208" spans="2:11" x14ac:dyDescent="0.25">
      <c r="H208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</sheetPr>
  <dimension ref="B2:G2"/>
  <sheetViews>
    <sheetView workbookViewId="0"/>
  </sheetViews>
  <sheetFormatPr defaultRowHeight="15" x14ac:dyDescent="0.25"/>
  <cols>
    <col min="1" max="1" width="4.7109375" customWidth="1"/>
    <col min="3" max="3" width="12.140625" customWidth="1"/>
    <col min="4" max="4" width="3.85546875" style="55" customWidth="1"/>
    <col min="11" max="11" width="4.7109375" customWidth="1"/>
  </cols>
  <sheetData>
    <row r="2" spans="2:7" x14ac:dyDescent="0.25">
      <c r="B2" s="56" t="s">
        <v>248</v>
      </c>
      <c r="C2" s="57"/>
      <c r="D2" s="58">
        <v>11</v>
      </c>
      <c r="E2" s="56" t="s">
        <v>249</v>
      </c>
      <c r="F2" s="56"/>
      <c r="G2" s="5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List</vt:lpstr>
      <vt:lpstr>Table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Gregory Ng</dc:creator>
  <cp:lastModifiedBy>Francis Gregory Ng</cp:lastModifiedBy>
  <dcterms:created xsi:type="dcterms:W3CDTF">2017-04-18T23:30:32Z</dcterms:created>
  <dcterms:modified xsi:type="dcterms:W3CDTF">2018-08-31T16:34:55Z</dcterms:modified>
</cp:coreProperties>
</file>