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ulloa\Desktop\Proyectos Desarrollo\OCR\ReporteOCR\"/>
    </mc:Choice>
  </mc:AlternateContent>
  <xr:revisionPtr revIDLastSave="0" documentId="13_ncr:1_{89D41033-79A2-415D-A2EF-0703275BFC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" l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<sst xmlns="http://schemas.openxmlformats.org/spreadsheetml/2006/main" count="258" uniqueCount="137">
  <si>
    <t>CODIGO_OCR</t>
  </si>
  <si>
    <t>CEDULA</t>
  </si>
  <si>
    <t>FECHA REGISTRO</t>
  </si>
  <si>
    <t>CODIGO DOCUMENTAL</t>
  </si>
  <si>
    <t>RECONOCIDO</t>
  </si>
  <si>
    <t>NUMERO_FACTURA</t>
  </si>
  <si>
    <t>NCENTRO_COSTO</t>
  </si>
  <si>
    <t>DESCRIPCION</t>
  </si>
  <si>
    <t>MANUAL</t>
  </si>
  <si>
    <t>IMAGEN</t>
  </si>
  <si>
    <t>TEXTO</t>
  </si>
  <si>
    <t>SI RECONOCIDO</t>
  </si>
  <si>
    <t>002F586001000077240</t>
  </si>
  <si>
    <t>ECO LIBERTAD ROCAFUERTE</t>
  </si>
  <si>
    <t>N</t>
  </si>
  <si>
    <t xml:space="preserve"> sesat s a            : см SALINAS FECHA: 15/08/2023 PACIENTE: RODRIGUEZ UNO EMILI ARLETH ODA: ODA-000574028 Atención: Far para facturar e DIAGNÓSTICO(S) este RUC 1792 J029 FARINGITIS AGUDA* NO ESPECIFICADA RP: HUGRATADINA (LORATADINA KRONOS JBE 5MG/5ML FC (UNO) JBE ACETAMINOFEN o PARACETAMOL(APYRAL JBE 160 #1 (UNO) JBE AMOXICILINA (AMOXIL POLVO SUSP 250MG/5ML FCO #1 (UNO) SUSP CUERDA    far receta tiene una validez de 5 DÍAS ENERGUDAS?    comunicate al 02 6005696 / 0939580 Dr  Juan Pazmiño T  PEDIATRA  NRONATOLOGO GOD  6686 HSP L1CF12 N°36 sesat s a            : см SALINAS FECHA: 15/08/2023 PACIENTE: RODRIGUEZ UNO EMILI ARLETH ODA: ODA-000574028 Atención: Far para facturar e DIAGNÓSTICO(S) este RUC 1792 J029 FARINGITIS AGUDA* NO ESPECIFICADA RP: HUGRATADINA (LORATADINA KRONOS JBE 5MG/5ML FC (UNO) JBE ACETAMINOFEN o PARACETAMOL(APYRAL JBE 160 #1 (UNO) JBE AMOXICILINA (AMOXIL POLVO SUSP 250MG/5ML FCO #1 (UNO) SUSP CUERDA    far receta tiene una validez de 5 DÍAS ENERGUDAS?    comunicate al 02 6005696 / 0939580 Dr  Juan Pazmiño T  PEDIATRA  NRONATOLOGO GOD  6686 HSP L1CF12 N°36</t>
  </si>
  <si>
    <t>002F773003000115901</t>
  </si>
  <si>
    <t>MEDI QUITO LOS GUAYABOS</t>
  </si>
  <si>
    <t xml:space="preserve"> 382 96 20  FARMACid Av  llato 1048 entre FARMACid Av  llaió 1048 entre Conocoto y San Rafael Conocoto Ratael Quito,16de   agosto del 2023 by huia INDICACIONES Martuez y San Rp  Sylvia Paulence Martinez dela Cadena 1) Coly pan 1 30' ee 17 15 194039 auts de cado- Dr  Colon irritable comido, (CIE-10 K 5-88) 1) Trime butina 200mg + Simeticona 120mg (caly pan plus) tab # 30( tuinta) Dru  Paulima Martinez Dril  Paulinh Martinez D  MSc  dSW Médico General-Deupacional MSP 1715194039    ! thed 9322 Med  9827 جمع* 382 96 20  FARMACid Av  llato 1048 entre FARMACid Av  llaió 1048 entre Conocoto y San Rafael Conocoto Ratael Quito,16de   agosto del 2023 by huia INDICACIONES Martuez y San Rp  Sylvia Paulence Martinez dela Cadena 1) Coly pan 1 30' ee 17 15 194039 auts de cado- Dr  Colon irritable comido, (CIE-10 K 5-88) 1) Trime butina 200mg + Simeticona 120mg (caly pan plus) tab # 30( tuinta) Dru  Paulima Martinez Dril  Paulinh Martinez D  MSc  dSW Médico General-Deupacional MSP 1715194039    ! thed 9322 Med  9827 جمع*</t>
  </si>
  <si>
    <t>002F992501000062033</t>
  </si>
  <si>
    <t>ECO PORTOVIEJO CHILE</t>
  </si>
  <si>
    <t xml:space="preserve"> 88 sesat s a  CM ZOILA GUIA MONTECRISTI FECHA: 16/08/2023 PACIENTE: MERO MERO TIFFANY JAMILETH ODA: ODA-000574561 Atención: Farmerias Económicas y Medicity para lacturas esta receta por favor ingresar este RUC 1792092051001 DIAGNÓSTICO(S) J039 AMIGDALITIS AGUDA* NO ESPECIFICADA RP: [BUPROFENO (DOLORGESIC CAP BLD 400MG CAJ'20) # 12 (DOCE) CAP PENICILINA BENZATINICA (PENICILINA GENAM INY 1 200 000Ur10(ANT)) INY #1 (UND) AMBROXOL (AMBROXOL NIFA JBE 30MG/5ML FCO*120ML) #1 (UNO) JBE RECUERDA    la recets tiene una validez de S DÍAS ¿TIENES DUDAS?    comunicale al 02 6005696 /0939580580 WTS: 099 3549137 If One matine MAXCH CINWANA DRA  MOLINA ZAMBRANO JOSELYN ESTEFANIA T 88 sesat s a  CM ZOILA GUIA MONTECRISTI FECHA: 16/08/2023 PACIENTE: MERO MERO TIFFANY JAMILETH ODA: ODA-000574561 Atención: Farmerias Económicas y Medicity para lacturas esta receta por favor ingresar este RUC 1792092051001 DIAGNÓSTICO(S) J039 AMIGDALITIS AGUDA* NO ESPECIFICADA RP: [BUPROFENO (DOLORGESIC CAP BLD 400MG CAJ'20) # 12 (DOCE) CAP PENICILINA BENZATINICA (PENICILINA GENAM INY 1 200 000Ur10(ANT)) INY #1 (UND) AMBROXOL (AMBROXOL NIFA JBE 30MG/5ML FCO*120ML) #1 (UNO) JBE RECUERDA    la recets tiene una validez de S DÍAS ¿TIENES DUDAS?    comunicale al 02 6005696 /0939580580 WTS: 099 3549137 If One matine MAXCH CINWANA DRA  MOLINA ZAMBRANO JOSELYN ESTEFANIA T</t>
  </si>
  <si>
    <t>002F496001000850920</t>
  </si>
  <si>
    <t>ECO PIMAMPIRO</t>
  </si>
  <si>
    <t xml:space="preserve"> privilegio RED NACIONAL DE PRESTADORES MÉDICOS PRIVILEGIO bres a: y Apellidos: Chewor Edad: 25am ad: 17-08 Alergias Amigdulas Si    -2023 No Ayula x C I: (J039) 1004662266 nóstico: -Azihomicina 500mg tab #3 ctrl -Nista tina huso #1 (u! -Ibupolew 600ml Dra  Sandra Bayas' B  MÉDICA) CIRUJANA REG  Médico: 1027 - 2018 - 2012739 ses y Apellidos privilegio RED NACIONAL DE PRESTADORES MÉDICOS PRIVILEGIO bres a: y Apellidos: Chewor Edad: 25am ad: 17-08 Alergias Amigdulas Si    -2023 No Ayula x C I: (J039) 1004662266 nóstico: -Azihomicina 500mg tab #3 ctrl -Nista tina huso #1 (u! -Ibupolew 600ml Dra  Sandra Bayas' B  MÉDICA) CIRUJANA REG  Médico: 1027 - 2018 - 2012739 ses y Apellidos</t>
  </si>
  <si>
    <t>002F719001000202722</t>
  </si>
  <si>
    <t>ECO QUITO JOSE DE SUCRE</t>
  </si>
  <si>
    <t xml:space="preserve"> 10- PRC PROASSIJ     ASSISMED 1792493030UU  de LS Quito, IS de, 8 E I C Sindare H win Nro  de Orden: 797334 Nombre: Diagnóstico: Rp  Rutis Alyin (is) -6 term + Psea do durily Rhudunc D ts # 10 (do) Médico: Código: Dra  Luisa Gonez 5  RMSP 14ZE159 N465 MEDICINA GENERAL Manuel Guzman N39-67 y AV Cloy Ai'aro (Sector el Batán Alto) Telefono: 02-3827330 Nro  de Orden: Es el número de "ODS" de la consulta médica  Mai info-a proassismed com Adjunte a esta receta, la copia de cédula del paciente  www proassismed com 10- PRC PROASSIJ     ASSISMED 1792493030UU  de LS Quito, IS de, 8 E I C Sindare H win Nro  de Orden: 797334 Nombre: Diagnóstico: Rp  Rutis Alyin (is) -6 term + Psea do durily Rhudunc D ts # 10 (do) Médico: Código: Dra  Luisa Gonez 5  RMSP 14ZE159 N465 MEDICINA GENERAL Manuel Guzman N39-67 y AV Cloy Ai'aro (Sector el Batán Alto) Telefono: 02-3827330 Nro  de Orden: Es el número de "ODS" de la consulta médica  Mai info-a proassismed com Adjunte a esta receta, la copia de cédula del paciente  www proassismed com</t>
  </si>
  <si>
    <t>002F008005000660555</t>
  </si>
  <si>
    <t>MEDI QUITO POMASQUI</t>
  </si>
  <si>
    <t xml:space="preserve"> Metrored Centros Médicos QUITO 15/08/2023 Paciente: 65118201 RAMOS LEMA CLEMENCIA NOEMI Edad 49a 8m 7d : Dg J30 4: RINITIS ALERGICA, NO ESPECIFICADA : R04 0: EPISTAXIS Dg RP, Receta N  1735443 Antecedentes de alergia: NIEGA ALERGIA A FARMACOS 30 (treinta) TABLETAS LEVOCETIRIZINA LEVOCET CAP-LIQX5MGX10 FRASCO 1 (uno) FLUTICASONA PROPIONATO FLUCOMIX AQUOSO INHX50MCGX120D 1 (uno) FRASCO PREDNISOLONA, NEOMICINA, BENZOCA LAMODERM-NASAL POMADAX5GR Dr Rodolfo Suarez Garcis OTORRINOLARINGOLOGÍA REG  PROFESIONAL: 0961004595 Firma: Dr (a) SUAREZ GARCIA ROBOLFO Plan: PLC:7001 PLAN COMERCIAL CONFIAMED CVN:3401 CONFIAMED- EXTERNOS METRORED CONDADO CI : 1712704400 Adquiere tus medicinas en nuestras farmacias con los mejores beneficios  ¡Si tienes seguro médico, solo Metrored Centros Médicos QUITO 15/08/2023 Paciente: 65118201 RAMOS LEMA CLEMENCIA NOEMI Edad 49a 8m 7d : Dg J30 4: RINITIS ALERGICA, NO ESPECIFICADA : R04 0: EPISTAXIS Dg RP, Receta N  1735443 Antecedentes de alergia: NIEGA ALERGIA A FARMACOS 30 (treinta) TABLETAS LEVOCETIRIZINA LEVOCET CAP-LIQX5MGX10 FRASCO 1 (uno) FLUTICASONA PROPIONATO FLUCOMIX AQUOSO INHX50MCGX120D 1 (uno) FRASCO PREDNISOLONA, NEOMICINA, BENZOCA LAMODERM-NASAL POMADAX5GR Dr Rodolfo Suarez Garcis OTORRINOLARINGOLOGÍA REG  PROFESIONAL: 0961004595 Firma: Dr (a) SUAREZ GARCIA ROBOLFO Plan: PLC:7001 PLAN COMERCIAL CONFIAMED CVN:3401 CONFIAMED- EXTERNOS METRORED CONDADO CI : 1712704400 Adquiere tus medicinas en nuestras farmacias con los mejores beneficios  ¡Si tienes seguro médico, solo</t>
  </si>
  <si>
    <t>002F791500000056174</t>
  </si>
  <si>
    <t>ECO LOJA MANUEL AGUIRRE</t>
  </si>
  <si>
    <t xml:space="preserve"> SERVICIO NE CALIFAL SANTÁ INES PRESCRIB NES MEDICAS DATOS DEL PACIENTE FECHA CREACIÓN 16/08/2023 07:22:56 SERVICIO / ESPECIALIDAD: CONSULTA EXTERNA/NEUROLOOO COM RESCRIPTORM093 UNAUCHO PILALUMBO MARIA MARTHA NOMBRES Y APELLIDOS: JUMBO JIMA KERLY VANESBA SEXO: F OMENTO IDENTIDAD: 1105778631 G44 :-CEFALEA VASCULAR  NCOP Diagnostico EDAD: 15 TORIA CLÍNICA No : 22024 rincipal: PARTICULAR TEHIO: Sagnosticos Nacionados: RESCRIPCIÓN MÉDICA DESCRIPCION OBSERVACION CANTID :UPREX FLASH 400 MG CAP x 10 VO (IBUPROFENO)(LIFE) cach 12 horse por 2 dien 10 Dra  Marthe Unaucho X NEUROLOGA REG  MSP, 0502463557 M093 UNAUCHO PILALUMBO MAR Médico Tratante SERVICIO NE CALIFAL SANTÁ INES PRESCRIB NES MEDICAS DATOS DEL PACIENTE FECHA CREACIÓN 16/08/2023 07:22:56 SERVICIO / ESPECIALIDAD: CONSULTA EXTERNA/NEUROLOOO COM RESCRIPTORM093 UNAUCHO PILALUMBO MARIA MARTHA NOMBRES Y APELLIDOS: JUMBO JIMA KERLY VANESBA SEXO: F OMENTO IDENTIDAD: 1105778631 G44 :-CEFALEA VASCULAR  NCOP Diagnostico EDAD: 15 TORIA CLÍNICA No : 22024 rincipal: PARTICULAR TEHIO: Sagnosticos Nacionados: RESCRIPCIÓN MÉDICA DESCRIPCION OBSERVACION CANTID :UPREX FLASH 400 MG CAP x 10 VO (IBUPROFENO)(LIFE) cach 12 horse por 2 dien 10 Dra  Marthe Unaucho X NEUROLOGA REG  MSP, 0502463557 M093 UNAUCHO PILALUMBO MAR Médico Tratante</t>
  </si>
  <si>
    <t>002F824002000095620</t>
  </si>
  <si>
    <t>ECO AMBATO CALLE ESPEJO</t>
  </si>
  <si>
    <t xml:space="preserve"> ina        a  CM DIANA RAMOS ECHA: 17/08/2023 PACIENTE, RIOFFIO MORA MICHELLE SONALI ODA: ODA-000574226 Atención: Farmacias Ec onómicas y Medicity para facturar esta receta por favor ingresar este RUC 1792092051001 DIAGNÓSTICO(S) L700 ACNE VLLGAR RP: LORATADINA (LORATADINA SANTE TAB 10MG CAJ'10) #20 (VEINTE) TABLETAS RECUERDA    la receta tiene L na validez de 5 DÍAS ¿TIENES DUDAS?    comunicate al (02) 3958121 Diem Remo  MEDICU GENEIR  MSP-L33  F87 N 260 DRA  RAMOS DIANA Quite DM MabizEru WAT Omega that Fix 4 L tylera YOUR Telf:101 Centro D-Sector Vitallor م 150-9001:20:5 - ina        a  CM DIANA RAMOS ECHA: 17/08/2023 PACIENTE, RIOFFIO MORA MICHELLE SONALI ODA: ODA-000574226 Atención: Farmacias Ec onómicas y Medicity para facturar esta receta por favor ingresar este RUC 1792092051001 DIAGNÓSTICO(S) L700 ACNE VLLGAR RP: LORATADINA (LORATADINA SANTE TAB 10MG CAJ'10) #20 (VEINTE) TABLETAS RECUERDA    la receta tiene L na validez de 5 DÍAS ¿TIENES DUDAS?    comunicate al (02) 3958121 Diem Remo  MEDICU GENEIR  MSP-L33  F87 N 260 DRA  RAMOS DIANA Quite DM MabizEru WAT Omega that Fix 4 L tylera YOUR Telf:101 Centro D-Sector Vitallor م 150-9001:20:5 -</t>
  </si>
  <si>
    <t>002F216502000056601</t>
  </si>
  <si>
    <t>MEDI QUITO TENIS</t>
  </si>
  <si>
    <t xml:space="preserve"> Dr  Robert F  Mancheno G  EMERGENCIÓLOGO Medicina de Emergencia - Medicina Crítica Medicina Interna Quito,     15/08/ 2023 Rp  Sre Iziniete Sorio 3 yours Solnn #2(dos) 200 my ( Reyoblin) Toblets # 14(stra) -Oxibilining lo my (Mutur) To blits # 10(diez) Digntier nr uninovies -Vegiga -Sinhum to Intertroo Instal Dr  Robert Mancheno EMERGENCIÓLOGO MSP Libro 1 "A" Folio 10 N° 28 1710058693 Direc : Pasaje Los Angeles E4-14 y Alemania, Edif  "Da Vinci" 2do  Piso Consultorio 201 * e-mail: eruti1@hotmail com Teléfonos: 290 6144 Celular: 0991 992 254 Dr  Robert F  Mancheno G  EMERGENCIÓLOGO Medicina de Emergencia - Medicina Crítica Medicina Interna Quito,     15/08/ 2023 Rp  Sre Iziniete Sorio 3 yours Solnn #2(dos) 200 my ( Reyoblin) Toblets # 14(stra) -Oxibilining lo my (Mutur) To blits # 10(diez) Digntier nr uninovies -Vegiga -Sinhum to Intertroo Instal Dr  Robert Mancheno EMERGENCIÓLOGO MSP Libro 1 "A" Folio 10 N° 28 1710058693 Direc : Pasaje Los Angeles E4-14 y Alemania, Edif  "Da Vinci" 2do  Piso Consultorio 201 * e-mail: eruti1@hotmail com Teléfonos: 290 6144 Celular: 0991 992 254</t>
  </si>
  <si>
    <t>002F427001000770084</t>
  </si>
  <si>
    <t>MEDI GUAYAQUIL SAN LORENZO</t>
  </si>
  <si>
    <t xml:space="preserve"> RECETA EXTERNA MEDICAMENTOS 218197 PACIENTE: H C  151592 KARINA MARIA F ABARA ANDRADE C1: 34 ANOS SEXO FEMENINO 0927070284 EDAD CRÉDITO 0 CONDICIONES: CONFIAMED BANCO DEL PICHINCHA $ un 90/10 RP  CANTIDAD MEDICAMENTO 20 CEFADROXIL (DROXILON CAPX500MGX20) (34998) FLUCONAZOL TAB DE 150 MG N870 - DISPLASIA CERVICAL LEVE (P) N72 - ENFERMEDADES DIAGNÓSTICO: INFLAMATORIAS DEL CUELLO UTERINO (P) 14/08/2023 Dr(a)  MILANGHELA MARIA CALDERON LUGO Firma Recibido Por Paciente Fecha Atención CMP: 1759054750 GINECOLOGÍA AV LEON FEBRES CORDERO, C C  PALMORA PLAZA LOCAL 21 AL 25 RECETA EXTERNA MEDICAMENTOS 218197 PACIENTE: H C  151592 KARINA MARIA F ABARA ANDRADE C1: 34 ANOS SEXO FEMENINO 0927070284 EDAD CRÉDITO 0 CONDICIONES: CONFIAMED BANCO DEL PICHINCHA $ un 90/10 RP  CANTIDAD MEDICAMENTO 20 CEFADROXIL (DROXILON CAPX500MGX20) (34998) FLUCONAZOL TAB DE 150 MG N870 - DISPLASIA CERVICAL LEVE (P) N72 - ENFERMEDADES DIAGNÓSTICO: INFLAMATORIAS DEL CUELLO UTERINO (P) 14/08/2023 Dr(a)  MILANGHELA MARIA CALDERON LUGO Firma Recibido Por Paciente Fecha Atención CMP: 1759054750 GINECOLOGÍA AV LEON FEBRES CORDERO, C C  PALMORA PLAZA LOCAL 21 AL 25</t>
  </si>
  <si>
    <t>002F813002000108599</t>
  </si>
  <si>
    <t>ECO MONTECRISTI ARROYO AZUL</t>
  </si>
  <si>
    <t xml:space="preserve"> sesat s a  см ZOILA GUIA FECHA: 08/08/2023 PACIENTE: GONZALEZ ANCHUNDIA MILAN SANTIAGO ODA: ODA-000572479 Atención: Farmacias Económicas y Medicity para facturar esta receta por favor ingresar DIAGNÓSTICO(S) este RUC 1792092051001 JOO RINOFARINGITIS AGUDA (RESFRIADO COMUN) RP: MONTECRISTI IBUPROFENO (DISFEBRAL SUSP 100MG/5ML FCO'120ML) #1 (UNO) FCO LORATADINA (LORATADINA KRONOS JBE 5MG/5ML FCO'120ML) #1 (UNO) FCO BROMHEXINA (BISOLVON LINCTUS JBE 4MG/5ML INF *120ML) #1 (UNO) FCO ELECTROLITOS (ORALYTE POLVO FRESA SOB CAJ'10) #4 (CUATRO SOBRES RECUERDA    la receta tiene una validez de 5 DÍAS ¿TIENES DUDAS?    comunicate al 02 6005896/0939580580 WTS: 099 35 DR  LARRONDO DEL CAMPO MICHEL Dr Michel Larrendo - www  sesat s a  см ZOILA GUIA FECHA: 08/08/2023 PACIENTE: GONZALEZ ANCHUNDIA MILAN SANTIAGO ODA: ODA-000572479 Atención: Farmacias Económicas y Medicity para facturar esta receta por favor ingresar DIAGNÓSTICO(S) este RUC 1792092051001 JOO RINOFARINGITIS AGUDA (RESFRIADO COMUN) RP: MONTECRISTI IBUPROFENO (DISFEBRAL SUSP 100MG/5ML FCO'120ML) #1 (UNO) FCO LORATADINA (LORATADINA KRONOS JBE 5MG/5ML FCO'120ML) #1 (UNO) FCO BROMHEXINA (BISOLVON LINCTUS JBE 4MG/5ML INF *120ML) #1 (UNO) FCO ELECTROLITOS (ORALYTE POLVO FRESA SOB CAJ'10) #4 (CUATRO SOBRES RECUERDA    la receta tiene una validez de 5 DÍAS ¿TIENES DUDAS?    comunicate al 02 6005896/0939580580 WTS: 099 35 DR  LARRONDO DEL CAMPO MICHEL Dr Michel Larrendo - www </t>
  </si>
  <si>
    <t>002F152003000663711</t>
  </si>
  <si>
    <t>ECO LATACUNGA SAN CAYETANO</t>
  </si>
  <si>
    <t xml:space="preserve"> PRO PROASSISMED S A  ASSISMED 179249305600: de 2083 Quito  16 de  Agato CJ 0554577790 sompre: Defer Rubies Matics Nro  de Order: 497551 Dogróstico: Rimoferingalis agude JOO RD  1- Cinbual Jumbo 150mg/sul  Fucese 120ml Cantidad 2 # De, 2 - Lee Sciente Tablets Cantidod 5 # Civece Médico: Ho  Authory Chinusa of Código: Manuel Guzman N39-67 y Av Eloy A taro Nro  de Orden: Es el número de "ODS" de La consulta médica  (Sector et Batan Alto) Telefono 02-3827330 Adjunte a esta receta  la copia de cedula del paciente  Mail info a proassismed com www proassismed com PRO PROASSISMED S A  ASSISMED 179249305600: de 2083 Quito  16 de  Agato CJ 0554577790 sompre: Defer Rubies Matics Nro  de Order: 497551 Dogróstico: Rimoferingalis agude JOO RD  1- Cinbual Jumbo 150mg/sul  Fucese 120ml Cantidad 2 # De, 2 - Lee Sciente Tablets Cantidod 5 # Civece Médico: Ho  Authory Chinusa of Código: Manuel Guzman N39-67 y Av Eloy A taro Nro  de Orden: Es el número de "ODS" de La consulta médica  (Sector et Batan Alto) Telefono 02-3827330 Adjunte a esta receta  la copia de cedula del paciente  Mail info a proassismed com www proassismed com</t>
  </si>
  <si>
    <t>002F412002000816326</t>
  </si>
  <si>
    <t>ECO MONTECRISTI VIRGEN MONSERRATE</t>
  </si>
  <si>
    <t xml:space="preserve"> sesat s a  CM MEDICED MONTECRISTI FECHA: 16/06/2023 PACIENTE: ESPINAL MANTUANO ERICK JAHIR GDA: ODA-000574401 Atención: Farmacias Económicas y Medicity para facturar receta por favor ingress DIAGNÓSTICO(S) este RUC 1792092051001 A091 DIARREA Y GASTROENTERITIS DE PRESUNTO ORIGEN INFECCIOSO JOO RINOFARINGITIS AGUDA (RESFRIADO COMUN) RP: ACETE  CISTEINA (SILMUCIL POLVO 100MG SOB 1G CAJ-30) #8 (OCHO) SOBRE ELECTROLITOS (ORALYTE POLVO FRESA SOB CAJ'10) #1 (UNO) CAJA ACETAMINOFEN O PARACETAMOL (APYRAL JBE 160MG-5ML FRESA #1 (UNO) FRASCO- RECUERDA    فا receia dene una validaz de 5 DÍAS ¿TIENES DUDA87_ comunicates al 02 0939580580 WTB: 099 3548137 Jorge Cedeño Mera MÉDICO CIRILIANO w PM: 1311891318 DRA  NAVARRETE sesat s a  CM MEDICED MONTECRISTI FECHA: 16/06/2023 PACIENTE: ESPINAL MANTUANO ERICK JAHIR GDA: ODA-000574401 Atención: Farmacias Económicas y Medicity para facturar receta por favor ingress DIAGNÓSTICO(S) este RUC 1792092051001 A091 DIARREA Y GASTROENTERITIS DE PRESUNTO ORIGEN INFECCIOSO JOO RINOFARINGITIS AGUDA (RESFRIADO COMUN) RP: ACETE  CISTEINA (SILMUCIL POLVO 100MG SOB 1G CAJ-30) #8 (OCHO) SOBRE ELECTROLITOS (ORALYTE POLVO FRESA SOB CAJ'10) #1 (UNO) CAJA ACETAMINOFEN O PARACETAMOL (APYRAL JBE 160MG-5ML FRESA #1 (UNO) FRASCO- RECUERDA    فا receia dene una validaz de 5 DÍAS ¿TIENES DUDA87_ comunicates al 02 0939580580 WTB: 099 3548137 Jorge Cedeño Mera MÉDICO CIRILIANO w PM: 1311891318 DRA  NAVARRETE</t>
  </si>
  <si>
    <t>002F719002000191093</t>
  </si>
  <si>
    <t xml:space="preserve"> PRC ASSISMED PROASSISMED S A  1792493056001 0 Quito, 16 de, de 23 Rurin Nombre: w  497602 Nro  de Orden: Diagnóstico: Rp  Fegitis A,-Ja (101) V-u Abdeal (12cc) Parentul 15 Anelger J1 H 10 (de) - Omeganl +b# my (antue) Médico: Código: Dra  Luisa Góinez S  RMSP:L4 F 59 N465 MEDICINA-GENERAL Manuel Guzman N39-67 y Av  Floy (Sector el Batan Alto) Telefono 02-3827330 Mad info a proassismed com Nro  de Orden: Es el número de "ODS" de la consulta médica  www proassismed com Adjunte a esta receta, la copia de cédula del paciente  PRC ASSISMED PROASSISMED S A  1792493056001 0 Quito, 16 de, de 23 Rurin Nombre: w  497602 Nro  de Orden: Diagnóstico: Rp  Fegitis A,-Ja (101) V-u Abdeal (12cc) Parentul 15 Anelger J1 H 10 (de) - Omeganl +b# my (antue) Médico: Código: Dra  Luisa Góinez S  RMSP:L4 F 59 N465 MEDICINA-GENERAL Manuel Guzman N39-67 y Av  Floy (Sector el Batan Alto) Telefono 02-3827330 Mad info a proassismed com Nro  de Orden: Es el número de "ODS" de la consulta médica  www proassismed com Adjunte a esta receta, la copia de cédula del paciente </t>
  </si>
  <si>
    <t>002F110004000668016</t>
  </si>
  <si>
    <t>ECO SANTO DOMINGO 3 DE JULIO</t>
  </si>
  <si>
    <t xml:space="preserve"> sesat s a  CM CISALUD FECHA: 16/08/2023 PACIENTE: BRIONES MOREIRA NILBA DOMITILA ODA: ODA-000574409 Atención: Farmecias Económicas y Medicity para facturar esta receta por favor Ingresar DIAGNÓSTICO(S) este RUC 1792092051001 JOO RINOFARINGITIS AGUDA (RESFRIADO COMUN) PUP: LORATADINA (LORATADINA SANTE TAB 10MG CAJ'10) #5 {CINCO) TBA 10 MG # TO (DIEZ) TAB 500 MG RECUERDA    la receis tiene una validez de 5 DÍAS ¿TIENES DUDAS?    comunicate of 02 6005698/0939580580 WTS: 099 3549187 Md  Alexis E  Tamayo в MÉDICO CIRLJJANO C I : 1719270915 Reg SENESCYT 1042-2020-2183848 DR  TAMAYO BOSQUEZ ALEXIS ESTEBAN Quito OM ENPRESA CERTIFICADA MatrizEandor: Inteligente N30-26 ISO 9001:2015 Centro Médico Integral-Gonzalo Daze az de Aneda Get-225y yPedro-Alfaro- Sector Villafora inbowed cam sesat s a  CM CISALUD FECHA: 16/08/2023 PACIENTE: BRIONES MOREIRA NILBA DOMITILA ODA: ODA-000574409 Atención: Farmecias Económicas y Medicity para facturar esta receta por favor Ingresar DIAGNÓSTICO(S) este RUC 1792092051001 JOO RINOFARINGITIS AGUDA (RESFRIADO COMUN) PUP: LORATADINA (LORATADINA SANTE TAB 10MG CAJ'10) #5 {CINCO) TBA 10 MG # TO (DIEZ) TAB 500 MG RECUERDA    la receis tiene una validez de 5 DÍAS ¿TIENES DUDAS?    comunicate of 02 6005698/0939580580 WTS: 099 3549187 Md  Alexis E  Tamayo в MÉDICO CIRLJJANO C I : 1719270915 Reg SENESCYT 1042-2020-2183848 DR  TAMAYO BOSQUEZ ALEXIS ESTEBAN Quito OM ENPRESA CERTIFICADA MatrizEandor: Inteligente N30-26 ISO 9001:2015 Centro Médico Integral-Gonzalo Daze az de Aneda Get-225y yPedro-Alfaro- Sector Villafora inbowed cam</t>
  </si>
  <si>
    <t>002F302002000621838</t>
  </si>
  <si>
    <t>MEDI LA CONCEPCION</t>
  </si>
  <si>
    <t xml:space="preserve"> DGEMEDICAL Diagnostico General Efectivo Ménico MEDICINA Y ATHABILITACIÓN Prevenir es iss Birnester Nombre: Saul Redige Colorzo Fecha: 16 08 2025 Edad 75 Diagnostico:_ Hpprolicemic R739 Alergias: RP: 1 Metformina soo mg  Tablets # 30 (trat ) Dr  Germán Jaramillo B  MEDICINA GENERAL Y CHIUGH C I  17148299/3 FIRMA Y SELLO  Edificio Amazonas Parc piso 3 ofi 34  Av  Amazonas y colon  DGEMEDICAL Diagnostico General Efectivo Ménico MEDICINA Y ATHABILITACIÓN Prevenir es iss Birnester Nombre: Saul Redige Colorzo Fecha: 16 08 2025 Edad 75 Diagnostico:_ Hpprolicemic R739 Alergias: RP: 1 Metformina soo mg  Tablets # 30 (trat ) Dr  Germán Jaramillo B  MEDICINA GENERAL Y CHIUGH C I  17148299/3 FIRMA Y SELLO  Edificio Amazonas Parc piso 3 ofi 34  Av  Amazonas y colon </t>
  </si>
  <si>
    <t>002F412003000778357</t>
  </si>
  <si>
    <t xml:space="preserve"> sesat s a  CM MEDICED MONTECRISTI 16/08/2023 FECHA: PACIENTE: MOREIRA VITERI GENESIS LISBETH ODA: ODA-000574194 Atención: Farmacias Económicas y Medicity para lacturar esta receta por fevar ingreser asia RUC 1792092051001 DIAGNÓSTICO(S) J029 FARINGITIS AGUDA* NO ESPECIFICADA AP: AZTROMICINA (BINOZYT SUSP 200MG/SML FCO*15ML) #5 (CINCO) FRASCO - LORATADINA (LORATADINA KRONOS ГУБЕ FCO'120ML) FRASCO #1 {UND] #UPROFENO ¡DOLORGESIC CAP OLD 400MG CAJ'20) CAP   10 (DIEZ) RECUERDA    la receta bene una vaédez de S DIAS ¿TIENES DUDAS? comunicate ad 02 6005898 / 0939580580 WTS 099 1549137 Jerge Cederio Metti MÉDICO CIRILLANO * Pag: 1311891316 DRA  NAVARRETE MERA MARGARITA MARIA FILE عيد fest to R 4 sesat s a  CM MEDICED MONTECRISTI 16/08/2023 FECHA: PACIENTE: MOREIRA VITERI GENESIS LISBETH ODA: ODA-000574194 Atención: Farmacias Económicas y Medicity para lacturar esta receta por fevar ingreser asia RUC 1792092051001 DIAGNÓSTICO(S) J029 FARINGITIS AGUDA* NO ESPECIFICADA AP: AZTROMICINA (BINOZYT SUSP 200MG/SML FCO*15ML) #5 (CINCO) FRASCO - LORATADINA (LORATADINA KRONOS ГУБЕ FCO'120ML) FRASCO #1 {UND] #UPROFENO ¡DOLORGESIC CAP OLD 400MG CAJ'20) CAP   10 (DIEZ) RECUERDA    la receta bene una vaédez de S DIAS ¿TIENES DUDAS? comunicate ad 02 6005898 / 0939580580 WTS 099 1549137 Jerge Cederio Metti MÉDICO CIRILLANO * Pag: 1311891316 DRA  NAVARRETE MERA MARGARITA MARIA FILE عيد fest to R 4</t>
  </si>
  <si>
    <t>002F605003000214900</t>
  </si>
  <si>
    <t>ECO LA UNION AV PRINCIPAL</t>
  </si>
  <si>
    <t xml:space="preserve"> MediLink          Ar $ de junior Sur 6 Se MN to 3402 Destroge Alemana N30-   Av Ear USO Norte C C from Albocentra local? , de Moviemere Edit Solemnt Past a !Gd (34) 38:18:0 405  2021760 098 3:49956 HUMAHA MEDICINA PARA EL ECUADOTROS - HUMANA TIPO AFILIACION FICHA 408734 # RECETA 633638 17/08/2023 08:29-20 PACIENTE: SANTOS MACIAS JHONNY ARTURO ESPECIALIDAD: MEDICO PEDIATRA MEDICO: RAMIREZ RANGEL EDWARD $ Cantidad Válido por 24 horas, por favor Imprimir 10 ANF VIALES CONSIVENT MONODOSIS VIALES 10 #LACETELOSTEMA ORAL SOBRE 100MG FLUMUCIL 100 MG LEVOCETINIZINA 2,5 Marsins  SUSP DEGRALER SUSP MARACETAMOL JB APTRAL APYRAL A 120 Mit  Diagnóunco MediLink          Ar $ de junior Sur 6 Se MN to 3402 Destroge Alemana N30-   Av Ear USO Norte C C from Albocentra local? , de Moviemere Edit Solemnt Past a !Gd (34) 38:18:0 405  2021760 098 3:49956 HUMAHA MEDICINA PARA EL ECUADOTROS - HUMANA TIPO AFILIACION FICHA 408734 # RECETA 633638 17/08/2023 08:29-20 PACIENTE: SANTOS MACIAS JHONNY ARTURO ESPECIALIDAD: MEDICO PEDIATRA MEDICO: RAMIREZ RANGEL EDWARD $ Cantidad Válido por 24 horas, por favor Imprimir 10 ANF VIALES CONSIVENT MONODOSIS VIALES 10 #LACETELOSTEMA ORAL SOBRE 100MG FLUMUCIL 100 MG LEVOCETINIZINA 2,5 Marsins  SUSP DEGRALER SUSP MARACETAMOL JB APTRAL APYRAL A 120 Mit  Diagnóunco</t>
  </si>
  <si>
    <t>002F926002000121957</t>
  </si>
  <si>
    <t>ECO LATACUNGA CALIXTO PINO</t>
  </si>
  <si>
    <t xml:space="preserve"> privilegio - - RED NACIONAL DE PRESTADORES MÉDICOS PRIVILEGIO Nombres y Apellidos: Safa Monerrath Cajus lujus Edad: 6 cino, Ciudad: latacuryn Fecha: 16-00-2023 C I: 0550924104 Diagnóstico: Amigdalist (5034) Rp: Alergias Si___ No x 0 Apyral Sanske  (Actumino En) 160mg/sml #1(one)  Amoxiciline  250/sml Amoval  #1(uno)  3 letinzina  5mg /sml (Talerdin) # l (mo) 2 Muxol Jamebe  (Ambroxol) 15mg/3ml MD  Pamela Valen ou Nombres y Apellidos del Médico: 'DRA: PAMELA-VALENCIA N°  de Registro: 0702886192 Firma  1502836542 MEDICO CINEF : privilegio - - RED NACIONAL DE PRESTADORES MÉDICOS PRIVILEGIO Nombres y Apellidos: Safa Monerrath Cajus lujus Edad: 6 cino, Ciudad: latacuryn Fecha: 16-00-2023 C I: 0550924104 Diagnóstico: Amigdalist (5034) Rp: Alergias Si___ No x 0 Apyral Sanske  (Actumino En) 160mg/sml #1(one)  Amoxiciline  250/sml Amoval  #1(uno)  3 letinzina  5mg /sml (Talerdin) # l (mo) 2 Muxol Jamebe  (Ambroxol) 15mg/3ml MD  Pamela Valen ou Nombres y Apellidos del Médico: 'DRA: PAMELA-VALENCIA N°  de Registro: 0702886192 Firma  1502836542 MEDICO CINEF :</t>
  </si>
  <si>
    <t>002F434002000678254</t>
  </si>
  <si>
    <t>ECO PORTOVIEJO SAN JUDAS</t>
  </si>
  <si>
    <t xml:space="preserve"> nos bien! IVa assesat s a  e CM SANTA TERESITA 15/08/2023 FECHA: DAYSHA FLORES BRIONES PACIENTE: JULIETH Atención: Farmacias Economicse standle ODA-000572120 ODA: para facturar esta recela por favor Ingredient esta RUC 1792092051001 DIAGNÓSTICO(S) BB6 ESCABIOSIS L209 DERMATITIS ATOPICA NO ESPECIFICADA RP: CLOBETASOL (CLOBETASOL ECUAQ CREMA 0 05% TUBO*25G) CREMA #1 (UNO) LORATADINA (LORATADINA SANTE TAB 10MG CAJ*10) #30 (TREINTATABLETAS RECUERDA    la receta tiene una validez de 5 DÍAS ¿TIENES DUDAS?    comunicate al 02 6005696/0939580580 WTS: 099 3549137 Dra  Hu  Eugenia Valderrama ESPECIALISTA EN MEDICINA FIMITTA COMUNITARIA 12242 REGISTRO 1011-2019-2122809 DR  VALDERRAMA CHAVEZ MARIA EUGENIA EMPRESA CERVACADA 150,9001:2015 Cafe منا nos bien! IVa assesat s a  e CM SANTA TERESITA 15/08/2023 FECHA: DAYSHA FLORES BRIONES PACIENTE: JULIETH Atención: Farmacias Economicse standle ODA-000572120 ODA: para facturar esta recela por favor Ingredient esta RUC 1792092051001 DIAGNÓSTICO(S) BB6 ESCABIOSIS L209 DERMATITIS ATOPICA NO ESPECIFICADA RP: CLOBETASOL (CLOBETASOL ECUAQ CREMA 0 05% TUBO*25G) CREMA #1 (UNO) LORATADINA (LORATADINA SANTE TAB 10MG CAJ*10) #30 (TREINTATABLETAS RECUERDA    la receta tiene una validez de 5 DÍAS ¿TIENES DUDAS?    comunicate al 02 6005696/0939580580 WTS: 099 3549137 Dra  Hu  Eugenia Valderrama ESPECIALISTA EN MEDICINA FIMITTA COMUNITARIA 12242 REGISTRO 1011-2019-2122809 DR  VALDERRAMA CHAVEZ MARIA EUGENIA EMPRESA CERVACADA 150,9001:2015 Cafe منا</t>
  </si>
  <si>
    <t>002F212002000765191</t>
  </si>
  <si>
    <t>MEDI QUITO PLAZA DE TOROS</t>
  </si>
  <si>
    <t xml:space="preserve"> FARMACIAS MEDICITY AMAZONAS N41 170 E ISLA TORTUGA 2993100 EXT: FARMAENLACE CIA  LTDA 1791984722001 1791279352001 MEDICINA PARA EL ECUADOR MEDIECUADOR HUMANA S A  DOC: 212-002-000765191 FECHA: 2023/08/17 04:00:34 ***DESGLOSE DE COPAGOS*** "'DOCUMENTO SIN VALOR TRIBUTARIO*** CANT PVP PCADENA COPAGO VALORCLI 15 0 23 0 22 30 00 0 97 TENSIFLEX COMP REC 250/300MG CAJ'10 10 0 82 0 73 30 00 2 19 ARADOS TAB REC 100MG CAJ'30 SUBTOTAL COPAGO 30 00: TOTAL PAGO CLIENTE: 3 16 3 16 CI CLIENTE: 1718873837 MORENO OBANDO DIANA PAOLA ENTREGAR ESTE DOCUMENTO AL CLIENTE FARMACIAS MEDICITY AMAZONAS N41 170 E ISLA TORTUGA 2993100 EXT: FARMAENLACE CIA  LTDA 1791984722001 1791279352001 MEDICINA PARA EL ECUADOR MEDIECUADOR HUMANA S A  DOC: 212-002-000765191 FECHA: 2023/08/17 04:00:34 ***DESGLOSE DE COPAGOS*** "'DOCUMENTO SIN VALOR TRIBUTARIO*** CANT PVP PCADENA COPAGO VALORCLI 15 0 23 0 22 30 00 0 97 TENSIFLEX COMP REC 250/300MG CAJ'10 10 0 82 0 73 30 00 2 19 ARADOS TAB REC 100MG CAJ'30 SUBTOTAL COPAGO 30 00: TOTAL PAGO CLIENTE: 3 16 3 16 CI CLIENTE: 1718873837 MORENO OBANDO DIANA PAOLA ENTREGAR ESTE DOCUMENTO AL CLIENTE</t>
  </si>
  <si>
    <t>002F008004000721888</t>
  </si>
  <si>
    <t xml:space="preserve"> e tus rda que Z' ROTE PRC PROASSISMED S A  ASSISMED 1792493056001           as 1794086 I Quito, IS de de 23 1224 Nombre: binyer Nro  de Orden: y 97558 Diagnóstico: Rp  IW (NS90) I 100] t # # in (ature) souple + from Duwpas (doz) tel # 10 Médico: Código: Dra  Luisa S  RMSP:L47 715914465 MEDICINA GENERAL Manuel Guzmán N39-67 y Av  Eloy Alfaro (Sector el Batán Alto) Teléfono: 02-3827330 Nro  de Orden: Es el número de "ODS" de la consulta médica  Mail: info a proassismed com Adjunte a esta receta, la copia de cédula del paciente  www proassismed com e tus rda que Z' ROTE PRC PROASSISMED S A  ASSISMED 1792493056001           as 1794086 I Quito, IS de de 23 1224 Nombre: binyer Nro  de Orden: y 97558 Diagnóstico: Rp  IW (NS90) I 100] t # # in (ature) souple + from Duwpas (doz) tel # 10 Médico: Código: Dra  Luisa S  RMSP:L47 715914465 MEDICINA GENERAL Manuel Guzmán N39-67 y Av  Eloy Alfaro (Sector el Batán Alto) Teléfono: 02-3827330 Nro  de Orden: Es el número de "ODS" de la consulta médica  Mail: info a proassismed com Adjunte a esta receta, la copia de cédula del paciente  www proassismed com</t>
  </si>
  <si>
    <t>002F285001000091293</t>
  </si>
  <si>
    <t>ECO SALCEDO GARCIA MORENO</t>
  </si>
  <si>
    <t xml:space="preserve"> SALUD 9 DE OCTUBRE OCUPACIONAL COOPERATIVA DE AHORRO Y CRÉDITO Salcedo, 0 / 7 de 08     del 2023 Nombre: Peralte  Cuve Edad: 0501807333 Diagnósticos Liamea 7 gasho outaitis de CIE 10 A09 presento origen in fecrioso Rp  - Bacteflox 500 mg # 10 (diy) -Entuogenius adulto # 6 ( sirs ) María Cristina Coello P  DOCTORA EN MEDICINA Y CIRUGÍA Mgs  Salud Ocupacional Reg Nro  0502144918 lois two les Médico: 0502 144918 Código: EFONOX032726 SALUD 9 DE OCTUBRE OCUPACIONAL COOPERATIVA DE AHORRO Y CRÉDITO Salcedo, 0 / 7 de 08     del 2023 Nombre: Peralte  Cuve Edad: 0501807333 Diagnósticos Liamea 7 gasho outaitis de CIE 10 A09 presento origen in fecrioso Rp  - Bacteflox 500 mg # 10 (diy) -Entuogenius adulto # 6 ( sirs ) María Cristina Coello P  DOCTORA EN MEDICINA Y CIRUGÍA Mgs  Salud Ocupacional Reg Nro  0502144918 lois two les Médico: 0502 144918 Código: EFONOX032726</t>
  </si>
  <si>
    <t>002F478001000120476</t>
  </si>
  <si>
    <t>ECO LIBERTAD AV 9 DE OCTUBRE</t>
  </si>
  <si>
    <t xml:space="preserve"> 6 sesat s a  CM SALINAS FECHA: 16/08/2023 PACIENTE: SUAREZ BORBOR DEYVIS ABDIEL ODA: ODA-000574604 Atención: Farmacias Económicas y Medicity para facturar esta receta por favor ingresar DIAGNÓSTICO(S) este RUC 1792092051001 J069 INFECCION AGUDA DE LAS VIAS RESPIRATORIAS SUPERIORES* NO ESPECIFICADA J209 BRONQUITIS AGUDA* NO ESPECIFICADA RP: LORATADINA (LORATADINA KRONOS JBE 5MG/5ML FCO*120ML) # 1 (UNO) JBE ACETAMINOFEN o PARACETAMOL (APYRAL JBE 160MG-5ML FRESA FCO*120ML) #1 (UNO) JBE AZITROMICINA (BINOZYT SUSP 200MG/5ML FCO*15ML) # 1 (UNO) SUSP RECUERDA    la receta tiene una validez de 5 DÍAS ¿TIENES DUDAS?    comunicate al 02 6005696/0939580580 WTS: 099 3549137 Dr  Juan Pazmiño T  00T COO  6685 MAP 6 sesat s a  CM SALINAS FECHA: 16/08/2023 PACIENTE: SUAREZ BORBOR DEYVIS ABDIEL ODA: ODA-000574604 Atención: Farmacias Económicas y Medicity para facturar esta receta por favor ingresar DIAGNÓSTICO(S) este RUC 1792092051001 J069 INFECCION AGUDA DE LAS VIAS RESPIRATORIAS SUPERIORES* NO ESPECIFICADA J209 BRONQUITIS AGUDA* NO ESPECIFICADA RP: LORATADINA (LORATADINA KRONOS JBE 5MG/5ML FCO*120ML) # 1 (UNO) JBE ACETAMINOFEN o PARACETAMOL (APYRAL JBE 160MG-5ML FRESA FCO*120ML) #1 (UNO) JBE AZITROMICINA (BINOZYT SUSP 200MG/5ML FCO*15ML) # 1 (UNO) SUSP RECUERDA    la receta tiene una validez de 5 DÍAS ¿TIENES DUDAS?    comunicate al 02 6005696/0939580580 WTS: 099 3549137 Dr  Juan Pazmiño T  00T COO  6685 MAP</t>
  </si>
  <si>
    <t>002F406002000172232</t>
  </si>
  <si>
    <t>ECO SALINAS SANTA ROSA</t>
  </si>
  <si>
    <t xml:space="preserve"> см ZONA GUIA FECHA 15/06/2023 PACIENTE BALON MEREJILDO JEYCOL IBAC ODA ODA-000574336 Atención: Farmacias Económicas y n para facturar esta receta por favor Ingre este RUC 1792092051001 DIAGNÓSTICO(S) JOO SANTA ELENA RINOFARINGITIS AGUDA (RESFRIADO COMUN) RP: ACETAMINOFEN o PARACETAMOL (APYRAL JBE 160MG-5 FRESA/FCOM20 FCO #1 (UNO) ELECTROLITOS (ORALYTE POLVO FRESA SOB CAJ10) SOBRES #2 (DOS) IBUPROFENO (BUPREX SUSP 100MG/5ML PED FCO'120ML) FCO #1 (UNO) RECUERDA    la receta bene una validez de 5 DÍAS ¿TIENES DUDAS?    comunicate al 02 6005698/0939580580 WTS: OS DR  LARRONDO DEL CAMPO MICHEL 100m intico Companies U K Keam 15030012015 not MC Water см ZONA GUIA FECHA 15/06/2023 PACIENTE BALON MEREJILDO JEYCOL IBAC ODA ODA-000574336 Atención: Farmacias Económicas y n para facturar esta receta por favor Ingre este RUC 1792092051001 DIAGNÓSTICO(S) JOO SANTA ELENA RINOFARINGITIS AGUDA (RESFRIADO COMUN) RP: ACETAMINOFEN o PARACETAMOL (APYRAL JBE 160MG-5 FRESA/FCOM20 FCO #1 (UNO) ELECTROLITOS (ORALYTE POLVO FRESA SOB CAJ10) SOBRES #2 (DOS) IBUPROFENO (BUPREX SUSP 100MG/5ML PED FCO'120ML) FCO #1 (UNO) RECUERDA    la receta bene una validez de 5 DÍAS ¿TIENES DUDAS?    comunicate al 02 6005698/0939580580 WTS: OS DR  LARRONDO DEL CAMPO MICHEL 100m intico Companies U K Keam 15030012015 not MC Water</t>
  </si>
  <si>
    <t>002F151002000735852</t>
  </si>
  <si>
    <t>ECO QUEVEDO KENIA</t>
  </si>
  <si>
    <t xml:space="preserve"> см ZOILA GUIA 16/08/2023 FECHA POSLIGUA COELLO NORA NAYELLI PACIENTE CDA-000574472 Atención: Farmacias UDA para facturar esta receta por favor este RUC 1792092051001 DIAGNÓSTICO(S) 00 QUEVEDO RINCFARINGITIS AGUDA (RESFRIADO COMUN) RP: IBUPROFENO (DOLORGESIC CAP BLD 400MG CAJ'20) # 15 (QUINCE) CAP CETIRIZINA (CETIRIZINA SANTE TAB 10MG CAJ'10) #5 (CINCO) TAB BROMHEXINA (ACROBRONQUIOL JBE 8MG/5ML FCO*120ML) FCO # 1 (UNO) RECUERDA    la receta tiene una validez de 5 DÍAS ¿TIENES DUDAS?    comunicate al 02 6005696/0939580580 WTS: 09 Dr  Michal Lancado - - musem DR  LARRONDO DEL CAMPO MICHEL Quito DM  EMPIRA CAURICADA 150% Controlida if Protector: см ZOILA GUIA 16/08/2023 FECHA POSLIGUA COELLO NORA NAYELLI PACIENTE CDA-000574472 Atención: Farmacias UDA para facturar esta receta por favor este RUC 1792092051001 DIAGNÓSTICO(S) 00 QUEVEDO RINCFARINGITIS AGUDA (RESFRIADO COMUN) RP: IBUPROFENO (DOLORGESIC CAP BLD 400MG CAJ'20) # 15 (QUINCE) CAP CETIRIZINA (CETIRIZINA SANTE TAB 10MG CAJ'10) #5 (CINCO) TAB BROMHEXINA (ACROBRONQUIOL JBE 8MG/5ML FCO*120ML) FCO # 1 (UNO) RECUERDA    la receta tiene una validez de 5 DÍAS ¿TIENES DUDAS?    comunicate al 02 6005696/0939580580 WTS: 09 Dr  Michal Lancado - - musem DR  LARRONDO DEL CAMPO MICHEL Quito DM  EMPIRA CAURICADA 150% Controlida if Protector:</t>
  </si>
  <si>
    <t>002F292002000794981</t>
  </si>
  <si>
    <t>ECO BUCAY</t>
  </si>
  <si>
    <t xml:space="preserve"> sesat s a  CM CLINICA BUCAY DR  SOLIS FECHA: 17/08/2023 PACIENTE: PAREDES MUYOLEMA BERNARDO BLADIMIR ODA: ODA-000574832 Atención: Farmacias Económicas y Medicity para facturar esta receta por favor ingresar DIAGNÓSTICO(S) este RUC 1792092051001 E139 OTRAS DIABETES MELLITUS ESPECIFICADAS SIN MENCION DE COMPLICACION K291 OTRAS GASTRITIS AGUDAS RP: OMEPRAZOL (OMPRAL CAP 20MG CAJ*12) # 1 (UNO) 1 x 12 CAPS KETOROLACO (KETOROLACO GENFAR SOL INY 30MG/ML CAJ*5) # 1 (UNO) AMP x 5 RECUERDA    la receta tiene una validez de 5 DÍAS ¿TIENES DUDAS?    comunicate al (02) 3958121-026005696 H four Dr  Guillèrmo Solis Monge MÉDICO CIRUJANO REG  MSP  L  1 F  300 No  sesat s a  CM CLINICA BUCAY DR  SOLIS FECHA: 17/08/2023 PACIENTE: PAREDES MUYOLEMA BERNARDO BLADIMIR ODA: ODA-000574832 Atención: Farmacias Económicas y Medicity para facturar esta receta por favor ingresar DIAGNÓSTICO(S) este RUC 1792092051001 E139 OTRAS DIABETES MELLITUS ESPECIFICADAS SIN MENCION DE COMPLICACION K291 OTRAS GASTRITIS AGUDAS RP: OMEPRAZOL (OMPRAL CAP 20MG CAJ*12) # 1 (UNO) 1 x 12 CAPS KETOROLACO (KETOROLACO GENFAR SOL INY 30MG/ML CAJ*5) # 1 (UNO) AMP x 5 RECUERDA    la receta tiene una validez de 5 DÍAS ¿TIENES DUDAS?    comunicate al (02) 3958121-026005696 H four Dr  Guillèrmo Solis Monge MÉDICO CIRUJANO REG  MSP  L  1 F  300 No </t>
  </si>
  <si>
    <t>002F412003000778341</t>
  </si>
  <si>
    <t xml:space="preserve"> sesat s a: CM MEDICED MONTECRIST) FECHA  16/08/2023 PACIENTE ANCHUNDIA ANCHUNDIA MARICELA JANETH ODA: ODA-000574008 Atención: Farmacias Economicas y Medicity para Facturar ests recets por favor ingresser DIAGNÓSTICO(S) asle AUC 1792092051 1001 N760 VAGINITIS AGUDA RP: AZITROMICINA (BINGZYT TAB REC 500MG CA E #5 (CINCO) TAB METRONIDAZOL + HISTATIMA (ACROMONA OVU CAJ'10) #7 (SIETE) OVULO FLUCONAZOL (FLUCONACX CAP 150MG CAJ*2] #1 (UNO) TAB CLONIXINATO DE LISINA-PROPINOX (ALIVOL TAB REC 125/10MG CAJ'20) #5 (SEIS) TAB RÉCUERDA    is receive Liene una velidez de 5 DIAS ¿TIENES DUDAS?    comunicate of 02 8005696 J 0039580580 WTS: 099 3549137 Jarge Cedero Mere MÉDICO CIRIJIANO ** Reg : 1311891319 sesat s a: CM MEDICED MONTECRIST) FECHA  16/08/2023 PACIENTE ANCHUNDIA ANCHUNDIA MARICELA JANETH ODA: ODA-000574008 Atención: Farmacias Economicas y Medicity para Facturar ests recets por favor ingresser DIAGNÓSTICO(S) asle AUC 1792092051 1001 N760 VAGINITIS AGUDA RP: AZITROMICINA (BINGZYT TAB REC 500MG CA E #5 (CINCO) TAB METRONIDAZOL + HISTATIMA (ACROMONA OVU CAJ'10) #7 (SIETE) OVULO FLUCONAZOL (FLUCONACX CAP 150MG CAJ*2] #1 (UNO) TAB CLONIXINATO DE LISINA-PROPINOX (ALIVOL TAB REC 125/10MG CAJ'20) #5 (SEIS) TAB RÉCUERDA    is receive Liene una velidez de 5 DIAS ¿TIENES DUDAS?    comunicate of 02 8005696 J 0039580580 WTS: 099 3549137 Jarge Cedero Mere MÉDICO CIRIJIANO ** Reg : 1311891319</t>
  </si>
  <si>
    <t>002F354500000075861</t>
  </si>
  <si>
    <t>ECO PORTOVIEJO AV ROCAFUERTE</t>
  </si>
  <si>
    <t xml:space="preserve"> sesat s a  CM ZOILA GUIA FECHA 16/08/2023 PORTOVIEJO PACIENTE ZAMBRANO VEGA AYSEL NICOLE ODA: ODA-000574771 Atencion: Farmacies Económicas y Medicity para incturer esta POCIES por lavor ingresar DIAGNOSTICO(S) ests RUC 1792092051001 JGO RIMOFARINGITIS AGUDA (RESFRIADO COMUNI RP: ACETIC CISTONA (SILMUCK POLVO 10011G SOB 10 CAJ'301 #15 (QUINCE)GRANUADO on     DIAS QUINAS? comunicate 1 00-M de sesat s a  CM ZOILA GUIA FECHA 16/08/2023 PORTOVIEJO PACIENTE ZAMBRANO VEGA AYSEL NICOLE ODA: ODA-000574771 Atencion: Farmacies Económicas y Medicity para incturer esta POCIES por lavor ingresar DIAGNOSTICO(S) ests RUC 1792092051001 JGO RIMOFARINGITIS AGUDA (RESFRIADO COMUNI RP: ACETIC CISTONA (SILMUCK POLVO 10011G SOB 10 CAJ'301 #15 (QUINCE)GRANUADO on     DIAS QUINAS? comunicate 1 00-M de</t>
  </si>
  <si>
    <t>002F764501000097832</t>
  </si>
  <si>
    <t>ECO NARANJITO AV GUAYAQUIL</t>
  </si>
  <si>
    <t xml:space="preserve"> sesat s a  см CLINICA SANTA ELENA FECHA: 14/08/2023 PACIENTE: SARCOS VALLEJO DYLAN SEBASTIAN ODA: ODA-000573559 Atención: Farmacias Económicas y Medicity para facturar esta receta por favor ingresar DIAGNÓSTICO(S) este RUC 1792092051001 8829 PARASITOSIS INTESTINAL* SIN OTRA ESPECIFICACION M009 ARTRITIS PIOGENA* NO ESPECIFICADA RP: ALBENDAZOL MAS SECNIDAZOL (PAZIDOL 1-2 COMP TRATAMIENTO CAJ'1ALBENDA2  TABLETAS SOLIDAS #1 (UNO) IBUPROFENO (BUPREX FLASH CAP 200MG CAJ*10) #S (CINCO) TABLETAS SOLIDAS RECUERDA    la receta tiene una validez de 5 DÍAS ¿TIENES DUDAS?    comunicate al (02) 3958121-026005696 Dr  Enrique Espinoza Astudillo DOCTOR EN MEDICINA Y CIRUGÍA Reg  Sanes yl: 1006-09-886796 MGP 1 Libro: 1/Folio: 2332 No  6010 7 36 - Cel: sesat s a  см CLINICA SANTA ELENA FECHA: 14/08/2023 PACIENTE: SARCOS VALLEJO DYLAN SEBASTIAN ODA: ODA-000573559 Atención: Farmacias Económicas y Medicity para facturar esta receta por favor ingresar DIAGNÓSTICO(S) este RUC 1792092051001 8829 PARASITOSIS INTESTINAL* SIN OTRA ESPECIFICACION M009 ARTRITIS PIOGENA* NO ESPECIFICADA RP: ALBENDAZOL MAS SECNIDAZOL (PAZIDOL 1-2 COMP TRATAMIENTO CAJ'1ALBENDA2  TABLETAS SOLIDAS #1 (UNO) IBUPROFENO (BUPREX FLASH CAP 200MG CAJ*10) #S (CINCO) TABLETAS SOLIDAS RECUERDA    la receta tiene una validez de 5 DÍAS ¿TIENES DUDAS?    comunicate al (02) 3958121-026005696 Dr  Enrique Espinoza Astudillo DOCTOR EN MEDICINA Y CIRUGÍA Reg  Sanes yl: 1006-09-886796 MGP 1 Libro: 1/Folio: 2332 No  6010 7 36 - Cel:</t>
  </si>
  <si>
    <t>002F557004000620307</t>
  </si>
  <si>
    <t>MEDI QUITO LA ARMENIA PUENTE 8</t>
  </si>
  <si>
    <t xml:space="preserve"> SIME te cuida SISTEMAS MÉ SISTEMAS MEDICAS SIME-2788390 Nro 45237 MENA PAREDES EDUARDO DAVID FECHA: 30 Años 0 Meses DIAGNOSTICO 1 H16  Querables Otros diagnósticos: Antibedente de Alergias : 30-08-2023 Vigencia del pedido hasta et: Código RP  Cantidad 23543 (13196) FLUOROMETOLONA SUSPENSION OFTALMICIA(FLUMETOL NF) (UNO) 1 GOTA 2AM, 1PM  9PM AMBOS OJOS POR DOS SEMANAS 30357 (106602) HOMEDPATICO (LAGRICEL) 4MG*SOF*1 LAGRICEL PF OFTENO SOL-OFTXAMG/IGM_(UNO) 1 GOTA BAM  12PM 4PM BPM AMBOS OJOS PERMANENTE ACOSTA RIVERA MARIA FERNANDA 1803330362 Dra  Fernanda Acosta DETALNÓLOGA since USFC CITAS MEDICAS CALL CENTER: 601 saco Q EM LA with Comboyed Property an Fienciaro IS 712 2 Ac  interacterica , SIME te cuida SISTEMAS MÉ SISTEMAS MEDICAS SIME-2788390 Nro 45237 MENA PAREDES EDUARDO DAVID FECHA: 30 Años 0 Meses DIAGNOSTICO 1 H16  Querables Otros diagnósticos: Antibedente de Alergias : 30-08-2023 Vigencia del pedido hasta et: Código RP  Cantidad 23543 (13196) FLUOROMETOLONA SUSPENSION OFTALMICIA(FLUMETOL NF) (UNO) 1 GOTA 2AM, 1PM  9PM AMBOS OJOS POR DOS SEMANAS 30357 (106602) HOMEDPATICO (LAGRICEL) 4MG*SOF*1 LAGRICEL PF OFTENO SOL-OFTXAMG/IGM_(UNO) 1 GOTA BAM  12PM 4PM BPM AMBOS OJOS PERMANENTE ACOSTA RIVERA MARIA FERNANDA 1803330362 Dra  Fernanda Acosta DETALNÓLOGA since USFC CITAS MEDICAS CALL CENTER: 601 saco Q EM LA with Comboyed Property an Fienciaro IS 712 2 Ac  interacterica ,</t>
  </si>
  <si>
    <t>002F162003000763665</t>
  </si>
  <si>
    <t>ECO QUITO MAGDALENA</t>
  </si>
  <si>
    <t xml:space="preserve"> privilegio RED NACIONAL DE PRESTADORES MÉDICOS PRIVILEGIO Nombres y Apellidos: Almuchi Amuyun 30 Ciudad: Chuito Fecha: 16/8/23 C A: 172370633 Diagnóstico: Amigulotitis Ajuda Rp: Alergias Si No x 10391 Hipeytrate de ( J3431 Comete, )) BUPREX FLASH 600 Ha Cipsular # 121 doce ) 2) AZITROMICINA 500 us Tablelin # 3 (tres) 3) DEXAMEINSONA 8HG/2ML Solucion any  Ampolki # I (un-) 1 Al CETTRIZINA 10 us A to (dlet) GNERAL Nombres y Apellidos del Médico: Naveds Perhocoles Sepescyl Silence 17216085 35 N°  de Registro: Firma: privilegio RED NACIONAL DE PRESTADORES MÉDICOS PRIVILEGIO Nombres y Apellidos: Almuchi Amuyun 30 Ciudad: Chuito Fecha: 16/8/23 C A: 172370633 Diagnóstico: Amigulotitis Ajuda Rp: Alergias Si No x 10391 Hipeytrate de ( J3431 Comete, )) BUPREX FLASH 600 Ha Cipsular # 121 doce ) 2) AZITROMICINA 500 us Tablelin # 3 (tres) 3) DEXAMEINSONA 8HG/2ML Solucion any  Ampolki # I (un-) 1 Al CETTRIZINA 10 us A to (dlet) GNERAL Nombres y Apellidos del Médico: Naveds Perhocoles Sepescyl Silence 17216085 35 N°  de Registro: Firma:</t>
  </si>
  <si>
    <t>NO RECONOCIDO</t>
  </si>
  <si>
    <t>002F582002000785283</t>
  </si>
  <si>
    <t>ECO SANTA ELENA</t>
  </si>
  <si>
    <t xml:space="preserve"> assesat s a  CM SALINAS 16/08/2023 FECHA: PACIENTE: SUAREZ MORA LIAM JADIEL ODA: ODA-000574509 Atención: Fanaclas Económicss y Medicity para facturar esta receta por fevor ingresar este RUC 1792092051001 DIAGNÓSTICO(S) B629 PARASITOSIS INTESTINAL* SIN OTRA ESPECIFICACION L200 PRURIGO DE BESNIER RP: LORATADINA (LORATADINA KRONOS JBE 5MG/5ML FCO*120ML) # 1 (UNO) JBE ALBENDAZOL (ALBENDAZOL MK SUSP 400MG/20ML FCO*20ML) #1 (UNO) SUSP RECUERDA    la receta tiene una validez de 5 DÍAS ¿TIENES DUDAS?    comunicate al 02 6005696/0939580580 WTS: 099 3549137 Dr  Juan Parmino T PÉDIATRA-ARQUATOLOGO cós  6696 MSP disfined DR  PAZMIÑO JUAN FRANCISCO AAAA nase assesat s a  CM SALINAS 16/08/2023 FECHA: PACIENTE: SUAREZ MORA LIAM JADIEL ODA: ODA-000574509 Atención: Fanaclas Económicss y Medicity para facturar esta receta por fevor ingresar este RUC 1792092051001 DIAGNÓSTICO(S) B629 PARASITOSIS INTESTINAL* SIN OTRA ESPECIFICACION L200 PRURIGO DE BESNIER RP: LORATADINA (LORATADINA KRONOS JBE 5MG/5ML FCO*120ML) # 1 (UNO) JBE ALBENDAZOL (ALBENDAZOL MK SUSP 400MG/20ML FCO*20ML) #1 (UNO) SUSP RECUERDA    la receta tiene una validez de 5 DÍAS ¿TIENES DUDAS?    comunicate al 02 6005696/0939580580 WTS: 099 3549137 Dr  Juan Parmino T PÉDIATRA-ARQUATOLOGO cós  6696 MSP disfined DR  PAZMIÑO JUAN FRANCISCO AAAA nase</t>
  </si>
  <si>
    <t>002F622001000707782</t>
  </si>
  <si>
    <t>ECO QUITO FRANCISCO GOMEZ</t>
  </si>
  <si>
    <t xml:space="preserve"> PRC PROASSISMED S A  1792493056001 ASSISMED 002023 Quito  17 de 08 Nombre: DRIVA PATRING Nro  de Orden: 497585 (10601 Diagnóslico: 1) AMERICIONA TRUPOSTONO (AUGMONTIN) Rp  + to Acido # 211 this ( 1001  you 500mg 21 tob # you 31 PANACOTARIOL tob #1250c/ 19  41 # 10 10-1 Ldig/ 51 AMSNOXOL 30mg from #, 61 Twitter Código: Iss tob 600 # (cono R / Médico: DIE MATTV Itame MSRRE 11 39 02-0-08-01-10 Manual Guzman N39-67 y Av top Aif /' Sector el Batan ARO) telelono 02 3827 330 Maul into PRC PROASSISMED S A  1792493056001 ASSISMED 002023 Quito  17 de 08 Nombre: DRIVA PATRING Nro  de Orden: 497585 (10601 Diagnóslico: 1) AMERICIONA TRUPOSTONO (AUGMONTIN) Rp  + to Acido # 211 this ( 1001  you 500mg 21 tob # you 31 PANACOTARIOL tob #1250c/ 19  41 # 10 10-1 Ldig/ 51 AMSNOXOL 30mg from #, 61 Twitter Código: Iss tob 600 # (cono R / Médico: DIE MATTV Itame MSRRE 11 39 02-0-08-01-10 Manual Guzman N39-67 y Av top Aif /' Sector el Batan ARO) telelono 02 3827 330 Maul into</t>
  </si>
  <si>
    <t>002F192003000761926</t>
  </si>
  <si>
    <t>ECO PARQUE INFANTIL</t>
  </si>
  <si>
    <t xml:space="preserve"> sesat s a  88 ISO you 2019 ¡Aqui tu seguridad cuenta! Atención: tarmarias y Medulty para factorar NO de Orden de Atención 1000574316 , por favor Ingress mir RIK 1792092051001 Nombre Diagnóstico: Titular Cédula pociente: Identidad : Delgado 080143324 (100 Angel 4 Fecha: 15/08/23 Rp  1) Dipogerta  + # 3 Crena tubo 30 gr Ura  Akem Plaza A MEDICO GENERAL "G  1028/15-1381145 Doctor: Quite UM Motris Ecuador: Infoligente Pho ما 4 Pradera NJO 10 y San Salvador fell 107 600 1087 Centro Модко Integral But THE 15 الا 12', y Pediu Allary Sure البا VillaBora info     sesat s a  88 ISO you 2019 ¡Aqui tu seguridad cuenta! Atención: tarmarias y Medulty para factorar NO de Orden de Atención 1000574316 , por favor Ingress mir RIK 1792092051001 Nombre Diagnóstico: Titular Cédula pociente: Identidad : Delgado 080143324 (100 Angel 4 Fecha: 15/08/23 Rp  1) Dipogerta  + # 3 Crena tubo 30 gr Ura  Akem Plaza A MEDICO GENERAL "G  1028/15-1381145 Doctor: Quite UM Motris Ecuador: Infoligente Pho ما 4 Pradera NJO 10 y San Salvador fell 107 600 1087 Centro Модко Integral But THE 15 الا 12', y Pediu Allary Sure البا VillaBora info    </t>
  </si>
  <si>
    <t>002F118004000094293</t>
  </si>
  <si>
    <t>ECO QUITO COMITE DEL PUEBLO</t>
  </si>
  <si>
    <t xml:space="preserve"> privilegio RED NACIONAL MÉDICOS DE PRIVILEGIO PRESTADORES 71 Edad: Nombres y Apellidos: Diy Ciudad: C I: 0400432126 Fecha:     Diagnóstico: Rp: Alergias Si    NOX- 500 my Parch stamol cool # 10 I YOU in and 10 (clie) Enriquez - Nombres y Apellidos del Médico: Atsoun Chosent No  de Registro: 1771519112 Firma: get privilegio RED NACIONAL MÉDICOS DE PRIVILEGIO PRESTADORES 71 Edad: Nombres y Apellidos: Diy Ciudad: C I: 0400432126 Fecha:     Diagnóstico: Rp: Alergias Si    NOX- 500 my Parch stamol cool # 10 I YOU in and 10 (clie) Enriquez - Nombres y Apellidos del Médico: Atsoun Chosent No  de Registro: 1771519112 Firma: get</t>
  </si>
  <si>
    <t>002F412003000778342</t>
  </si>
  <si>
    <t xml:space="preserve"> C sesat S a  CM MEDICED MONTECRISTI FECHA 16/06/2023 PACIENTE: PILOSO ANCHUNDIA DEYSI MA THIAS ODA CDA-000574006 Atención: Farmacine Económicas y Medicity para lecturar asb recets por favor ingresser DIAGNOSTICO(S) ests AUC 1792092051001 JGO RINOFARINGMTS AGUDA (RESFRIADO COMUN) RP: CLARITRONICINA (BINOCLAR GRANUL 125MG/5ML FCO-SOML) FRASCO #1  (UNO) IBUPROFEND (DISFEBRAL SUSP 100MG/SML  FCD*120ML) st (UNO) FRASCO ACETIL CINTEINA (SELMUCK POLVO 100MG SOB 1G CAP30) #6 (OCHO) SOBRE ELECTROLITOS {ORALYTE POLVO FRESA SOB CAF10) CAJA " (UNO) RECUERDA    b receita Name una validaz des DIAS ¿TIENES DUDAS?    comunicate ol oz 6006696 J 0939580580 WTS: 099 3549 137 Jorge Cedeño Меть MÉDICO CIRILLANO w C sesat S a  CM MEDICED MONTECRISTI FECHA 16/06/2023 PACIENTE: PILOSO ANCHUNDIA DEYSI MA THIAS ODA CDA-000574006 Atención: Farmacine Económicas y Medicity para lecturar asb recets por favor ingresser DIAGNOSTICO(S) ests AUC 1792092051001 JGO RINOFARINGMTS AGUDA (RESFRIADO COMUN) RP: CLARITRONICINA (BINOCLAR GRANUL 125MG/5ML FCO-SOML) FRASCO #1  (UNO) IBUPROFEND (DISFEBRAL SUSP 100MG/SML  FCD*120ML) st (UNO) FRASCO ACETIL CINTEINA (SELMUCK POLVO 100MG SOB 1G CAP30) #6 (OCHO) SOBRE ELECTROLITOS {ORALYTE POLVO FRESA SOB CAF10) CAJA " (UNO) RECUERDA    b receita Name una validaz des DIAS ¿TIENES DUDAS?    comunicate ol oz 6006696 J 0939580580 WTS: 099 3549 137 Jorge Cedeño Меть MÉDICO CIRILLANO w</t>
  </si>
  <si>
    <t>002F192003000761920</t>
  </si>
  <si>
    <t xml:space="preserve"> sesat s a  EMPRESA CERTIFICADA ISO 9001: 2015 ¡Aqui tu seguridad cuenta! Atención: Farmacias Económicas y Medicity para facturar esta receta N# de Orden de Atención: 574547 por favor ingresar este RUC: 1792092051001 23 Nombre paciente: Del Casteles Mooly 16 Fecha: Titular Cédula Identidad : 080340262-7  Diagnóstico: Rp  1)  Metronologol it Nistatina # 3   Óvuelos LETRON 2) Tinidoged  tablets 1gr  #4 Dra  Akemi Plaza A Doctor: MEDICO GENERAL beg  1028-15-1381145 Quito DM Matriz Ecuador: Omega Edincio Corporativo Inteligente P so 4 د  Pradera N30-26 y San Salvador Telf: (02) 600 5682 Centro Médico Integral: Gunzak Diaz de Pine :dj Uc1-225g Pedro Allato Sector sesat s a  EMPRESA CERTIFICADA ISO 9001: 2015 ¡Aqui tu seguridad cuenta! Atención: Farmacias Económicas y Medicity para facturar esta receta N# de Orden de Atención: 574547 por favor ingresar este RUC: 1792092051001 23 Nombre paciente: Del Casteles Mooly 16 Fecha: Titular Cédula Identidad : 080340262-7  Diagnóstico: Rp  1)  Metronologol it Nistatina # 3   Óvuelos LETRON 2) Tinidoged  tablets 1gr  #4 Dra  Akemi Plaza A Doctor: MEDICO GENERAL beg  1028-15-1381145 Quito DM Matriz Ecuador: Omega Edincio Corporativo Inteligente P so 4 د  Pradera N30-26 y San Salvador Telf: (02) 600 5682 Centro Médico Integral: Gunzak Diaz de Pine :dj Uc1-225g Pedro Allato Sector</t>
  </si>
  <si>
    <t>002F638003000062106</t>
  </si>
  <si>
    <t>ECO DAULE</t>
  </si>
  <si>
    <t xml:space="preserve"> los Bats a  : 2-18 1 F: Irris AJ    O B sesat s a  - ورد BO Now are peciente then Tells t-sho Je partner Manchier прои Farmacias as B futerman م morta Neular Cinduia Nombre podents Johnning Ella Codes glool " Descripular Titular Cedula identidad -092312 one obide / the 4/12 Lora Diagnomen Too agude 0 Buprer capsule to Love Rp  0 tob 10 mg # 12 (does ) M 1 cool do Bugree black capagay The (day ) tob 500g    In Glady : ٠٩١٥٠٠ PECT VITU ESPECIALISTA 1 Fruit Ins 94s  you ESPECL, Doctor los Bats a  : 2-18 1 F: Irris AJ    O B sesat s a  - ورد BO Now are peciente then Tells t-sho Je partner Manchier прои Farmacias as B futerman م morta Neular Cinduia Nombre podents Johnning Ella Codes glool " Descripular Titular Cedula identidad -092312 one obide / the 4/12 Lora Diagnomen Too agude 0 Buprer capsule to Love Rp  0 tob 10 mg # 12 (does ) M 1 cool do Bugree black capagay The (day ) tob 500g    In Glady : ٠٩١٥٠٠ PECT VITU ESPECIALISTA 1 Fruit Ins 94s  you ESPECL, Doctor</t>
  </si>
  <si>
    <t>002F400002000726953</t>
  </si>
  <si>
    <t>ECO SOLANDA</t>
  </si>
  <si>
    <t xml:space="preserve"> privilegio RED NACIONAL DE PRESTADORES MÉDICOS PRIVILEGIO Nombres Y Apellidos Germania Edad: 29 Caudad Quito Fecha 16/00/2023 1123563452 Diagnóstico Dolor Activitier (M255) C,I Rp Alergias Si    No X 1) KETOROLACO 30 NG/ML sol Inyectable Ampolle &amp; 1 und 21 MEWXICAM 7 5 MG tabletus # 10(diez) M Silvana Naveda P  Senesc Nombres y Apellidos del Médico: Naveds Pach oars Silwa N°  de Registro: 1721 60853 5 Firma: NP privilegio RED NACIONAL DE PRESTADORES MÉDICOS PRIVILEGIO Nombres Y Apellidos Germania Edad: 29 Caudad Quito Fecha 16/00/2023 1123563452 Diagnóstico Dolor Activitier (M255) C,I Rp Alergias Si    No X 1) KETOROLACO 30 NG/ML sol Inyectable Ampolle &amp; 1 und 21 MEWXICAM 7 5 MG tabletus # 10(diez) M Silvana Naveda P  Senesc Nombres y Apellidos del Médico: Naveds Pach oars Silwa N°  de Registro: 1721 60853 5 Firma: NP</t>
  </si>
  <si>
    <t>002F358004000091660</t>
  </si>
  <si>
    <t>MEDI QUITO NAYON</t>
  </si>
  <si>
    <t xml:space="preserve"> Dra 1 0 2do Despacture Fecha: 12105 123 Nombres: Torge to   10/07/23 Rp  E78 5 recieve  Primino Despaction 10/08/23 I Confiture is 600mg Medicity Clupidi Farmacine Difecon M DI QUITO NAYON - Culto S/N y calle Quisquis Telefona: 02 1993 100 ext  2765 ts #   / Quite Ecuador Ultimo despacho 14/08 12023 Medicity Se entrega 1Er asspacro Farmacins Diterentes MEDI QUITO NAYON 19/05/20 sa tablets cee Dir : Ак Quito S/N y calle Quisquis Medicity Teletono: 02 2993 100 ext  2265 Far MACINE Diferentes Outo Ecdador Ecuador Game brows M E DI QUITO NAYON Quito Dir : Av Quito SIN y calle Quisquis Proxemo anson Telefono: Dra 1 0 2do Despacture Fecha: 12105 123 Nombres: Torge to   10/07/23 Rp  E78 5 recieve  Primino Despaction 10/08/23 I Confiture is 600mg Medicity Clupidi Farmacine Difecon M DI QUITO NAYON - Culto S/N y calle Quisquis Telefona: 02 1993 100 ext  2765 ts #   / Quite Ecuador Ultimo despacho 14/08 12023 Medicity Se entrega 1Er asspacro Farmacins Diterentes MEDI QUITO NAYON 19/05/20 sa tablets cee Dir : Ак Quito S/N y calle Quisquis Medicity Teletono: 02 2993 100 ext  2265 Far MACINE Diferentes Outo Ecdador Ecuador Game brows M E DI QUITO NAYON Quito Dir : Av Quito SIN y calle Quisquis Proxemo anson Telefono:</t>
  </si>
  <si>
    <t>OBSERVACIONES</t>
  </si>
  <si>
    <t>La calidad de imagen mejoró con la actualización de FarmaScan y el doctor fue detectado.</t>
  </si>
  <si>
    <t>La calidad de imagen mejoró pero a pesar de ello, no detectó Amazon el OCR.</t>
  </si>
  <si>
    <t>La calidad de imagen mejoró pero a pesar de ello, se puede notar que la firma opaca el sello lo cual hace que no reconozca la imagen.</t>
  </si>
  <si>
    <t>La calidad de imagen mejoró pero a pesar de ello, el sello se nota opaco lo cual dificulta el proceso de detección.</t>
  </si>
  <si>
    <t>La calidad de imagen mejoró pero a pesar de ello, se puede notar el sello es muy pequeño lo cual dificulta la detección.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</si>
</sst>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workbookViewId="0">
      <selection activeCell="L38" sqref="L38"/>
    </sheetView>
  </sheetViews>
  <sheetFormatPr baseColWidth="10" defaultColWidth="8.88671875" defaultRowHeight="14.4" x14ac:dyDescent="0.3"/>
  <cols>
    <col min="2" max="2" width="14.5546875" customWidth="1"/>
    <col min="3" max="3" width="22.44140625" customWidth="1"/>
    <col min="10" max="10" width="15.77734375" customWidth="1"/>
    <col min="11" max="11" width="31.21875" customWidth="1"/>
    <col min="12" max="12" width="51.2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131</v>
      </c>
    </row>
    <row r="2" spans="1:12" x14ac:dyDescent="0.3">
      <c r="A2">
        <v>2222673</v>
      </c>
      <c r="B2">
        <v>1706686498</v>
      </c>
      <c r="C2" s="2">
        <v>45155</v>
      </c>
      <c r="D2">
        <v>2222673</v>
      </c>
      <c r="E2" t="s">
        <v>11</v>
      </c>
      <c r="F2" t="s">
        <v>12</v>
      </c>
      <c r="G2">
        <v>1201172700</v>
      </c>
      <c r="H2" t="s">
        <v>13</v>
      </c>
      <c r="I2" t="s">
        <v>14</v>
      </c>
      <c r="J2" t="str">
        <f>HYPERLINK("imagenes\2222673.jpg", "Abrir imagen")</f>
        <v>Abrir imagen</v>
      </c>
      <c r="K2" t="s">
        <v>15</v>
      </c>
      <c r="L2" t="s">
        <v>132</v>
      </c>
    </row>
    <row r="3" spans="1:12" x14ac:dyDescent="0.3">
      <c r="A3">
        <v>2222954</v>
      </c>
      <c r="B3">
        <v>1715194039</v>
      </c>
      <c r="C3" s="2">
        <v>45155</v>
      </c>
      <c r="D3">
        <v>2222954</v>
      </c>
      <c r="E3" t="s">
        <v>11</v>
      </c>
      <c r="F3" t="s">
        <v>16</v>
      </c>
      <c r="G3">
        <v>1202310400</v>
      </c>
      <c r="H3" t="s">
        <v>17</v>
      </c>
      <c r="I3" t="s">
        <v>14</v>
      </c>
      <c r="J3" t="str">
        <f>HYPERLINK("imagenes\2222954.jpg", "Abrir imagen")</f>
        <v>Abrir imagen</v>
      </c>
      <c r="K3" t="s">
        <v>18</v>
      </c>
      <c r="L3" t="s">
        <v>132</v>
      </c>
    </row>
    <row r="4" spans="1:12" x14ac:dyDescent="0.3">
      <c r="A4">
        <v>2223034</v>
      </c>
      <c r="B4">
        <v>1718131970</v>
      </c>
      <c r="C4" s="2">
        <v>45155</v>
      </c>
      <c r="D4">
        <v>2223034</v>
      </c>
      <c r="E4" t="s">
        <v>11</v>
      </c>
      <c r="F4" t="s">
        <v>19</v>
      </c>
      <c r="G4">
        <v>1201208400</v>
      </c>
      <c r="H4" t="s">
        <v>20</v>
      </c>
      <c r="I4" t="s">
        <v>14</v>
      </c>
      <c r="J4" t="str">
        <f>HYPERLINK("imagenes\2223034.jpg", "Abrir imagen")</f>
        <v>Abrir imagen</v>
      </c>
      <c r="K4" t="s">
        <v>21</v>
      </c>
      <c r="L4" t="s">
        <v>132</v>
      </c>
    </row>
    <row r="5" spans="1:12" x14ac:dyDescent="0.3">
      <c r="A5">
        <v>2222610</v>
      </c>
      <c r="B5">
        <v>1715565709</v>
      </c>
      <c r="C5" s="2">
        <v>45155</v>
      </c>
      <c r="D5">
        <v>2222610</v>
      </c>
      <c r="E5" t="s">
        <v>11</v>
      </c>
      <c r="F5" t="s">
        <v>22</v>
      </c>
      <c r="G5">
        <v>1201129700</v>
      </c>
      <c r="H5" t="s">
        <v>23</v>
      </c>
      <c r="I5" t="s">
        <v>14</v>
      </c>
      <c r="J5" t="str">
        <f>HYPERLINK("imagenes\2222610.jpg", "Abrir imagen")</f>
        <v>Abrir imagen</v>
      </c>
      <c r="K5" t="s">
        <v>24</v>
      </c>
      <c r="L5" t="s">
        <v>132</v>
      </c>
    </row>
    <row r="6" spans="1:12" x14ac:dyDescent="0.3">
      <c r="A6">
        <v>2222422</v>
      </c>
      <c r="B6">
        <v>1900532753</v>
      </c>
      <c r="C6" s="2">
        <v>45155</v>
      </c>
      <c r="D6">
        <v>2222422</v>
      </c>
      <c r="E6" t="s">
        <v>11</v>
      </c>
      <c r="F6" t="s">
        <v>25</v>
      </c>
      <c r="G6">
        <v>1201144300</v>
      </c>
      <c r="H6" t="s">
        <v>26</v>
      </c>
      <c r="I6" t="s">
        <v>14</v>
      </c>
      <c r="J6" t="str">
        <f>HYPERLINK("imagenes\2222422.jpg", "Abrir imagen")</f>
        <v>Abrir imagen</v>
      </c>
      <c r="K6" t="s">
        <v>27</v>
      </c>
      <c r="L6" t="s">
        <v>132</v>
      </c>
    </row>
    <row r="7" spans="1:12" x14ac:dyDescent="0.3">
      <c r="A7">
        <v>2222789</v>
      </c>
      <c r="B7">
        <v>961004595</v>
      </c>
      <c r="C7" s="2">
        <v>45155</v>
      </c>
      <c r="D7">
        <v>2222789</v>
      </c>
      <c r="E7" t="s">
        <v>11</v>
      </c>
      <c r="F7" t="s">
        <v>28</v>
      </c>
      <c r="G7">
        <v>1202300300</v>
      </c>
      <c r="H7" t="s">
        <v>29</v>
      </c>
      <c r="I7" t="s">
        <v>14</v>
      </c>
      <c r="J7" t="str">
        <f>HYPERLINK("imagenes\2222789.jpg", "Abrir imagen")</f>
        <v>Abrir imagen</v>
      </c>
      <c r="K7" t="s">
        <v>30</v>
      </c>
      <c r="L7" t="s">
        <v>132</v>
      </c>
    </row>
    <row r="8" spans="1:12" x14ac:dyDescent="0.3">
      <c r="A8">
        <v>2222322</v>
      </c>
      <c r="B8">
        <v>502463557</v>
      </c>
      <c r="C8" s="2">
        <v>45155</v>
      </c>
      <c r="D8">
        <v>2222322</v>
      </c>
      <c r="E8" t="s">
        <v>11</v>
      </c>
      <c r="F8" t="s">
        <v>31</v>
      </c>
      <c r="G8">
        <v>1201212200</v>
      </c>
      <c r="H8" t="s">
        <v>32</v>
      </c>
      <c r="I8" t="s">
        <v>14</v>
      </c>
      <c r="J8" t="str">
        <f>HYPERLINK("imagenes\2222322.jpg", "Abrir imagen")</f>
        <v>Abrir imagen</v>
      </c>
      <c r="K8" t="s">
        <v>33</v>
      </c>
      <c r="L8" t="s">
        <v>132</v>
      </c>
    </row>
    <row r="9" spans="1:12" x14ac:dyDescent="0.3">
      <c r="A9">
        <v>2222734</v>
      </c>
      <c r="B9">
        <v>920303179</v>
      </c>
      <c r="C9" s="2">
        <v>45155</v>
      </c>
      <c r="D9">
        <v>2222734</v>
      </c>
      <c r="E9" t="s">
        <v>11</v>
      </c>
      <c r="F9" t="s">
        <v>34</v>
      </c>
      <c r="G9">
        <v>1201140700</v>
      </c>
      <c r="H9" t="s">
        <v>35</v>
      </c>
      <c r="I9" t="s">
        <v>14</v>
      </c>
      <c r="J9" t="str">
        <f>HYPERLINK("imagenes\2222734.jpg", "Abrir imagen")</f>
        <v>Abrir imagen</v>
      </c>
      <c r="K9" t="s">
        <v>36</v>
      </c>
      <c r="L9" t="s">
        <v>132</v>
      </c>
    </row>
    <row r="10" spans="1:12" x14ac:dyDescent="0.3">
      <c r="A10">
        <v>2222357</v>
      </c>
      <c r="B10">
        <v>1710053693</v>
      </c>
      <c r="C10" s="2">
        <v>45155</v>
      </c>
      <c r="D10">
        <v>2222357</v>
      </c>
      <c r="E10" t="s">
        <v>11</v>
      </c>
      <c r="F10" t="s">
        <v>37</v>
      </c>
      <c r="G10">
        <v>1202315900</v>
      </c>
      <c r="H10" t="s">
        <v>38</v>
      </c>
      <c r="I10" t="s">
        <v>14</v>
      </c>
      <c r="J10" t="str">
        <f>HYPERLINK("imagenes\2222357.jpg", "Abrir imagen")</f>
        <v>Abrir imagen</v>
      </c>
      <c r="K10" t="s">
        <v>39</v>
      </c>
      <c r="L10" t="s">
        <v>132</v>
      </c>
    </row>
    <row r="11" spans="1:12" x14ac:dyDescent="0.3">
      <c r="A11">
        <v>2223103</v>
      </c>
      <c r="B11">
        <v>1759054750</v>
      </c>
      <c r="C11" s="2">
        <v>45155</v>
      </c>
      <c r="D11">
        <v>2223103</v>
      </c>
      <c r="E11" t="s">
        <v>11</v>
      </c>
      <c r="F11" t="s">
        <v>40</v>
      </c>
      <c r="G11">
        <v>1202305200</v>
      </c>
      <c r="H11" t="s">
        <v>41</v>
      </c>
      <c r="I11" t="s">
        <v>14</v>
      </c>
      <c r="J11" t="str">
        <f>HYPERLINK("imagenes\2223103.jpg", "Abrir imagen")</f>
        <v>Abrir imagen</v>
      </c>
      <c r="K11" t="s">
        <v>42</v>
      </c>
      <c r="L11" t="s">
        <v>132</v>
      </c>
    </row>
    <row r="12" spans="1:12" x14ac:dyDescent="0.3">
      <c r="A12">
        <v>2222772</v>
      </c>
      <c r="B12">
        <v>1726558461</v>
      </c>
      <c r="C12" s="2">
        <v>45155</v>
      </c>
      <c r="D12">
        <v>2222772</v>
      </c>
      <c r="E12" t="s">
        <v>11</v>
      </c>
      <c r="F12" t="s">
        <v>43</v>
      </c>
      <c r="G12">
        <v>1201151400</v>
      </c>
      <c r="H12" t="s">
        <v>44</v>
      </c>
      <c r="I12" t="s">
        <v>14</v>
      </c>
      <c r="J12" t="str">
        <f>HYPERLINK("imagenes\2222772.jpg", "Abrir imagen")</f>
        <v>Abrir imagen</v>
      </c>
      <c r="K12" t="s">
        <v>45</v>
      </c>
      <c r="L12" t="s">
        <v>132</v>
      </c>
    </row>
    <row r="13" spans="1:12" x14ac:dyDescent="0.3">
      <c r="A13">
        <v>2222919</v>
      </c>
      <c r="B13">
        <v>1900532753</v>
      </c>
      <c r="C13" s="2">
        <v>45155</v>
      </c>
      <c r="D13">
        <v>2222919</v>
      </c>
      <c r="E13" t="s">
        <v>11</v>
      </c>
      <c r="F13" t="s">
        <v>46</v>
      </c>
      <c r="G13">
        <v>1201108200</v>
      </c>
      <c r="H13" t="s">
        <v>47</v>
      </c>
      <c r="I13" t="s">
        <v>14</v>
      </c>
      <c r="J13" t="str">
        <f>HYPERLINK("imagenes\2222919.jpg", "Abrir imagen")</f>
        <v>Abrir imagen</v>
      </c>
      <c r="K13" t="s">
        <v>48</v>
      </c>
      <c r="L13" t="s">
        <v>132</v>
      </c>
    </row>
    <row r="14" spans="1:12" x14ac:dyDescent="0.3">
      <c r="A14">
        <v>2222217</v>
      </c>
      <c r="B14">
        <v>1311891319</v>
      </c>
      <c r="C14" s="2">
        <v>45155</v>
      </c>
      <c r="D14">
        <v>2222217</v>
      </c>
      <c r="E14" t="s">
        <v>11</v>
      </c>
      <c r="F14" t="s">
        <v>49</v>
      </c>
      <c r="G14">
        <v>1201124300</v>
      </c>
      <c r="H14" t="s">
        <v>50</v>
      </c>
      <c r="I14" t="s">
        <v>14</v>
      </c>
      <c r="J14" t="str">
        <f>HYPERLINK("imagenes\2222217.jpg", "Abrir imagen")</f>
        <v>Abrir imagen</v>
      </c>
      <c r="K14" t="s">
        <v>51</v>
      </c>
      <c r="L14" t="s">
        <v>132</v>
      </c>
    </row>
    <row r="15" spans="1:12" x14ac:dyDescent="0.3">
      <c r="A15">
        <v>2222432</v>
      </c>
      <c r="B15">
        <v>1900532753</v>
      </c>
      <c r="C15" s="2">
        <v>45155</v>
      </c>
      <c r="D15">
        <v>2222432</v>
      </c>
      <c r="E15" t="s">
        <v>11</v>
      </c>
      <c r="F15" t="s">
        <v>52</v>
      </c>
      <c r="G15">
        <v>1201144300</v>
      </c>
      <c r="H15" t="s">
        <v>26</v>
      </c>
      <c r="I15" t="s">
        <v>14</v>
      </c>
      <c r="J15" t="str">
        <f>HYPERLINK("imagenes\2222432.jpg", "Abrir imagen")</f>
        <v>Abrir imagen</v>
      </c>
      <c r="K15" t="s">
        <v>53</v>
      </c>
      <c r="L15" t="s">
        <v>132</v>
      </c>
    </row>
    <row r="16" spans="1:12" x14ac:dyDescent="0.3">
      <c r="A16">
        <v>2222950</v>
      </c>
      <c r="B16">
        <v>1719276915</v>
      </c>
      <c r="C16" s="2">
        <v>45155</v>
      </c>
      <c r="D16">
        <v>2222950</v>
      </c>
      <c r="E16" t="s">
        <v>11</v>
      </c>
      <c r="F16" t="s">
        <v>54</v>
      </c>
      <c r="G16">
        <v>1201105900</v>
      </c>
      <c r="H16" t="s">
        <v>55</v>
      </c>
      <c r="I16" t="s">
        <v>14</v>
      </c>
      <c r="J16" t="str">
        <f>HYPERLINK("imagenes\2222950.jpg", "Abrir imagen")</f>
        <v>Abrir imagen</v>
      </c>
      <c r="K16" t="s">
        <v>56</v>
      </c>
      <c r="L16" t="s">
        <v>132</v>
      </c>
    </row>
    <row r="17" spans="1:12" x14ac:dyDescent="0.3">
      <c r="A17">
        <v>2222455</v>
      </c>
      <c r="B17">
        <v>1714829973</v>
      </c>
      <c r="C17" s="2">
        <v>45155</v>
      </c>
      <c r="D17">
        <v>2222455</v>
      </c>
      <c r="E17" t="s">
        <v>11</v>
      </c>
      <c r="F17" t="s">
        <v>57</v>
      </c>
      <c r="G17">
        <v>1202304400</v>
      </c>
      <c r="H17" t="s">
        <v>58</v>
      </c>
      <c r="I17" t="s">
        <v>14</v>
      </c>
      <c r="J17" t="str">
        <f>HYPERLINK("imagenes\2222455.jpg", "Abrir imagen")</f>
        <v>Abrir imagen</v>
      </c>
      <c r="K17" t="s">
        <v>59</v>
      </c>
      <c r="L17" t="s">
        <v>132</v>
      </c>
    </row>
    <row r="18" spans="1:12" x14ac:dyDescent="0.3">
      <c r="A18">
        <v>2222209</v>
      </c>
      <c r="B18">
        <v>1311891319</v>
      </c>
      <c r="C18" s="2">
        <v>45155</v>
      </c>
      <c r="D18">
        <v>2222209</v>
      </c>
      <c r="E18" t="s">
        <v>11</v>
      </c>
      <c r="F18" t="s">
        <v>60</v>
      </c>
      <c r="G18">
        <v>1201124300</v>
      </c>
      <c r="H18" t="s">
        <v>50</v>
      </c>
      <c r="I18" t="s">
        <v>14</v>
      </c>
      <c r="J18" t="str">
        <f>HYPERLINK("imagenes\2222209.jpg", "Abrir imagen")</f>
        <v>Abrir imagen</v>
      </c>
      <c r="K18" t="s">
        <v>61</v>
      </c>
      <c r="L18" t="s">
        <v>132</v>
      </c>
    </row>
    <row r="19" spans="1:12" x14ac:dyDescent="0.3">
      <c r="A19">
        <v>2222456</v>
      </c>
      <c r="B19">
        <v>963784772</v>
      </c>
      <c r="C19" s="2">
        <v>45155</v>
      </c>
      <c r="D19">
        <v>2222456</v>
      </c>
      <c r="E19" t="s">
        <v>11</v>
      </c>
      <c r="F19" t="s">
        <v>62</v>
      </c>
      <c r="G19">
        <v>1201135000</v>
      </c>
      <c r="H19" t="s">
        <v>63</v>
      </c>
      <c r="I19" t="s">
        <v>14</v>
      </c>
      <c r="J19" t="str">
        <f>HYPERLINK("imagenes\2222456.jpg", "Abrir imagen")</f>
        <v>Abrir imagen</v>
      </c>
      <c r="K19" t="s">
        <v>64</v>
      </c>
      <c r="L19" t="s">
        <v>132</v>
      </c>
    </row>
    <row r="20" spans="1:12" x14ac:dyDescent="0.3">
      <c r="A20">
        <v>2222435</v>
      </c>
      <c r="B20">
        <v>1752836542</v>
      </c>
      <c r="C20" s="2">
        <v>45155</v>
      </c>
      <c r="D20">
        <v>2222435</v>
      </c>
      <c r="E20" t="s">
        <v>11</v>
      </c>
      <c r="F20" t="s">
        <v>65</v>
      </c>
      <c r="G20">
        <v>1201165600</v>
      </c>
      <c r="H20" t="s">
        <v>66</v>
      </c>
      <c r="I20" t="s">
        <v>14</v>
      </c>
      <c r="J20" t="str">
        <f>HYPERLINK("imagenes\2222435.jpg", "Abrir imagen")</f>
        <v>Abrir imagen</v>
      </c>
      <c r="K20" t="s">
        <v>67</v>
      </c>
      <c r="L20" t="s">
        <v>132</v>
      </c>
    </row>
    <row r="21" spans="1:12" x14ac:dyDescent="0.3">
      <c r="A21">
        <v>2223076</v>
      </c>
      <c r="B21">
        <v>1311712242</v>
      </c>
      <c r="C21" s="2">
        <v>45155</v>
      </c>
      <c r="D21">
        <v>2223076</v>
      </c>
      <c r="E21" t="s">
        <v>11</v>
      </c>
      <c r="F21" t="s">
        <v>68</v>
      </c>
      <c r="G21">
        <v>1201125700</v>
      </c>
      <c r="H21" t="s">
        <v>69</v>
      </c>
      <c r="I21" t="s">
        <v>14</v>
      </c>
      <c r="J21" t="str">
        <f>HYPERLINK("imagenes\2223076.jpg", "Abrir imagen")</f>
        <v>Abrir imagen</v>
      </c>
      <c r="K21" t="s">
        <v>70</v>
      </c>
      <c r="L21" t="s">
        <v>132</v>
      </c>
    </row>
    <row r="22" spans="1:12" x14ac:dyDescent="0.3">
      <c r="A22">
        <v>2222056</v>
      </c>
      <c r="B22">
        <v>904595618</v>
      </c>
      <c r="C22" s="2">
        <v>45155</v>
      </c>
      <c r="D22">
        <v>2222056</v>
      </c>
      <c r="E22" t="s">
        <v>11</v>
      </c>
      <c r="F22" t="s">
        <v>71</v>
      </c>
      <c r="G22">
        <v>1202302600</v>
      </c>
      <c r="H22" t="s">
        <v>72</v>
      </c>
      <c r="I22" t="s">
        <v>14</v>
      </c>
      <c r="J22" t="str">
        <f>HYPERLINK("imagenes\2222056.jpg", "Abrir imagen")</f>
        <v>Abrir imagen</v>
      </c>
      <c r="K22" t="s">
        <v>73</v>
      </c>
      <c r="L22" t="s">
        <v>132</v>
      </c>
    </row>
    <row r="23" spans="1:12" x14ac:dyDescent="0.3">
      <c r="A23">
        <v>2222323</v>
      </c>
      <c r="B23">
        <v>1201794086</v>
      </c>
      <c r="C23" s="2">
        <v>45155</v>
      </c>
      <c r="D23">
        <v>2222323</v>
      </c>
      <c r="E23" t="s">
        <v>11</v>
      </c>
      <c r="F23" t="s">
        <v>74</v>
      </c>
      <c r="G23">
        <v>1202300300</v>
      </c>
      <c r="H23" t="s">
        <v>29</v>
      </c>
      <c r="I23" t="s">
        <v>14</v>
      </c>
      <c r="J23" t="str">
        <f>HYPERLINK("imagenes\2222323.jpg", "Abrir imagen")</f>
        <v>Abrir imagen</v>
      </c>
      <c r="K23" t="s">
        <v>75</v>
      </c>
      <c r="L23" t="s">
        <v>132</v>
      </c>
    </row>
    <row r="24" spans="1:12" x14ac:dyDescent="0.3">
      <c r="A24">
        <v>2222557</v>
      </c>
      <c r="B24">
        <v>502144918</v>
      </c>
      <c r="C24" s="2">
        <v>45155</v>
      </c>
      <c r="D24">
        <v>2222557</v>
      </c>
      <c r="E24" t="s">
        <v>11</v>
      </c>
      <c r="F24" t="s">
        <v>76</v>
      </c>
      <c r="G24">
        <v>1201173400</v>
      </c>
      <c r="H24" t="s">
        <v>77</v>
      </c>
      <c r="I24" t="s">
        <v>14</v>
      </c>
      <c r="J24" t="str">
        <f>HYPERLINK("imagenes\2222557.jpg", "Abrir imagen")</f>
        <v>Abrir imagen</v>
      </c>
      <c r="K24" t="s">
        <v>78</v>
      </c>
      <c r="L24" t="s">
        <v>132</v>
      </c>
    </row>
    <row r="25" spans="1:12" x14ac:dyDescent="0.3">
      <c r="A25">
        <v>2222463</v>
      </c>
      <c r="B25">
        <v>903383503</v>
      </c>
      <c r="C25" s="2">
        <v>45155</v>
      </c>
      <c r="D25">
        <v>2222463</v>
      </c>
      <c r="E25" t="s">
        <v>11</v>
      </c>
      <c r="F25" t="s">
        <v>79</v>
      </c>
      <c r="G25">
        <v>1201171100</v>
      </c>
      <c r="H25" t="s">
        <v>80</v>
      </c>
      <c r="I25" t="s">
        <v>14</v>
      </c>
      <c r="J25" t="str">
        <f>HYPERLINK("imagenes\2222463.jpg", "Abrir imagen")</f>
        <v>Abrir imagen</v>
      </c>
      <c r="K25" t="s">
        <v>81</v>
      </c>
      <c r="L25" t="s">
        <v>132</v>
      </c>
    </row>
    <row r="26" spans="1:12" x14ac:dyDescent="0.3">
      <c r="A26">
        <v>2222620</v>
      </c>
      <c r="B26">
        <v>1726558461</v>
      </c>
      <c r="C26" s="2">
        <v>45155</v>
      </c>
      <c r="D26">
        <v>2222620</v>
      </c>
      <c r="E26" t="s">
        <v>11</v>
      </c>
      <c r="F26" t="s">
        <v>82</v>
      </c>
      <c r="G26">
        <v>1201174800</v>
      </c>
      <c r="H26" t="s">
        <v>83</v>
      </c>
      <c r="I26" t="s">
        <v>14</v>
      </c>
      <c r="J26" t="str">
        <f>HYPERLINK("imagenes\2222620.jpg", "Abrir imagen")</f>
        <v>Abrir imagen</v>
      </c>
      <c r="K26" t="s">
        <v>84</v>
      </c>
      <c r="L26" t="s">
        <v>132</v>
      </c>
    </row>
    <row r="27" spans="1:12" x14ac:dyDescent="0.3">
      <c r="A27">
        <v>2222981</v>
      </c>
      <c r="B27">
        <v>1726558461</v>
      </c>
      <c r="C27" s="2">
        <v>45155</v>
      </c>
      <c r="D27">
        <v>2222981</v>
      </c>
      <c r="E27" t="s">
        <v>11</v>
      </c>
      <c r="F27" t="s">
        <v>85</v>
      </c>
      <c r="G27">
        <v>1201108100</v>
      </c>
      <c r="H27" t="s">
        <v>86</v>
      </c>
      <c r="I27" t="s">
        <v>14</v>
      </c>
      <c r="J27" t="str">
        <f>HYPERLINK("imagenes\2222981.jpg", "Abrir imagen")</f>
        <v>Abrir imagen</v>
      </c>
      <c r="K27" t="s">
        <v>87</v>
      </c>
      <c r="L27" t="s">
        <v>132</v>
      </c>
    </row>
    <row r="28" spans="1:12" x14ac:dyDescent="0.3">
      <c r="A28">
        <v>2222327</v>
      </c>
      <c r="B28">
        <v>905850202</v>
      </c>
      <c r="C28" s="2">
        <v>45155</v>
      </c>
      <c r="D28">
        <v>2222327</v>
      </c>
      <c r="E28" t="s">
        <v>11</v>
      </c>
      <c r="F28" t="s">
        <v>88</v>
      </c>
      <c r="G28">
        <v>1201115400</v>
      </c>
      <c r="H28" t="s">
        <v>89</v>
      </c>
      <c r="I28" t="s">
        <v>14</v>
      </c>
      <c r="J28" t="str">
        <f>HYPERLINK("imagenes\2222327.jpg", "Abrir imagen")</f>
        <v>Abrir imagen</v>
      </c>
      <c r="K28" t="s">
        <v>90</v>
      </c>
      <c r="L28" t="s">
        <v>132</v>
      </c>
    </row>
    <row r="29" spans="1:12" x14ac:dyDescent="0.3">
      <c r="A29">
        <v>2222214</v>
      </c>
      <c r="B29">
        <v>1311891319</v>
      </c>
      <c r="C29" s="2">
        <v>45155</v>
      </c>
      <c r="D29">
        <v>2222214</v>
      </c>
      <c r="E29" t="s">
        <v>11</v>
      </c>
      <c r="F29" t="s">
        <v>91</v>
      </c>
      <c r="G29">
        <v>1201124300</v>
      </c>
      <c r="H29" t="s">
        <v>50</v>
      </c>
      <c r="I29" t="s">
        <v>14</v>
      </c>
      <c r="J29" t="str">
        <f>HYPERLINK("imagenes\2222214.jpg", "Abrir imagen")</f>
        <v>Abrir imagen</v>
      </c>
      <c r="K29" t="s">
        <v>92</v>
      </c>
      <c r="L29" t="s">
        <v>132</v>
      </c>
    </row>
    <row r="30" spans="1:12" x14ac:dyDescent="0.3">
      <c r="A30">
        <v>2222927</v>
      </c>
      <c r="B30">
        <v>1305685032</v>
      </c>
      <c r="C30" s="2">
        <v>45155</v>
      </c>
      <c r="D30">
        <v>2222927</v>
      </c>
      <c r="E30" t="s">
        <v>11</v>
      </c>
      <c r="F30" t="s">
        <v>93</v>
      </c>
      <c r="G30">
        <v>1201199300</v>
      </c>
      <c r="H30" t="s">
        <v>94</v>
      </c>
      <c r="I30" t="s">
        <v>14</v>
      </c>
      <c r="J30" t="str">
        <f>HYPERLINK("imagenes\2222927.jpg", "Abrir imagen")</f>
        <v>Abrir imagen</v>
      </c>
      <c r="K30" t="s">
        <v>95</v>
      </c>
      <c r="L30" t="s">
        <v>132</v>
      </c>
    </row>
    <row r="31" spans="1:12" x14ac:dyDescent="0.3">
      <c r="A31">
        <v>2222703</v>
      </c>
      <c r="B31">
        <v>910737436</v>
      </c>
      <c r="C31" s="2">
        <v>45155</v>
      </c>
      <c r="D31">
        <v>2222703</v>
      </c>
      <c r="E31" t="s">
        <v>11</v>
      </c>
      <c r="F31" t="s">
        <v>96</v>
      </c>
      <c r="G31">
        <v>1201183000</v>
      </c>
      <c r="H31" t="s">
        <v>97</v>
      </c>
      <c r="I31" t="s">
        <v>14</v>
      </c>
      <c r="J31" t="str">
        <f>HYPERLINK("imagenes\2222703.jpg", "Abrir imagen")</f>
        <v>Abrir imagen</v>
      </c>
      <c r="K31" t="s">
        <v>98</v>
      </c>
      <c r="L31" t="s">
        <v>132</v>
      </c>
    </row>
    <row r="32" spans="1:12" x14ac:dyDescent="0.3">
      <c r="A32">
        <v>2222278</v>
      </c>
      <c r="B32">
        <v>1803330362</v>
      </c>
      <c r="C32" s="2">
        <v>45155</v>
      </c>
      <c r="D32">
        <v>2222278</v>
      </c>
      <c r="E32" t="s">
        <v>11</v>
      </c>
      <c r="F32" t="s">
        <v>99</v>
      </c>
      <c r="G32">
        <v>1202307700</v>
      </c>
      <c r="H32" t="s">
        <v>100</v>
      </c>
      <c r="I32" t="s">
        <v>14</v>
      </c>
      <c r="J32" t="str">
        <f>HYPERLINK("imagenes\2222278.jpg", "Abrir imagen")</f>
        <v>Abrir imagen</v>
      </c>
      <c r="K32" t="s">
        <v>101</v>
      </c>
      <c r="L32" t="s">
        <v>132</v>
      </c>
    </row>
    <row r="33" spans="1:12" x14ac:dyDescent="0.3">
      <c r="A33">
        <v>2222165</v>
      </c>
      <c r="B33">
        <v>1721608535</v>
      </c>
      <c r="C33" s="2">
        <v>45155</v>
      </c>
      <c r="D33">
        <v>2222165</v>
      </c>
      <c r="E33" t="s">
        <v>11</v>
      </c>
      <c r="F33" t="s">
        <v>102</v>
      </c>
      <c r="G33">
        <v>1201109000</v>
      </c>
      <c r="H33" t="s">
        <v>103</v>
      </c>
      <c r="I33" t="s">
        <v>14</v>
      </c>
      <c r="J33" t="str">
        <f>HYPERLINK("imagenes\2222165.jpg", "Abrir imagen")</f>
        <v>Abrir imagen</v>
      </c>
      <c r="K33" t="s">
        <v>104</v>
      </c>
      <c r="L33" t="s">
        <v>132</v>
      </c>
    </row>
    <row r="34" spans="1:12" x14ac:dyDescent="0.3">
      <c r="A34">
        <v>2222632</v>
      </c>
      <c r="C34" s="2">
        <v>45155</v>
      </c>
      <c r="D34">
        <v>2222632</v>
      </c>
      <c r="E34" t="s">
        <v>105</v>
      </c>
      <c r="F34" t="s">
        <v>106</v>
      </c>
      <c r="G34">
        <v>1201134200</v>
      </c>
      <c r="H34" t="s">
        <v>107</v>
      </c>
      <c r="I34" t="s">
        <v>14</v>
      </c>
      <c r="J34" t="str">
        <f>HYPERLINK("imagenes\2222632.jpg", "Abrir imagen")</f>
        <v>Abrir imagen</v>
      </c>
      <c r="K34" t="s">
        <v>108</v>
      </c>
      <c r="L34" t="s">
        <v>133</v>
      </c>
    </row>
    <row r="35" spans="1:12" x14ac:dyDescent="0.3">
      <c r="A35">
        <v>2222634</v>
      </c>
      <c r="C35" s="2">
        <v>45155</v>
      </c>
      <c r="D35">
        <v>2222634</v>
      </c>
      <c r="E35" t="s">
        <v>105</v>
      </c>
      <c r="F35" t="s">
        <v>109</v>
      </c>
      <c r="G35">
        <v>1201135400</v>
      </c>
      <c r="H35" t="s">
        <v>110</v>
      </c>
      <c r="I35" t="s">
        <v>14</v>
      </c>
      <c r="J35" t="str">
        <f>HYPERLINK("imagenes\2222634.jpg", "Abrir imagen")</f>
        <v>Abrir imagen</v>
      </c>
      <c r="K35" t="s">
        <v>111</v>
      </c>
      <c r="L35" t="s">
        <v>134</v>
      </c>
    </row>
    <row r="36" spans="1:12" x14ac:dyDescent="0.3">
      <c r="A36">
        <v>2222999</v>
      </c>
      <c r="C36" s="2">
        <v>45155</v>
      </c>
      <c r="D36">
        <v>2222999</v>
      </c>
      <c r="E36" t="s">
        <v>105</v>
      </c>
      <c r="F36" t="s">
        <v>112</v>
      </c>
      <c r="G36">
        <v>1201110400</v>
      </c>
      <c r="H36" t="s">
        <v>113</v>
      </c>
      <c r="I36" t="s">
        <v>14</v>
      </c>
      <c r="J36" t="str">
        <f>HYPERLINK("imagenes\2222999.jpg", "Abrir imagen")</f>
        <v>Abrir imagen</v>
      </c>
      <c r="K36" t="s">
        <v>114</v>
      </c>
      <c r="L36" t="s">
        <v>134</v>
      </c>
    </row>
    <row r="37" spans="1:12" x14ac:dyDescent="0.3">
      <c r="A37">
        <v>2222394</v>
      </c>
      <c r="C37" s="2">
        <v>45155</v>
      </c>
      <c r="D37">
        <v>2222394</v>
      </c>
      <c r="E37" t="s">
        <v>105</v>
      </c>
      <c r="F37" t="s">
        <v>115</v>
      </c>
      <c r="G37">
        <v>1201106500</v>
      </c>
      <c r="H37" t="s">
        <v>116</v>
      </c>
      <c r="I37" t="s">
        <v>14</v>
      </c>
      <c r="J37" t="str">
        <f>HYPERLINK("imagenes\2222394.jpg", "Abrir imagen")</f>
        <v>Abrir imagen</v>
      </c>
      <c r="K37" t="s">
        <v>117</v>
      </c>
      <c r="L37" t="s">
        <v>133</v>
      </c>
    </row>
    <row r="38" spans="1:12" x14ac:dyDescent="0.3">
      <c r="A38">
        <v>2222211</v>
      </c>
      <c r="C38" s="2">
        <v>45155</v>
      </c>
      <c r="D38">
        <v>2222211</v>
      </c>
      <c r="E38" t="s">
        <v>105</v>
      </c>
      <c r="F38" t="s">
        <v>118</v>
      </c>
      <c r="G38">
        <v>1201124300</v>
      </c>
      <c r="H38" t="s">
        <v>50</v>
      </c>
      <c r="I38" t="s">
        <v>14</v>
      </c>
      <c r="J38" t="str">
        <f>HYPERLINK("imagenes\2222211.jpg", "Abrir imagen")</f>
        <v>Abrir imagen</v>
      </c>
      <c r="K38" t="s">
        <v>119</v>
      </c>
      <c r="L38" t="s">
        <v>133</v>
      </c>
    </row>
    <row r="39" spans="1:12" x14ac:dyDescent="0.3">
      <c r="A39">
        <v>2222987</v>
      </c>
      <c r="C39" s="2">
        <v>45155</v>
      </c>
      <c r="D39">
        <v>2222987</v>
      </c>
      <c r="E39" t="s">
        <v>105</v>
      </c>
      <c r="F39" t="s">
        <v>120</v>
      </c>
      <c r="G39">
        <v>1201110400</v>
      </c>
      <c r="H39" t="s">
        <v>113</v>
      </c>
      <c r="I39" t="s">
        <v>14</v>
      </c>
      <c r="J39" t="str">
        <f>HYPERLINK("imagenes\2222987.jpg", "Abrir imagen")</f>
        <v>Abrir imagen</v>
      </c>
      <c r="K39" t="s">
        <v>121</v>
      </c>
      <c r="L39" t="s">
        <v>133</v>
      </c>
    </row>
    <row r="40" spans="1:12" x14ac:dyDescent="0.3">
      <c r="A40">
        <v>2222642</v>
      </c>
      <c r="C40" s="2">
        <v>45155</v>
      </c>
      <c r="D40">
        <v>2222642</v>
      </c>
      <c r="E40" t="s">
        <v>105</v>
      </c>
      <c r="F40" t="s">
        <v>122</v>
      </c>
      <c r="G40">
        <v>1201136400</v>
      </c>
      <c r="H40" t="s">
        <v>123</v>
      </c>
      <c r="I40" t="s">
        <v>14</v>
      </c>
      <c r="J40" t="str">
        <f>HYPERLINK("imagenes\2222642.jpg", "Abrir imagen")</f>
        <v>Abrir imagen</v>
      </c>
      <c r="K40" t="s">
        <v>124</v>
      </c>
      <c r="L40" t="s">
        <v>135</v>
      </c>
    </row>
    <row r="41" spans="1:12" x14ac:dyDescent="0.3">
      <c r="A41">
        <v>2222296</v>
      </c>
      <c r="C41" s="2">
        <v>45155</v>
      </c>
      <c r="D41">
        <v>2222296</v>
      </c>
      <c r="E41" t="s">
        <v>105</v>
      </c>
      <c r="F41" t="s">
        <v>125</v>
      </c>
      <c r="G41">
        <v>1201123200</v>
      </c>
      <c r="H41" t="s">
        <v>126</v>
      </c>
      <c r="I41" t="s">
        <v>14</v>
      </c>
      <c r="J41" t="str">
        <f>HYPERLINK("imagenes\2222296.jpg", "Abrir imagen")</f>
        <v>Abrir imagen</v>
      </c>
      <c r="K41" t="s">
        <v>127</v>
      </c>
      <c r="L41" t="s">
        <v>134</v>
      </c>
    </row>
    <row r="42" spans="1:12" x14ac:dyDescent="0.3">
      <c r="A42">
        <v>2222299</v>
      </c>
      <c r="C42" s="2">
        <v>45155</v>
      </c>
      <c r="D42">
        <v>2222299</v>
      </c>
      <c r="E42" t="s">
        <v>105</v>
      </c>
      <c r="F42" t="s">
        <v>128</v>
      </c>
      <c r="G42">
        <v>1202304800</v>
      </c>
      <c r="H42" t="s">
        <v>129</v>
      </c>
      <c r="I42" t="s">
        <v>14</v>
      </c>
      <c r="J42" t="str">
        <f>HYPERLINK("imagenes\2222299.jpg", "Abrir imagen")</f>
        <v>Abrir imagen</v>
      </c>
      <c r="K42" t="s">
        <v>130</v>
      </c>
      <c r="L42" t="s">
        <v>136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FRANCISCO MATEO ULLOA TERAN</cp:lastModifiedBy>
  <dcterms:created xsi:type="dcterms:W3CDTF">2023-08-18T04:23:53Z</dcterms:created>
  <dcterms:modified xsi:type="dcterms:W3CDTF">2023-08-18T04:33:27Z</dcterms:modified>
</cp:coreProperties>
</file>