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andra\Desktop\BDDAD\bddad2024\Sprint 3\USBD22\"/>
    </mc:Choice>
  </mc:AlternateContent>
  <xr:revisionPtr revIDLastSave="0" documentId="13_ncr:1_{E4173859-9D03-4EA8-B663-BD7E96E7BBD6}" xr6:coauthVersionLast="47" xr6:coauthVersionMax="47" xr10:uidLastSave="{00000000-0000-0000-0000-000000000000}"/>
  <bookViews>
    <workbookView xWindow="11424" yWindow="0" windowWidth="11712" windowHeight="12336" tabRatio="700" firstSheet="1" activeTab="8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Procurements|Suppliers" sheetId="17" r:id="rId7"/>
    <sheet name="Colour Material Size" sheetId="11" r:id="rId8"/>
    <sheet name="Operations|BOO" sheetId="7" r:id="rId9"/>
    <sheet name="Operation Types" sheetId="3" r:id="rId10"/>
    <sheet name="WorkstationTypes" sheetId="4" r:id="rId11"/>
    <sheet name="Workstation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7" l="1"/>
  <c r="F63" i="7"/>
  <c r="F51" i="7"/>
  <c r="F43" i="7"/>
  <c r="H11" i="17"/>
  <c r="H3" i="17"/>
  <c r="H4" i="17"/>
  <c r="H5" i="17"/>
  <c r="H6" i="17"/>
  <c r="H7" i="17"/>
  <c r="H8" i="17"/>
  <c r="H9" i="17"/>
  <c r="H10" i="17"/>
  <c r="H2" i="17"/>
  <c r="C15" i="17"/>
  <c r="C14" i="1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77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11" i="7"/>
  <c r="G42" i="16"/>
  <c r="G43" i="16"/>
  <c r="G44" i="16"/>
  <c r="G45" i="16"/>
  <c r="G46" i="16"/>
  <c r="G47" i="16"/>
  <c r="G48" i="16"/>
  <c r="G49" i="16"/>
  <c r="G50" i="16"/>
  <c r="G51" i="16"/>
  <c r="G41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55" i="16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22" i="3"/>
  <c r="F37" i="7"/>
  <c r="F38" i="7"/>
  <c r="F39" i="7"/>
  <c r="F40" i="7"/>
  <c r="F41" i="7"/>
  <c r="F42" i="7"/>
  <c r="F44" i="7"/>
  <c r="F45" i="7"/>
  <c r="F46" i="7"/>
  <c r="F47" i="7"/>
  <c r="F48" i="7"/>
  <c r="F49" i="7"/>
  <c r="F50" i="7"/>
  <c r="F52" i="7"/>
  <c r="F53" i="7"/>
  <c r="F54" i="7"/>
  <c r="F55" i="7"/>
  <c r="F56" i="7"/>
  <c r="F57" i="7"/>
  <c r="F58" i="7"/>
  <c r="F59" i="7"/>
  <c r="F60" i="7"/>
  <c r="F61" i="7"/>
  <c r="F62" i="7"/>
  <c r="F64" i="7"/>
  <c r="F65" i="7"/>
  <c r="F66" i="7"/>
  <c r="F67" i="7"/>
  <c r="F68" i="7"/>
  <c r="F69" i="7"/>
  <c r="F71" i="7"/>
  <c r="F72" i="7"/>
  <c r="F73" i="7"/>
  <c r="F36" i="7"/>
  <c r="D14" i="11"/>
  <c r="D15" i="11"/>
  <c r="D3" i="7"/>
  <c r="D4" i="7"/>
  <c r="D5" i="7"/>
  <c r="D6" i="7"/>
  <c r="D7" i="7"/>
  <c r="D2" i="7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K2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<sst xmlns="http://schemas.openxmlformats.org/spreadsheetml/2006/main" count="592" uniqueCount="246">
  <si>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</si>
  <si>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</si>
  <si>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</si>
  <si>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</si>
  <si>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</si>
  <si>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</si>
  <si>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</si>
  <si>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</si>
  <si>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</si>
  <si>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</si>
  <si>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</si>
  <si>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</si>
  <si>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</si>
  <si>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</si>
  <si>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</si>
  <si>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</si>
  <si>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</si>
  <si>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</si>
  <si>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</si>
  <si>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</si>
  <si>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</si>
  <si>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</si>
  <si>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</si>
  <si>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</si>
  <si>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</si>
  <si>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</si>
  <si>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</si>
  <si>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</si>
  <si>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</si>
  <si>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</si>
  <si>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</si>
  <si>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</si>
  <si>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</si>
  <si>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</si>
  <si>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</si>
  <si>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</si>
  <si>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</si>
  <si>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</si>
  <si>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</si>
  <si>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</si>
  <si>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</si>
  <si>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</si>
  <si>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</si>
  <si>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</si>
  <si>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</si>
  <si>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</si>
  <si>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</si>
  <si>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</si>
  <si>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</si>
  <si>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</si>
  <si>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</si>
  <si>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</si>
  <si>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</si>
  <si>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</si>
  <si>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</si>
  <si>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</si>
  <si>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</si>
  <si>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</si>
  <si>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</si>
  <si>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</si>
  <si>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</si>
  <si>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</si>
  <si>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</si>
  <si>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</si>
  <si>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</si>
  <si>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</si>
  <si>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</si>
  <si>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</si>
  <si>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</si>
  <si>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</si>
  <si>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</si>
  <si>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</si>
  <si>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</si>
  <si>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</si>
  <si>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</si>
  <si>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</si>
  <si>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</si>
  <si>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</si>
  <si>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</si>
  <si>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</si>
  <si>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</si>
  <si>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</si>
  <si>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</si>
  <si>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</si>
  <si>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</si>
  <si>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</si>
  <si>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</si>
  <si>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</si>
  <si>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</si>
  <si>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</si>
  <si>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</si>
  <si>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</si>
  <si>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</si>
  <si>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</si>
  <si>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</si>
  <si>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</si>
  <si>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</si>
  <si>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</si>
  <si>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</si>
  <si>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</si>
  <si>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</si>
  <si>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</si>
  <si>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</si>
  <si>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</si>
  <si>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</si>
  <si>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</si>
  <si>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</si>
  <si>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</si>
  <si>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</si>
  <si>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</si>
  <si>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</si>
  <si>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</si>
  <si>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</si>
  <si>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</si>
  <si>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</si>
  <si>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</si>
  <si>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</si>
  <si>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</si>
  <si>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</si>
  <si>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</si>
  <si>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</si>
  <si>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</si>
  <si>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</si>
  <si>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</si>
  <si>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</si>
  <si>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</si>
  <si>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</si>
  <si>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</si>
  <si>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</si>
  <si>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</si>
  <si>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</si>
  <si>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</si>
  <si>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</si>
  <si>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</si>
  <si>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</si>
  <si>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</si>
  <si>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</si>
  <si>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</si>
  <si>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</si>
  <si>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</si>
  <si>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</si>
  <si>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</si>
  <si>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</si>
  <si>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</si>
  <si>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</si>
  <si>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</si>
  <si>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</si>
  <si>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</si>
  <si>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</si>
  <si>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</si>
  <si>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</si>
  <si>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</si>
  <si>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</si>
  <si>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</si>
  <si>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</si>
  <si>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</si>
  <si>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</si>
  <si>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</si>
  <si>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</si>
  <si>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</si>
  <si>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</si>
  <si>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</si>
  <si>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</si>
  <si>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</si>
  <si>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</si>
  <si>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</si>
  <si>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</si>
  <si>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</si>
  <si>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</si>
  <si>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</si>
  <si>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</si>
  <si>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</si>
  <si>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</si>
  <si>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</si>
  <si>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</si>
  <si>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</si>
  <si>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</si>
  <si>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</si>
  <si>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</si>
  <si>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</si>
  <si>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</si>
  <si>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</si>
  <si>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</si>
  <si>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</si>
  <si>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</si>
  <si>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</si>
  <si>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</si>
  <si>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</si>
  <si>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</si>
  <si>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</si>
  <si>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</si>
  <si>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</si>
  <si>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</si>
  <si>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</si>
  <si>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</si>
  <si>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</si>
  <si>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</si>
  <si>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</si>
  <si>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</si>
  <si>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</si>
  <si>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</si>
  <si>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</si>
  <si>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</si>
  <si>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</si>
  <si>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</si>
  <si>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</si>
  <si>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</si>
  <si>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</si>
  <si>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</si>
  <si>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</si>
  <si>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</si>
  <si>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</si>
  <si>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</si>
  <si>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</si>
  <si>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</si>
  <si>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</si>
  <si>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</si>
  <si>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</si>
  <si>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</si>
  <si>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</si>
  <si>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</si>
  <si>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5l 22 cm stainless steel pot bottom</t>
  </si>
  <si>
    <t>CustomerState</t>
  </si>
  <si>
    <t>Handle Gluing</t>
  </si>
  <si>
    <t>BOOId</t>
  </si>
  <si>
    <t>PartId</t>
  </si>
  <si>
    <t>OperationTypeId</t>
  </si>
  <si>
    <t>Pro 22 5l pot bottom</t>
  </si>
  <si>
    <t>Pro 22 lid</t>
  </si>
  <si>
    <t>Pro 20 3l pot bottom</t>
  </si>
  <si>
    <t>Pro 20 lid</t>
  </si>
  <si>
    <t>ml</t>
  </si>
  <si>
    <t>unit</t>
  </si>
  <si>
    <t>NextOp</t>
  </si>
  <si>
    <t>SetupTime</t>
  </si>
  <si>
    <t>MaximumTime</t>
  </si>
  <si>
    <t>MinimumStock</t>
  </si>
  <si>
    <t>Stock</t>
  </si>
  <si>
    <t>ReservedStock</t>
  </si>
  <si>
    <t>ExpectedTime</t>
  </si>
  <si>
    <t>Price</t>
  </si>
  <si>
    <t>SupplierId</t>
  </si>
  <si>
    <t>ExternalPartId</t>
  </si>
  <si>
    <t>StartDate</t>
  </si>
  <si>
    <t>EndDate</t>
  </si>
  <si>
    <t>MinQuantity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</si>
</sst>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222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153</v>
      </c>
      <c r="F2" t="s">
        <v>155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153</v>
      </c>
      <c r="F3" t="s">
        <v>156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153</v>
      </c>
      <c r="F4" t="s">
        <v>157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154</v>
      </c>
      <c r="F5" t="s">
        <v>158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F47"/>
  <sheetViews>
    <sheetView topLeftCell="A32" workbookViewId="0">
      <selection activeCell="E30" sqref="E30"/>
    </sheetView>
  </sheetViews>
  <sheetFormatPr defaultRowHeight="14.4" x14ac:dyDescent="0.3"/>
  <cols>
    <col min="1" max="1" width="14.21875" bestFit="1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OperationType(" &amp; $A$1 &amp; "," &amp; $B$1 &amp; ") VALUES(" &amp; A2 &amp; ", '" &amp; B2 &amp; "');"</f>
        <v>INSERT INTO OperationType(Id,Description)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9" si="0">"INSERT INTO OperationType(" &amp; $A$1 &amp; "," &amp; $B$1 &amp; ") VALUES(" &amp; A3 &amp; ", '" &amp; B3 &amp; "');"</f>
        <v>INSERT INTO OperationType(Id,Description)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OperationType(Id,Description)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OperationType(Id,Description)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OperationType(Id,Description)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OperationType(Id,Description)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OperationType(Id,Description)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OperationType(Id,Description)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OperationType(Id,Description)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OperationType(Id,Description)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OperationType(Id,Description)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OperationType(Id,Description)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OperationType(Id,Description) VALUES(5671, 'Teflon painting');</v>
      </c>
    </row>
    <row r="15" spans="1:4" x14ac:dyDescent="0.3">
      <c r="A15">
        <v>5681</v>
      </c>
      <c r="B15" t="s">
        <v>178</v>
      </c>
      <c r="D15" t="str">
        <f t="shared" si="0"/>
        <v>INSERT INTO OperationType(Id,Description) VALUES(5681, 'Initial pan base pressing');</v>
      </c>
    </row>
    <row r="16" spans="1:4" x14ac:dyDescent="0.3">
      <c r="A16">
        <v>5682</v>
      </c>
      <c r="B16" t="s">
        <v>179</v>
      </c>
      <c r="D16" t="str">
        <f t="shared" si="0"/>
        <v>INSERT INTO OperationType(Id,Description) VALUES(5682, 'Final pan base pressing');</v>
      </c>
    </row>
    <row r="17" spans="1:6" x14ac:dyDescent="0.3">
      <c r="A17">
        <v>5683</v>
      </c>
      <c r="B17" t="s">
        <v>180</v>
      </c>
      <c r="D17" t="str">
        <f t="shared" si="0"/>
        <v>INSERT INTO OperationType(Id,Description) VALUES(5683, 'Pan base finishing');</v>
      </c>
    </row>
    <row r="18" spans="1:6" x14ac:dyDescent="0.3">
      <c r="A18">
        <v>5685</v>
      </c>
      <c r="B18" t="s">
        <v>223</v>
      </c>
      <c r="D18" t="str">
        <f t="shared" si="0"/>
        <v>INSERT INTO OperationType(Id,Description) VALUES(5685, 'Handle Gluing');</v>
      </c>
    </row>
    <row r="19" spans="1:6" x14ac:dyDescent="0.3">
      <c r="A19">
        <v>5688</v>
      </c>
      <c r="B19" t="s">
        <v>181</v>
      </c>
      <c r="D19" t="str">
        <f t="shared" si="0"/>
        <v>INSERT INTO OperationType(Id,Description) VALUES(5688, 'Pan test and packaging');</v>
      </c>
    </row>
    <row r="21" spans="1:6" x14ac:dyDescent="0.3">
      <c r="A21" t="s">
        <v>226</v>
      </c>
      <c r="B21" t="s">
        <v>139</v>
      </c>
      <c r="C21" t="s">
        <v>234</v>
      </c>
      <c r="D21" t="s">
        <v>235</v>
      </c>
    </row>
    <row r="22" spans="1:6" x14ac:dyDescent="0.3">
      <c r="A22">
        <v>5647</v>
      </c>
      <c r="B22" t="s">
        <v>27</v>
      </c>
      <c r="C22">
        <v>1</v>
      </c>
      <c r="D22">
        <v>10</v>
      </c>
      <c r="F22" t="str">
        <f>"INSERT INTO OperationType_WorkstationType(" &amp; $A$21 &amp; "," &amp; $B$21 &amp; "," &amp; $C$21 &amp; "," &amp; $D$21 &amp; ") VALUES(" &amp; A22 &amp; ", '" &amp; B22 &amp; "'," &amp; C22 &amp; ", " &amp; D22 &amp; ");"</f>
        <v>INSERT INTO OperationType_WorkstationType(OperationTypeId,WorkstationTypeId,SetupTime,MaximumTime) VALUES(5647, 'A4578',1, 10);</v>
      </c>
    </row>
    <row r="23" spans="1:6" x14ac:dyDescent="0.3">
      <c r="A23">
        <v>5647</v>
      </c>
      <c r="B23" t="s">
        <v>32</v>
      </c>
      <c r="C23">
        <v>1</v>
      </c>
      <c r="D23">
        <v>10</v>
      </c>
      <c r="F23" t="str">
        <f t="shared" ref="F23:F47" si="1">"INSERT INTO OperationType_WorkstationType(" &amp; $A$21 &amp; "," &amp; $B$21 &amp; "," &amp; $C$21 &amp; "," &amp; $D$21 &amp; ") VALUES(" &amp; A23 &amp; ", '" &amp; B23 &amp; "'," &amp; C23 &amp; ", " &amp; D23 &amp; ");"</f>
        <v>INSERT INTO OperationType_WorkstationType(OperationTypeId,WorkstationTypeId,SetupTime,MaximumTime) VALUES(5647, 'A4588',1, 10);</v>
      </c>
    </row>
    <row r="24" spans="1:6" x14ac:dyDescent="0.3">
      <c r="A24">
        <v>5647</v>
      </c>
      <c r="B24" t="s">
        <v>34</v>
      </c>
      <c r="C24">
        <v>1</v>
      </c>
      <c r="D24">
        <v>10</v>
      </c>
      <c r="F24" t="str">
        <f t="shared" si="1"/>
        <v>INSERT INTO OperationType_WorkstationType(OperationTypeId,WorkstationTypeId,SetupTime,MaximumTime) VALUES(5647, 'A4598',1, 10);</v>
      </c>
    </row>
    <row r="25" spans="1:6" x14ac:dyDescent="0.3">
      <c r="A25">
        <v>5649</v>
      </c>
      <c r="B25" t="s">
        <v>32</v>
      </c>
      <c r="C25">
        <v>1</v>
      </c>
      <c r="D25">
        <v>10</v>
      </c>
      <c r="F25" t="str">
        <f t="shared" si="1"/>
        <v>INSERT INTO OperationType_WorkstationType(OperationTypeId,WorkstationTypeId,SetupTime,MaximumTime) VALUES(5649, 'A4588',1, 10);</v>
      </c>
    </row>
    <row r="26" spans="1:6" x14ac:dyDescent="0.3">
      <c r="A26">
        <v>5649</v>
      </c>
      <c r="B26" t="s">
        <v>34</v>
      </c>
      <c r="C26">
        <v>1</v>
      </c>
      <c r="D26">
        <v>10</v>
      </c>
      <c r="F26" t="str">
        <f t="shared" si="1"/>
        <v>INSERT INTO OperationType_WorkstationType(OperationTypeId,WorkstationTypeId,SetupTime,MaximumTime) VALUES(5649, 'A4598',1, 10);</v>
      </c>
    </row>
    <row r="27" spans="1:6" x14ac:dyDescent="0.3">
      <c r="A27">
        <v>5651</v>
      </c>
      <c r="B27" t="s">
        <v>32</v>
      </c>
      <c r="C27">
        <v>1</v>
      </c>
      <c r="D27">
        <v>10</v>
      </c>
      <c r="F27" t="str">
        <f t="shared" si="1"/>
        <v>INSERT INTO OperationType_WorkstationType(OperationTypeId,WorkstationTypeId,SetupTime,MaximumTime) VALUES(5651, 'A4588',1, 10);</v>
      </c>
    </row>
    <row r="28" spans="1:6" x14ac:dyDescent="0.3">
      <c r="A28">
        <v>5651</v>
      </c>
      <c r="B28" t="s">
        <v>34</v>
      </c>
      <c r="C28">
        <v>1</v>
      </c>
      <c r="D28">
        <v>10</v>
      </c>
      <c r="F28" t="str">
        <f t="shared" si="1"/>
        <v>INSERT INTO OperationType_WorkstationType(OperationTypeId,WorkstationTypeId,SetupTime,MaximumTime) VALUES(5651, 'A4598',1, 10);</v>
      </c>
    </row>
    <row r="29" spans="1:6" x14ac:dyDescent="0.3">
      <c r="A29">
        <v>5653</v>
      </c>
      <c r="B29" t="s">
        <v>53</v>
      </c>
      <c r="C29">
        <v>1</v>
      </c>
      <c r="D29">
        <v>10</v>
      </c>
      <c r="F29" t="str">
        <f t="shared" si="1"/>
        <v>INSERT INTO OperationType_WorkstationType(OperationTypeId,WorkstationTypeId,SetupTime,MaximumTime) VALUES(5653, 'C5637',1, 10);</v>
      </c>
    </row>
    <row r="30" spans="1:6" x14ac:dyDescent="0.3">
      <c r="A30">
        <v>5655</v>
      </c>
      <c r="B30" t="s">
        <v>32</v>
      </c>
      <c r="C30">
        <v>1</v>
      </c>
      <c r="D30">
        <v>10</v>
      </c>
      <c r="F30" t="str">
        <f t="shared" si="1"/>
        <v>INSERT INTO OperationType_WorkstationType(OperationTypeId,WorkstationTypeId,SetupTime,MaximumTime) VALUES(5655, 'A4588',1, 10);</v>
      </c>
    </row>
    <row r="31" spans="1:6" x14ac:dyDescent="0.3">
      <c r="A31">
        <v>5665</v>
      </c>
      <c r="B31" t="s">
        <v>55</v>
      </c>
      <c r="C31">
        <v>1</v>
      </c>
      <c r="D31">
        <v>10</v>
      </c>
      <c r="F31" t="str">
        <f t="shared" si="1"/>
        <v>INSERT INTO OperationType_WorkstationType(OperationTypeId,WorkstationTypeId,SetupTime,MaximumTime) VALUES(5665, 'D9123',1, 10);</v>
      </c>
    </row>
    <row r="32" spans="1:6" x14ac:dyDescent="0.3">
      <c r="A32">
        <v>5655</v>
      </c>
      <c r="B32" t="s">
        <v>34</v>
      </c>
      <c r="C32">
        <v>1</v>
      </c>
      <c r="D32">
        <v>10</v>
      </c>
      <c r="F32" t="str">
        <f t="shared" si="1"/>
        <v>INSERT INTO OperationType_WorkstationType(OperationTypeId,WorkstationTypeId,SetupTime,MaximumTime) VALUES(5655, 'A4598',1, 10);</v>
      </c>
    </row>
    <row r="33" spans="1:6" x14ac:dyDescent="0.3">
      <c r="A33">
        <v>5657</v>
      </c>
      <c r="B33" t="s">
        <v>53</v>
      </c>
      <c r="C33">
        <v>1</v>
      </c>
      <c r="D33">
        <v>10</v>
      </c>
      <c r="F33" t="str">
        <f t="shared" si="1"/>
        <v>INSERT INTO OperationType_WorkstationType(OperationTypeId,WorkstationTypeId,SetupTime,MaximumTime) VALUES(5657, 'C5637',1, 10);</v>
      </c>
    </row>
    <row r="34" spans="1:6" x14ac:dyDescent="0.3">
      <c r="A34">
        <v>5659</v>
      </c>
      <c r="B34" t="s">
        <v>40</v>
      </c>
      <c r="C34">
        <v>1</v>
      </c>
      <c r="D34">
        <v>10</v>
      </c>
      <c r="F34" t="str">
        <f t="shared" si="1"/>
        <v>INSERT INTO OperationType_WorkstationType(OperationTypeId,WorkstationTypeId,SetupTime,MaximumTime) VALUES(5659, 'S3271',1, 10);</v>
      </c>
    </row>
    <row r="35" spans="1:6" x14ac:dyDescent="0.3">
      <c r="A35">
        <v>5661</v>
      </c>
      <c r="B35" t="s">
        <v>74</v>
      </c>
      <c r="C35">
        <v>1</v>
      </c>
      <c r="D35">
        <v>10</v>
      </c>
      <c r="F35" t="str">
        <f t="shared" si="1"/>
        <v>INSERT INTO OperationType_WorkstationType(OperationTypeId,WorkstationTypeId,SetupTime,MaximumTime) VALUES(5661, 'T3452',1, 10);</v>
      </c>
    </row>
    <row r="36" spans="1:6" x14ac:dyDescent="0.3">
      <c r="A36">
        <v>5663</v>
      </c>
      <c r="B36" t="s">
        <v>52</v>
      </c>
      <c r="C36">
        <v>1</v>
      </c>
      <c r="D36">
        <v>10</v>
      </c>
      <c r="F36" t="str">
        <f t="shared" si="1"/>
        <v>INSERT INTO OperationType_WorkstationType(OperationTypeId,WorkstationTypeId,SetupTime,MaximumTime) VALUES(5663, 'K3675',1, 10);</v>
      </c>
    </row>
    <row r="37" spans="1:6" x14ac:dyDescent="0.3">
      <c r="A37">
        <v>5667</v>
      </c>
      <c r="B37" t="s">
        <v>63</v>
      </c>
      <c r="C37">
        <v>1</v>
      </c>
      <c r="D37">
        <v>10</v>
      </c>
      <c r="F37" t="str">
        <f t="shared" si="1"/>
        <v>INSERT INTO OperationType_WorkstationType(OperationTypeId,WorkstationTypeId,SetupTime,MaximumTime) VALUES(5667, 'Q3547',1, 10);</v>
      </c>
    </row>
    <row r="38" spans="1:6" x14ac:dyDescent="0.3">
      <c r="A38">
        <v>5669</v>
      </c>
      <c r="B38" t="s">
        <v>63</v>
      </c>
      <c r="C38">
        <v>1</v>
      </c>
      <c r="D38">
        <v>10</v>
      </c>
      <c r="F38" t="str">
        <f t="shared" si="1"/>
        <v>INSERT INTO OperationType_WorkstationType(OperationTypeId,WorkstationTypeId,SetupTime,MaximumTime) VALUES(5669, 'Q3547',1, 10);</v>
      </c>
    </row>
    <row r="39" spans="1:6" x14ac:dyDescent="0.3">
      <c r="A39">
        <v>5671</v>
      </c>
      <c r="B39" t="s">
        <v>62</v>
      </c>
      <c r="C39">
        <v>1</v>
      </c>
      <c r="D39">
        <v>10</v>
      </c>
      <c r="F39" t="str">
        <f t="shared" si="1"/>
        <v>INSERT INTO OperationType_WorkstationType(OperationTypeId,WorkstationTypeId,SetupTime,MaximumTime) VALUES(5671, 'Q5478',1, 10);</v>
      </c>
    </row>
    <row r="40" spans="1:6" x14ac:dyDescent="0.3">
      <c r="A40">
        <v>5681</v>
      </c>
      <c r="B40" t="s">
        <v>32</v>
      </c>
      <c r="C40">
        <v>1</v>
      </c>
      <c r="D40">
        <v>10</v>
      </c>
      <c r="F40" t="str">
        <f t="shared" si="1"/>
        <v>INSERT INTO OperationType_WorkstationType(OperationTypeId,WorkstationTypeId,SetupTime,MaximumTime) VALUES(5681, 'A4588',1, 10);</v>
      </c>
    </row>
    <row r="41" spans="1:6" x14ac:dyDescent="0.3">
      <c r="A41">
        <v>5681</v>
      </c>
      <c r="B41" t="s">
        <v>34</v>
      </c>
      <c r="C41">
        <v>1</v>
      </c>
      <c r="D41">
        <v>10</v>
      </c>
      <c r="F41" t="str">
        <f t="shared" si="1"/>
        <v>INSERT INTO OperationType_WorkstationType(OperationTypeId,WorkstationTypeId,SetupTime,MaximumTime) VALUES(5681, 'A4598',1, 10);</v>
      </c>
    </row>
    <row r="42" spans="1:6" x14ac:dyDescent="0.3">
      <c r="A42">
        <v>5682</v>
      </c>
      <c r="B42" t="s">
        <v>32</v>
      </c>
      <c r="C42">
        <v>1</v>
      </c>
      <c r="D42">
        <v>10</v>
      </c>
      <c r="F42" t="str">
        <f t="shared" si="1"/>
        <v>INSERT INTO OperationType_WorkstationType(OperationTypeId,WorkstationTypeId,SetupTime,MaximumTime) VALUES(5682, 'A4588',1, 10);</v>
      </c>
    </row>
    <row r="43" spans="1:6" x14ac:dyDescent="0.3">
      <c r="A43">
        <v>5682</v>
      </c>
      <c r="B43" t="s">
        <v>34</v>
      </c>
      <c r="C43">
        <v>1</v>
      </c>
      <c r="D43">
        <v>10</v>
      </c>
      <c r="F43" t="str">
        <f t="shared" si="1"/>
        <v>INSERT INTO OperationType_WorkstationType(OperationTypeId,WorkstationTypeId,SetupTime,MaximumTime) VALUES(5682, 'A4598',1, 10);</v>
      </c>
    </row>
    <row r="44" spans="1:6" x14ac:dyDescent="0.3">
      <c r="A44">
        <v>5683</v>
      </c>
      <c r="B44" t="s">
        <v>53</v>
      </c>
      <c r="C44">
        <v>1</v>
      </c>
      <c r="D44">
        <v>10</v>
      </c>
      <c r="F44" t="str">
        <f t="shared" si="1"/>
        <v>INSERT INTO OperationType_WorkstationType(OperationTypeId,WorkstationTypeId,SetupTime,MaximumTime) VALUES(5683, 'C5637',1, 10);</v>
      </c>
    </row>
    <row r="45" spans="1:6" x14ac:dyDescent="0.3">
      <c r="A45">
        <v>5685</v>
      </c>
      <c r="B45" t="s">
        <v>55</v>
      </c>
      <c r="C45">
        <v>1</v>
      </c>
      <c r="D45">
        <v>10</v>
      </c>
      <c r="F45" t="str">
        <f t="shared" si="1"/>
        <v>INSERT INTO OperationType_WorkstationType(OperationTypeId,WorkstationTypeId,SetupTime,MaximumTime) VALUES(5685, 'D9123',1, 10);</v>
      </c>
    </row>
    <row r="46" spans="1:6" x14ac:dyDescent="0.3">
      <c r="A46">
        <v>5688</v>
      </c>
      <c r="B46" t="s">
        <v>52</v>
      </c>
      <c r="C46">
        <v>1</v>
      </c>
      <c r="D46">
        <v>10</v>
      </c>
      <c r="F46" t="str">
        <f t="shared" si="1"/>
        <v>INSERT INTO OperationType_WorkstationType(OperationTypeId,WorkstationTypeId,SetupTime,MaximumTime) VALUES(5688, 'K3675',1, 10);</v>
      </c>
    </row>
    <row r="47" spans="1:6" x14ac:dyDescent="0.3">
      <c r="A47">
        <v>5655</v>
      </c>
      <c r="B47" t="s">
        <v>34</v>
      </c>
      <c r="C47">
        <v>1</v>
      </c>
      <c r="D47">
        <v>10</v>
      </c>
      <c r="F47" t="str">
        <f t="shared" si="1"/>
        <v>INSERT INTO OperationType_WorkstationType(OperationTypeId,WorkstationTypeId,SetupTime,MaximumTime) VALUES(5655, 'A4598',1, 10);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L27" sqref="L27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173</v>
      </c>
      <c r="D1" t="s">
        <v>172</v>
      </c>
      <c r="E1" t="s">
        <v>171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E24" sqref="E24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175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182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170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170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182</v>
      </c>
      <c r="C26" t="s">
        <v>136</v>
      </c>
      <c r="D26" t="s">
        <v>78</v>
      </c>
      <c r="E26" t="s">
        <v>183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170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170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9" sqref="D9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161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162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163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164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165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A8" sqref="A8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160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170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184</v>
      </c>
      <c r="B9">
        <v>125</v>
      </c>
      <c r="C9" t="s">
        <v>221</v>
      </c>
      <c r="E9" t="str">
        <f t="shared" si="0"/>
        <v>INSERT INTO Product(Id,ProductFamilyId,Description) VALUES('AS12946S22', 125, '5l 22 cm stainless steel pot bottom');</v>
      </c>
    </row>
    <row r="10" spans="1:5" x14ac:dyDescent="0.3">
      <c r="A10" t="s">
        <v>185</v>
      </c>
      <c r="B10">
        <v>145</v>
      </c>
      <c r="C10" t="s">
        <v>203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186</v>
      </c>
      <c r="B11">
        <v>125</v>
      </c>
      <c r="C11" t="s">
        <v>204</v>
      </c>
      <c r="E11" t="str">
        <f t="shared" si="0"/>
        <v>INSERT INTO Product(Id,ProductFamilyId,Description) VALUES('AS12946S20', 125, '3l 20 cm stainless steel pot bottom');</v>
      </c>
    </row>
    <row r="12" spans="1:5" x14ac:dyDescent="0.3">
      <c r="A12" t="s">
        <v>187</v>
      </c>
      <c r="B12">
        <v>145</v>
      </c>
      <c r="C12" t="s">
        <v>205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79"/>
  <sheetViews>
    <sheetView topLeftCell="A43" zoomScale="80" zoomScaleNormal="80" workbookViewId="0">
      <selection activeCell="Q21" sqref="Q21"/>
    </sheetView>
  </sheetViews>
  <sheetFormatPr defaultRowHeight="14.4" x14ac:dyDescent="0.3"/>
  <cols>
    <col min="1" max="1" width="11.44140625" bestFit="1" customWidth="1"/>
    <col min="2" max="2" width="34.5546875" bestFit="1" customWidth="1"/>
    <col min="4" max="4" width="14.109375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159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170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140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176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140</v>
      </c>
      <c r="B13" t="s">
        <v>141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176</v>
      </c>
      <c r="B14" t="s">
        <v>177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166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168</v>
      </c>
      <c r="Q16" t="str">
        <f t="shared" si="2"/>
        <v>INSERT INTO RawMaterial(Id) VALUES('PN52384R12');</v>
      </c>
    </row>
    <row r="17" spans="1:17" x14ac:dyDescent="0.3">
      <c r="A17" t="s">
        <v>166</v>
      </c>
      <c r="B17" t="s">
        <v>167</v>
      </c>
      <c r="D17" t="str">
        <f t="shared" si="0"/>
        <v>INSERT INTO Part(Id,Name) VALUES('PN52384R45','250x250 mm 5mm stainless steel sheet');</v>
      </c>
      <c r="O17" t="s">
        <v>202</v>
      </c>
      <c r="Q17" t="str">
        <f t="shared" si="2"/>
        <v>INSERT INTO RawMaterial(Id) VALUES('PN94561L67');</v>
      </c>
    </row>
    <row r="18" spans="1:17" x14ac:dyDescent="0.3">
      <c r="A18" t="s">
        <v>168</v>
      </c>
      <c r="B18" t="s">
        <v>169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184</v>
      </c>
      <c r="B19" t="s">
        <v>227</v>
      </c>
      <c r="D19" t="str">
        <f t="shared" si="0"/>
        <v>INSERT INTO Part(Id,Name) VALUES('AS12946S22','Pro 22 5l pot bottom');</v>
      </c>
    </row>
    <row r="20" spans="1:17" x14ac:dyDescent="0.3">
      <c r="A20" t="s">
        <v>185</v>
      </c>
      <c r="B20" t="s">
        <v>228</v>
      </c>
      <c r="D20" t="str">
        <f t="shared" si="0"/>
        <v>INSERT INTO Part(Id,Name) VALUES('AS12947S22','Pro 22 lid');</v>
      </c>
      <c r="O20" t="s">
        <v>127</v>
      </c>
    </row>
    <row r="21" spans="1:17" x14ac:dyDescent="0.3">
      <c r="A21" t="s">
        <v>186</v>
      </c>
      <c r="B21" t="s">
        <v>229</v>
      </c>
      <c r="D21" t="str">
        <f t="shared" si="0"/>
        <v>INSERT INTO Part(Id,Name) VALUES('AS12946S20','Pro 20 3l pot bottom');</v>
      </c>
      <c r="O21" t="s">
        <v>188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187</v>
      </c>
      <c r="B22" t="s">
        <v>230</v>
      </c>
      <c r="D22" t="str">
        <f t="shared" si="0"/>
        <v>INSERT INTO Part(Id,Name) VALUES('AS12947S20','Pro 20 lid');</v>
      </c>
      <c r="O22" t="s">
        <v>189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188</v>
      </c>
      <c r="B23" t="s">
        <v>206</v>
      </c>
      <c r="D23" t="str">
        <f t="shared" si="0"/>
        <v>INSERT INTO Part(Id,Name) VALUES('IP12945A01','250 mm 5 mm stailess steel disc');</v>
      </c>
      <c r="O23" t="s">
        <v>190</v>
      </c>
      <c r="Q23" t="str">
        <f t="shared" si="3"/>
        <v>INSERT INTO IntermediateProduct(Id) VALUES('IP12945A03');</v>
      </c>
    </row>
    <row r="24" spans="1:17" x14ac:dyDescent="0.3">
      <c r="A24" t="s">
        <v>189</v>
      </c>
      <c r="B24" t="s">
        <v>207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191</v>
      </c>
      <c r="Q24" t="str">
        <f t="shared" si="3"/>
        <v>INSERT INTO IntermediateProduct(Id) VALUES('IP12945A04');</v>
      </c>
    </row>
    <row r="25" spans="1:17" x14ac:dyDescent="0.3">
      <c r="A25" t="s">
        <v>190</v>
      </c>
      <c r="B25" t="s">
        <v>208</v>
      </c>
      <c r="D25" t="str">
        <f t="shared" si="4"/>
        <v>INSERT INTO Part(Id,Name) VALUES('IP12945A03','220 mm pot base phase 2');</v>
      </c>
      <c r="O25" t="s">
        <v>192</v>
      </c>
      <c r="Q25" t="str">
        <f t="shared" si="3"/>
        <v>INSERT INTO IntermediateProduct(Id) VALUES('IP12947A01');</v>
      </c>
    </row>
    <row r="26" spans="1:17" x14ac:dyDescent="0.3">
      <c r="A26" t="s">
        <v>191</v>
      </c>
      <c r="B26" t="s">
        <v>209</v>
      </c>
      <c r="D26" t="str">
        <f t="shared" si="4"/>
        <v>INSERT INTO Part(Id,Name) VALUES('IP12945A04','220 mm pot base final');</v>
      </c>
      <c r="O26" t="s">
        <v>193</v>
      </c>
      <c r="Q26" t="str">
        <f t="shared" si="3"/>
        <v>INSERT INTO IntermediateProduct(Id) VALUES('IP12947A02');</v>
      </c>
    </row>
    <row r="27" spans="1:17" x14ac:dyDescent="0.3">
      <c r="A27" t="s">
        <v>192</v>
      </c>
      <c r="B27" t="s">
        <v>210</v>
      </c>
      <c r="D27" t="str">
        <f t="shared" si="4"/>
        <v>INSERT INTO Part(Id,Name) VALUES('IP12947A01','250 mm 1 mm stailess steel disc');</v>
      </c>
      <c r="O27" t="s">
        <v>194</v>
      </c>
      <c r="Q27" t="str">
        <f t="shared" si="3"/>
        <v>INSERT INTO IntermediateProduct(Id) VALUES('IP12947A03');</v>
      </c>
    </row>
    <row r="28" spans="1:17" x14ac:dyDescent="0.3">
      <c r="A28" t="s">
        <v>193</v>
      </c>
      <c r="B28" t="s">
        <v>211</v>
      </c>
      <c r="D28" t="str">
        <f t="shared" si="4"/>
        <v>INSERT INTO Part(Id,Name) VALUES('IP12947A02','220 mm lid pressed');</v>
      </c>
      <c r="O28" t="s">
        <v>195</v>
      </c>
      <c r="Q28" t="str">
        <f t="shared" si="3"/>
        <v>INSERT INTO IntermediateProduct(Id) VALUES('IP12947A04');</v>
      </c>
    </row>
    <row r="29" spans="1:17" x14ac:dyDescent="0.3">
      <c r="A29" t="s">
        <v>194</v>
      </c>
      <c r="B29" t="s">
        <v>212</v>
      </c>
      <c r="D29" t="str">
        <f t="shared" si="4"/>
        <v>INSERT INTO Part(Id,Name) VALUES('IP12947A03','220 mm lid polished');</v>
      </c>
      <c r="O29" t="s">
        <v>196</v>
      </c>
      <c r="Q29" t="str">
        <f t="shared" si="3"/>
        <v>INSERT INTO IntermediateProduct(Id) VALUES('IP12945A32');</v>
      </c>
    </row>
    <row r="30" spans="1:17" x14ac:dyDescent="0.3">
      <c r="A30" t="s">
        <v>195</v>
      </c>
      <c r="B30" t="s">
        <v>213</v>
      </c>
      <c r="D30" t="str">
        <f t="shared" si="4"/>
        <v>INSERT INTO Part(Id,Name) VALUES('IP12947A04','220 mm lid with handle');</v>
      </c>
      <c r="O30" t="s">
        <v>197</v>
      </c>
      <c r="Q30" t="str">
        <f t="shared" si="3"/>
        <v>INSERT INTO IntermediateProduct(Id) VALUES('IP12945A33');</v>
      </c>
    </row>
    <row r="31" spans="1:17" x14ac:dyDescent="0.3">
      <c r="A31" t="s">
        <v>196</v>
      </c>
      <c r="B31" t="s">
        <v>214</v>
      </c>
      <c r="D31" t="str">
        <f t="shared" si="4"/>
        <v>INSERT INTO Part(Id,Name) VALUES('IP12945A32','200 mm pot base phase 1');</v>
      </c>
      <c r="O31" t="s">
        <v>198</v>
      </c>
      <c r="Q31" t="str">
        <f t="shared" si="3"/>
        <v>INSERT INTO IntermediateProduct(Id) VALUES('IP12945A34');</v>
      </c>
    </row>
    <row r="32" spans="1:17" x14ac:dyDescent="0.3">
      <c r="A32" t="s">
        <v>197</v>
      </c>
      <c r="B32" t="s">
        <v>215</v>
      </c>
      <c r="D32" t="str">
        <f t="shared" si="4"/>
        <v>INSERT INTO Part(Id,Name) VALUES('IP12945A33','200 mm pot base phase 2');</v>
      </c>
      <c r="O32" t="s">
        <v>199</v>
      </c>
      <c r="Q32" t="str">
        <f t="shared" si="3"/>
        <v>INSERT INTO IntermediateProduct(Id) VALUES('IP12947A32');</v>
      </c>
    </row>
    <row r="33" spans="1:17" x14ac:dyDescent="0.3">
      <c r="A33" t="s">
        <v>198</v>
      </c>
      <c r="B33" t="s">
        <v>216</v>
      </c>
      <c r="D33" t="str">
        <f t="shared" si="4"/>
        <v>INSERT INTO Part(Id,Name) VALUES('IP12945A34','200 mm pot base final');</v>
      </c>
      <c r="O33" t="s">
        <v>200</v>
      </c>
      <c r="Q33" t="str">
        <f t="shared" si="3"/>
        <v>INSERT INTO IntermediateProduct(Id) VALUES('IP12947A33');</v>
      </c>
    </row>
    <row r="34" spans="1:17" x14ac:dyDescent="0.3">
      <c r="A34" t="s">
        <v>199</v>
      </c>
      <c r="B34" t="s">
        <v>217</v>
      </c>
      <c r="D34" t="str">
        <f t="shared" si="4"/>
        <v>INSERT INTO Part(Id,Name) VALUES('IP12947A32','200 mm lid pressed');</v>
      </c>
      <c r="O34" t="s">
        <v>201</v>
      </c>
      <c r="Q34" t="str">
        <f t="shared" si="3"/>
        <v>INSERT INTO IntermediateProduct(Id) VALUES('IP12947A34');</v>
      </c>
    </row>
    <row r="35" spans="1:17" x14ac:dyDescent="0.3">
      <c r="A35" t="s">
        <v>200</v>
      </c>
      <c r="B35" t="s">
        <v>218</v>
      </c>
      <c r="D35" t="str">
        <f t="shared" si="4"/>
        <v>INSERT INTO Part(Id,Name) VALUES('IP12947A33','200 mm lid polished');</v>
      </c>
    </row>
    <row r="36" spans="1:17" x14ac:dyDescent="0.3">
      <c r="A36" t="s">
        <v>201</v>
      </c>
      <c r="B36" t="s">
        <v>219</v>
      </c>
      <c r="D36" t="str">
        <f t="shared" si="4"/>
        <v>INSERT INTO Part(Id,Name) VALUES('IP12947A34','200 mm lid with handle');</v>
      </c>
    </row>
    <row r="37" spans="1:17" x14ac:dyDescent="0.3">
      <c r="A37" t="s">
        <v>202</v>
      </c>
      <c r="B37" t="s">
        <v>220</v>
      </c>
      <c r="D37" t="str">
        <f t="shared" si="4"/>
        <v>INSERT INTO Part(Id,Name) VALUES('PN94561L67','Coolube 2210XP');</v>
      </c>
    </row>
    <row r="40" spans="1:17" x14ac:dyDescent="0.3">
      <c r="A40" t="s">
        <v>127</v>
      </c>
      <c r="B40" t="s">
        <v>236</v>
      </c>
      <c r="C40" t="s">
        <v>237</v>
      </c>
      <c r="D40" t="s">
        <v>238</v>
      </c>
    </row>
    <row r="41" spans="1:17" x14ac:dyDescent="0.3">
      <c r="A41" t="s">
        <v>76</v>
      </c>
      <c r="B41">
        <v>1</v>
      </c>
      <c r="C41">
        <v>10</v>
      </c>
      <c r="D41">
        <v>0</v>
      </c>
      <c r="G41" t="str">
        <f>"INSERT INTO ExternalPart(" &amp; $A$40 &amp; ", " &amp; $B$40 &amp; ", " &amp; $C$40 &amp; ", " &amp; $D$40 &amp; ") VALUES('" &amp; A41 &amp; "', " &amp; B41 &amp; ", " &amp; C41 &amp; ", " &amp; D41 &amp; ");"</f>
        <v>INSERT INTO ExternalPart(Id, MinimumStock, Stock, ReservedStock) VALUES('PN12344A21', 1, 10, 0);</v>
      </c>
    </row>
    <row r="42" spans="1:17" x14ac:dyDescent="0.3">
      <c r="A42" t="s">
        <v>81</v>
      </c>
      <c r="B42">
        <v>1</v>
      </c>
      <c r="C42">
        <v>10</v>
      </c>
      <c r="D42">
        <v>0</v>
      </c>
      <c r="G42" t="str">
        <f t="shared" ref="G42:G51" si="5">"INSERT INTO ExternalPart(" &amp; $A$40 &amp; ", " &amp; $B$40 &amp; ", " &amp; $C$40 &amp; ", " &amp; $D$40 &amp; ") VALUES('" &amp; A42 &amp; "', " &amp; B42 &amp; ", " &amp; C42 &amp; ", " &amp; D42 &amp; ");"</f>
        <v>INSERT INTO ExternalPart(Id, MinimumStock, Stock, ReservedStock) VALUES('PN18544A21', 1, 10, 0);</v>
      </c>
    </row>
    <row r="43" spans="1:17" x14ac:dyDescent="0.3">
      <c r="A43" t="s">
        <v>85</v>
      </c>
      <c r="B43">
        <v>1</v>
      </c>
      <c r="C43">
        <v>10</v>
      </c>
      <c r="D43">
        <v>0</v>
      </c>
      <c r="G43" t="str">
        <f t="shared" si="5"/>
        <v>INSERT INTO ExternalPart(Id, MinimumStock, Stock, ReservedStock) VALUES('PN18544C21', 1, 10, 0);</v>
      </c>
    </row>
    <row r="44" spans="1:17" x14ac:dyDescent="0.3">
      <c r="A44" t="s">
        <v>86</v>
      </c>
      <c r="B44">
        <v>1</v>
      </c>
      <c r="C44">
        <v>10</v>
      </c>
      <c r="D44">
        <v>0</v>
      </c>
      <c r="G44" t="str">
        <f t="shared" si="5"/>
        <v>INSERT INTO ExternalPart(Id, MinimumStock, Stock, ReservedStock) VALUES('PN18324C54', 1, 10, 0);</v>
      </c>
    </row>
    <row r="45" spans="1:17" x14ac:dyDescent="0.3">
      <c r="A45" t="s">
        <v>140</v>
      </c>
      <c r="B45">
        <v>1</v>
      </c>
      <c r="C45">
        <v>10</v>
      </c>
      <c r="D45">
        <v>0</v>
      </c>
      <c r="G45" t="str">
        <f t="shared" si="5"/>
        <v>INSERT INTO ExternalPart(Id, MinimumStock, Stock, ReservedStock) VALUES('PN18324C51', 1, 10, 0);</v>
      </c>
    </row>
    <row r="46" spans="1:17" x14ac:dyDescent="0.3">
      <c r="A46" t="s">
        <v>176</v>
      </c>
      <c r="B46">
        <v>1</v>
      </c>
      <c r="C46">
        <v>10</v>
      </c>
      <c r="D46">
        <v>0</v>
      </c>
      <c r="G46" t="str">
        <f t="shared" si="5"/>
        <v>INSERT INTO ExternalPart(Id, MinimumStock, Stock, ReservedStock) VALUES('PN18324C91', 1, 10, 0);</v>
      </c>
    </row>
    <row r="47" spans="1:17" x14ac:dyDescent="0.3">
      <c r="A47" t="s">
        <v>83</v>
      </c>
      <c r="B47">
        <v>1</v>
      </c>
      <c r="C47">
        <v>10</v>
      </c>
      <c r="D47">
        <v>0</v>
      </c>
      <c r="G47" t="str">
        <f t="shared" si="5"/>
        <v>INSERT INTO ExternalPart(Id, MinimumStock, Stock, ReservedStock) VALUES('PN52384R50', 1, 10, 0);</v>
      </c>
    </row>
    <row r="48" spans="1:17" x14ac:dyDescent="0.3">
      <c r="A48" t="s">
        <v>84</v>
      </c>
      <c r="B48">
        <v>1</v>
      </c>
      <c r="C48">
        <v>10</v>
      </c>
      <c r="D48">
        <v>0</v>
      </c>
      <c r="G48" t="str">
        <f t="shared" si="5"/>
        <v>INSERT INTO ExternalPart(Id, MinimumStock, Stock, ReservedStock) VALUES('PN52384R10', 1, 10, 0);</v>
      </c>
    </row>
    <row r="49" spans="1:7" x14ac:dyDescent="0.3">
      <c r="A49" t="s">
        <v>166</v>
      </c>
      <c r="B49">
        <v>1</v>
      </c>
      <c r="C49">
        <v>10</v>
      </c>
      <c r="D49">
        <v>0</v>
      </c>
      <c r="G49" t="str">
        <f t="shared" si="5"/>
        <v>INSERT INTO ExternalPart(Id, MinimumStock, Stock, ReservedStock) VALUES('PN52384R45', 1, 10, 0);</v>
      </c>
    </row>
    <row r="50" spans="1:7" x14ac:dyDescent="0.3">
      <c r="A50" t="s">
        <v>168</v>
      </c>
      <c r="B50">
        <v>1</v>
      </c>
      <c r="C50">
        <v>10</v>
      </c>
      <c r="D50">
        <v>0</v>
      </c>
      <c r="G50" t="str">
        <f t="shared" si="5"/>
        <v>INSERT INTO ExternalPart(Id, MinimumStock, Stock, ReservedStock) VALUES('PN52384R12', 1, 10, 0);</v>
      </c>
    </row>
    <row r="51" spans="1:7" x14ac:dyDescent="0.3">
      <c r="A51" t="s">
        <v>202</v>
      </c>
      <c r="B51">
        <v>1</v>
      </c>
      <c r="C51">
        <v>10</v>
      </c>
      <c r="D51">
        <v>0</v>
      </c>
      <c r="G51" t="str">
        <f t="shared" si="5"/>
        <v>INSERT INTO ExternalPart(Id, MinimumStock, Stock, ReservedStock) VALUES('PN94561L67', 1, 10, 0);</v>
      </c>
    </row>
    <row r="54" spans="1:7" x14ac:dyDescent="0.3">
      <c r="A54" t="s">
        <v>127</v>
      </c>
    </row>
    <row r="55" spans="1:7" x14ac:dyDescent="0.3">
      <c r="A55" t="s">
        <v>188</v>
      </c>
      <c r="C55" t="str">
        <f>"INSERT INTO InternalPart(" &amp; $A$54 &amp; ") VALUES('" &amp; A55 &amp; "');"</f>
        <v>INSERT INTO InternalPart(Id) VALUES('IP12945A01');</v>
      </c>
    </row>
    <row r="56" spans="1:7" x14ac:dyDescent="0.3">
      <c r="A56" t="s">
        <v>189</v>
      </c>
      <c r="C56" t="str">
        <f t="shared" ref="C56:C79" si="6">"INSERT INTO InternalPart(" &amp; $A$54 &amp; ") VALUES('" &amp; A56 &amp; "');"</f>
        <v>INSERT INTO InternalPart(Id) VALUES('IP12945A02');</v>
      </c>
    </row>
    <row r="57" spans="1:7" x14ac:dyDescent="0.3">
      <c r="A57" t="s">
        <v>190</v>
      </c>
      <c r="C57" t="str">
        <f t="shared" si="6"/>
        <v>INSERT INTO InternalPart(Id) VALUES('IP12945A03');</v>
      </c>
    </row>
    <row r="58" spans="1:7" x14ac:dyDescent="0.3">
      <c r="A58" t="s">
        <v>191</v>
      </c>
      <c r="C58" t="str">
        <f t="shared" si="6"/>
        <v>INSERT INTO InternalPart(Id) VALUES('IP12945A04');</v>
      </c>
    </row>
    <row r="59" spans="1:7" x14ac:dyDescent="0.3">
      <c r="A59" t="s">
        <v>192</v>
      </c>
      <c r="C59" t="str">
        <f t="shared" si="6"/>
        <v>INSERT INTO InternalPart(Id) VALUES('IP12947A01');</v>
      </c>
    </row>
    <row r="60" spans="1:7" x14ac:dyDescent="0.3">
      <c r="A60" t="s">
        <v>193</v>
      </c>
      <c r="C60" t="str">
        <f t="shared" si="6"/>
        <v>INSERT INTO InternalPart(Id) VALUES('IP12947A02');</v>
      </c>
    </row>
    <row r="61" spans="1:7" x14ac:dyDescent="0.3">
      <c r="A61" t="s">
        <v>194</v>
      </c>
      <c r="C61" t="str">
        <f t="shared" si="6"/>
        <v>INSERT INTO InternalPart(Id) VALUES('IP12947A03');</v>
      </c>
    </row>
    <row r="62" spans="1:7" x14ac:dyDescent="0.3">
      <c r="A62" t="s">
        <v>195</v>
      </c>
      <c r="C62" t="str">
        <f t="shared" si="6"/>
        <v>INSERT INTO InternalPart(Id) VALUES('IP12947A04');</v>
      </c>
    </row>
    <row r="63" spans="1:7" x14ac:dyDescent="0.3">
      <c r="A63" t="s">
        <v>196</v>
      </c>
      <c r="C63" t="str">
        <f t="shared" si="6"/>
        <v>INSERT INTO InternalPart(Id) VALUES('IP12945A32');</v>
      </c>
    </row>
    <row r="64" spans="1:7" x14ac:dyDescent="0.3">
      <c r="A64" t="s">
        <v>197</v>
      </c>
      <c r="C64" t="str">
        <f t="shared" si="6"/>
        <v>INSERT INTO InternalPart(Id) VALUES('IP12945A33');</v>
      </c>
    </row>
    <row r="65" spans="1:3" x14ac:dyDescent="0.3">
      <c r="A65" t="s">
        <v>198</v>
      </c>
      <c r="C65" t="str">
        <f t="shared" si="6"/>
        <v>INSERT INTO InternalPart(Id) VALUES('IP12945A34');</v>
      </c>
    </row>
    <row r="66" spans="1:3" x14ac:dyDescent="0.3">
      <c r="A66" t="s">
        <v>199</v>
      </c>
      <c r="C66" t="str">
        <f t="shared" si="6"/>
        <v>INSERT INTO InternalPart(Id) VALUES('IP12947A32');</v>
      </c>
    </row>
    <row r="67" spans="1:3" x14ac:dyDescent="0.3">
      <c r="A67" t="s">
        <v>200</v>
      </c>
      <c r="C67" t="str">
        <f t="shared" si="6"/>
        <v>INSERT INTO InternalPart(Id) VALUES('IP12947A33');</v>
      </c>
    </row>
    <row r="68" spans="1:3" x14ac:dyDescent="0.3">
      <c r="A68" t="s">
        <v>201</v>
      </c>
      <c r="C68" t="str">
        <f t="shared" si="6"/>
        <v>INSERT INTO InternalPart(Id) VALUES('IP12947A34');</v>
      </c>
    </row>
    <row r="69" spans="1:3" x14ac:dyDescent="0.3">
      <c r="A69" t="s">
        <v>25</v>
      </c>
      <c r="C69" t="str">
        <f t="shared" si="6"/>
        <v>INSERT INTO InternalPart(Id) VALUES('AS12945T22');</v>
      </c>
    </row>
    <row r="70" spans="1:3" x14ac:dyDescent="0.3">
      <c r="A70" t="s">
        <v>18</v>
      </c>
      <c r="C70" t="str">
        <f t="shared" si="6"/>
        <v>INSERT INTO InternalPart(Id) VALUES('AS12945S22');</v>
      </c>
    </row>
    <row r="71" spans="1:3" x14ac:dyDescent="0.3">
      <c r="A71" t="s">
        <v>20</v>
      </c>
      <c r="C71" t="str">
        <f t="shared" si="6"/>
        <v>INSERT INTO InternalPart(Id) VALUES('AS12945S20');</v>
      </c>
    </row>
    <row r="72" spans="1:3" x14ac:dyDescent="0.3">
      <c r="A72" t="s">
        <v>23</v>
      </c>
      <c r="C72" t="str">
        <f t="shared" si="6"/>
        <v>INSERT INTO InternalPart(Id) VALUES('AS12945S17');</v>
      </c>
    </row>
    <row r="73" spans="1:3" x14ac:dyDescent="0.3">
      <c r="A73" t="s">
        <v>170</v>
      </c>
      <c r="C73" t="str">
        <f t="shared" si="6"/>
        <v>INSERT INTO InternalPart(Id) VALUES('AS12945P17');</v>
      </c>
    </row>
    <row r="74" spans="1:3" x14ac:dyDescent="0.3">
      <c r="A74" t="s">
        <v>66</v>
      </c>
      <c r="C74" t="str">
        <f t="shared" si="6"/>
        <v>INSERT INTO InternalPart(Id) VALUES('AS12945S48');</v>
      </c>
    </row>
    <row r="75" spans="1:3" x14ac:dyDescent="0.3">
      <c r="A75" t="s">
        <v>72</v>
      </c>
      <c r="C75" t="str">
        <f t="shared" si="6"/>
        <v>INSERT INTO InternalPart(Id) VALUES('AS12945G48');</v>
      </c>
    </row>
    <row r="76" spans="1:3" x14ac:dyDescent="0.3">
      <c r="A76" t="s">
        <v>184</v>
      </c>
      <c r="C76" t="str">
        <f t="shared" si="6"/>
        <v>INSERT INTO InternalPart(Id) VALUES('AS12946S22');</v>
      </c>
    </row>
    <row r="77" spans="1:3" x14ac:dyDescent="0.3">
      <c r="A77" t="s">
        <v>185</v>
      </c>
      <c r="C77" t="str">
        <f t="shared" si="6"/>
        <v>INSERT INTO InternalPart(Id) VALUES('AS12947S22');</v>
      </c>
    </row>
    <row r="78" spans="1:3" x14ac:dyDescent="0.3">
      <c r="A78" t="s">
        <v>186</v>
      </c>
      <c r="C78" t="str">
        <f t="shared" si="6"/>
        <v>INSERT INTO InternalPart(Id) VALUES('AS12946S20');</v>
      </c>
    </row>
    <row r="79" spans="1:3" x14ac:dyDescent="0.3">
      <c r="A79" t="s">
        <v>187</v>
      </c>
      <c r="C79" t="str">
        <f t="shared" si="6"/>
        <v>INSERT INTO InternalPart(Id) VALUES('AS12947S20');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C3D1-0B8F-4AC3-A104-C9B8994DB4F3}">
  <dimension ref="A1:H22"/>
  <sheetViews>
    <sheetView workbookViewId="0">
      <selection activeCell="K12" sqref="K12"/>
    </sheetView>
  </sheetViews>
  <sheetFormatPr defaultRowHeight="14.4" x14ac:dyDescent="0.3"/>
  <cols>
    <col min="2" max="2" width="12.21875" bestFit="1" customWidth="1"/>
    <col min="3" max="3" width="14.33203125" customWidth="1"/>
    <col min="4" max="4" width="12.33203125" customWidth="1"/>
    <col min="5" max="5" width="10.5546875" bestFit="1" customWidth="1"/>
  </cols>
  <sheetData>
    <row r="1" spans="1:8" x14ac:dyDescent="0.3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240</v>
      </c>
    </row>
    <row r="2" spans="1:8" x14ac:dyDescent="0.3">
      <c r="A2" s="5">
        <v>12345</v>
      </c>
      <c r="B2" s="5" t="s">
        <v>85</v>
      </c>
      <c r="C2" s="6">
        <v>45200</v>
      </c>
      <c r="D2" s="5" t="s">
        <v>135</v>
      </c>
      <c r="E2" s="5">
        <v>20</v>
      </c>
      <c r="F2" s="5">
        <v>1.25</v>
      </c>
      <c r="H2" t="str">
        <f>"INSERT INTO Procurement(" &amp; $A$1 &amp; "," &amp; $B$1 &amp; "," &amp; $C$1 &amp; "," &amp; $D$1 &amp; "," &amp; $E$1 &amp; "," &amp; $F$1 &amp; ") VALUES(" &amp; A2 &amp; ", '" &amp; B2 &amp; "', TO_DATE(" &amp; TEXT(C2,"'dd/MM/AAAA'") &amp; ", 'dd/MM/YYYY'), TO_DATE(" &amp; TEXT(D2,"'dd/MM/AAAA'") &amp; ", 'dd/MM/YYYY'), " &amp; E2 &amp; ", " &amp; F2 &amp; ");"</f>
        <v>INSERT INTO Procurement(SupplierId,ExternalPartId,StartDate,EndDate,MinQuantity,Price) VALUES(12345, 'PN18544C21', TO_DATE('01/10/2023', 'dd/MM/YYYY'), TO_DATE(NULL, 'dd/MM/YYYY'), 20, 1,25);</v>
      </c>
    </row>
    <row r="3" spans="1:8" x14ac:dyDescent="0.3">
      <c r="A3" s="5">
        <v>12345</v>
      </c>
      <c r="B3" s="5" t="s">
        <v>86</v>
      </c>
      <c r="C3" s="6">
        <v>45200</v>
      </c>
      <c r="D3" s="6">
        <v>45351</v>
      </c>
      <c r="E3" s="5">
        <v>10</v>
      </c>
      <c r="F3" s="5">
        <v>1.7</v>
      </c>
      <c r="H3" t="str">
        <f t="shared" ref="H3:H11" si="0">"INSERT INTO Procurement(" &amp; $A$1 &amp; "," &amp; $B$1 &amp; "," &amp; $C$1 &amp; "," &amp; $D$1 &amp; "," &amp; $E$1 &amp; "," &amp; $F$1 &amp; ") VALUES(" &amp; A3 &amp; ", '" &amp; B3 &amp; "', TO_DATE(" &amp; TEXT(C3,"'dd/MM/AAAA'") &amp; ", 'dd/MM/YYYY'), TO_DATE(" &amp; TEXT(D3,"'dd/MM/AAAA'") &amp; ", 'dd/MM/YYYY'), " &amp; E3 &amp; ", " &amp; F3 &amp; ");"</f>
        <v>INSERT INTO Procurement(SupplierId,ExternalPartId,StartDate,EndDate,MinQuantity,Price) VALUES(12345, 'PN18324C54', TO_DATE('01/10/2023', 'dd/MM/YYYY'), TO_DATE('29/02/2024', 'dd/MM/YYYY'), 10, 1,7);</v>
      </c>
    </row>
    <row r="4" spans="1:8" x14ac:dyDescent="0.3">
      <c r="A4" s="5">
        <v>12345</v>
      </c>
      <c r="B4" s="5" t="s">
        <v>86</v>
      </c>
      <c r="C4" s="6">
        <v>45383</v>
      </c>
      <c r="D4" s="5" t="s">
        <v>135</v>
      </c>
      <c r="E4" s="5">
        <v>16</v>
      </c>
      <c r="F4" s="5">
        <v>1.8</v>
      </c>
      <c r="H4" t="str">
        <f t="shared" si="0"/>
        <v>INSERT INTO Procurement(SupplierId,ExternalPartId,StartDate,EndDate,MinQuantity,Price) VALUES(12345, 'PN18324C54', TO_DATE('01/04/2024', 'dd/MM/YYYY'), TO_DATE(NULL, 'dd/MM/YYYY'), 16, 1,8);</v>
      </c>
    </row>
    <row r="5" spans="1:8" x14ac:dyDescent="0.3">
      <c r="A5" s="5">
        <v>12345</v>
      </c>
      <c r="B5" s="5" t="s">
        <v>140</v>
      </c>
      <c r="C5" s="6">
        <v>45108</v>
      </c>
      <c r="D5" s="6">
        <v>45382</v>
      </c>
      <c r="E5" s="5">
        <v>30</v>
      </c>
      <c r="F5" s="5">
        <v>1.9</v>
      </c>
      <c r="H5" t="str">
        <f t="shared" si="0"/>
        <v>INSERT INTO Procurement(SupplierId,ExternalPartId,StartDate,EndDate,MinQuantity,Price) VALUES(12345, 'PN18324C51', TO_DATE('01/07/2023', 'dd/MM/YYYY'), TO_DATE('31/03/2024', 'dd/MM/YYYY'), 30, 1,9);</v>
      </c>
    </row>
    <row r="6" spans="1:8" x14ac:dyDescent="0.3">
      <c r="A6" s="5">
        <v>12345</v>
      </c>
      <c r="B6" s="5" t="s">
        <v>140</v>
      </c>
      <c r="C6" s="6">
        <v>45383</v>
      </c>
      <c r="D6" s="5" t="s">
        <v>135</v>
      </c>
      <c r="E6" s="5">
        <v>20</v>
      </c>
      <c r="F6" s="5">
        <v>1.9</v>
      </c>
      <c r="H6" t="str">
        <f t="shared" si="0"/>
        <v>INSERT INTO Procurement(SupplierId,ExternalPartId,StartDate,EndDate,MinQuantity,Price) VALUES(12345, 'PN18324C51', TO_DATE('01/04/2024', 'dd/MM/YYYY'), TO_DATE(NULL, 'dd/MM/YYYY'), 20, 1,9);</v>
      </c>
    </row>
    <row r="7" spans="1:8" x14ac:dyDescent="0.3">
      <c r="A7" s="5">
        <v>12298</v>
      </c>
      <c r="B7" s="5" t="s">
        <v>85</v>
      </c>
      <c r="C7" s="6">
        <v>45170</v>
      </c>
      <c r="D7" s="5" t="s">
        <v>135</v>
      </c>
      <c r="E7" s="5">
        <v>10</v>
      </c>
      <c r="F7" s="5">
        <v>1.35</v>
      </c>
      <c r="H7" t="str">
        <f t="shared" si="0"/>
        <v>INSERT INTO Procurement(SupplierId,ExternalPartId,StartDate,EndDate,MinQuantity,Price) VALUES(12298, 'PN18544C21', TO_DATE('01/09/2023', 'dd/MM/YYYY'), TO_DATE(NULL, 'dd/MM/YYYY'), 10, 1,35);</v>
      </c>
    </row>
    <row r="8" spans="1:8" x14ac:dyDescent="0.3">
      <c r="A8" s="5">
        <v>12298</v>
      </c>
      <c r="B8" s="5" t="s">
        <v>86</v>
      </c>
      <c r="C8" s="6">
        <v>45139</v>
      </c>
      <c r="D8" s="6">
        <v>45320</v>
      </c>
      <c r="E8" s="5">
        <v>10</v>
      </c>
      <c r="F8" s="5">
        <v>1.8</v>
      </c>
      <c r="H8" t="str">
        <f t="shared" si="0"/>
        <v>INSERT INTO Procurement(SupplierId,ExternalPartId,StartDate,EndDate,MinQuantity,Price) VALUES(12298, 'PN18324C54', TO_DATE('01/08/2023', 'dd/MM/YYYY'), TO_DATE('29/01/2024', 'dd/MM/YYYY'), 10, 1,8);</v>
      </c>
    </row>
    <row r="9" spans="1:8" x14ac:dyDescent="0.3">
      <c r="A9" s="5">
        <v>12298</v>
      </c>
      <c r="B9" s="5" t="s">
        <v>86</v>
      </c>
      <c r="C9" s="6">
        <v>45337</v>
      </c>
      <c r="D9" s="5" t="s">
        <v>135</v>
      </c>
      <c r="E9" s="5">
        <v>20</v>
      </c>
      <c r="F9" s="5">
        <v>1.75</v>
      </c>
      <c r="H9" t="str">
        <f t="shared" si="0"/>
        <v>INSERT INTO Procurement(SupplierId,ExternalPartId,StartDate,EndDate,MinQuantity,Price) VALUES(12298, 'PN18324C54', TO_DATE('15/02/2024', 'dd/MM/YYYY'), TO_DATE(NULL, 'dd/MM/YYYY'), 20, 1,75);</v>
      </c>
    </row>
    <row r="10" spans="1:8" x14ac:dyDescent="0.3">
      <c r="A10" s="5">
        <v>12298</v>
      </c>
      <c r="B10" s="5" t="s">
        <v>140</v>
      </c>
      <c r="C10" s="6">
        <v>45139</v>
      </c>
      <c r="D10" s="6">
        <v>45443</v>
      </c>
      <c r="E10" s="5">
        <v>40</v>
      </c>
      <c r="F10" s="5">
        <v>1.8</v>
      </c>
      <c r="H10" t="str">
        <f t="shared" si="0"/>
        <v>INSERT INTO Procurement(SupplierId,ExternalPartId,StartDate,EndDate,MinQuantity,Price) VALUES(12298, 'PN18324C51', TO_DATE('01/08/2023', 'dd/MM/YYYY'), TO_DATE('31/05/2024', 'dd/MM/YYYY'), 40, 1,8);</v>
      </c>
    </row>
    <row r="11" spans="1:8" x14ac:dyDescent="0.3">
      <c r="A11" s="5">
        <v>12298</v>
      </c>
      <c r="B11" s="5" t="s">
        <v>76</v>
      </c>
      <c r="C11" s="6">
        <v>45108</v>
      </c>
      <c r="D11" s="5" t="s">
        <v>135</v>
      </c>
      <c r="E11" s="5">
        <v>200</v>
      </c>
      <c r="F11" s="5">
        <v>0.65</v>
      </c>
      <c r="H11" t="str">
        <f t="shared" si="0"/>
        <v>INSERT INTO Procurement(SupplierId,ExternalPartId,StartDate,EndDate,MinQuantity,Price) VALUES(12298, 'PN12344A21', TO_DATE('01/07/2023', 'dd/MM/YYYY'), TO_DATE(NULL, 'dd/MM/YYYY'), 200, 0,65);</v>
      </c>
    </row>
    <row r="13" spans="1:8" x14ac:dyDescent="0.3">
      <c r="A13" t="s">
        <v>127</v>
      </c>
    </row>
    <row r="14" spans="1:8" x14ac:dyDescent="0.3">
      <c r="A14" s="5">
        <v>12345</v>
      </c>
      <c r="C14" t="str">
        <f>"INSERT INTO Supplier(" &amp; $A$13 &amp; ") VALUES(" &amp; A14 &amp; ");"</f>
        <v>INSERT INTO Supplier(Id) VALUES(12345);</v>
      </c>
    </row>
    <row r="15" spans="1:8" x14ac:dyDescent="0.3">
      <c r="A15" s="5">
        <v>12298</v>
      </c>
      <c r="C15" t="str">
        <f>"INSERT INTO Supplier(" &amp; $A$13 &amp; ") VALUES(" &amp; A15 &amp; ");"</f>
        <v>INSERT INTO Supplier(Id) VALUES(12298);</v>
      </c>
    </row>
    <row r="16" spans="1:8" x14ac:dyDescent="0.3">
      <c r="A16" s="5"/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K52"/>
  <sheetViews>
    <sheetView topLeftCell="A7" workbookViewId="0">
      <selection activeCell="D11" sqref="D11:D15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11" x14ac:dyDescent="0.3">
      <c r="A1" t="s">
        <v>127</v>
      </c>
      <c r="B1" t="s">
        <v>0</v>
      </c>
      <c r="H1" t="s">
        <v>136</v>
      </c>
      <c r="I1" t="s">
        <v>150</v>
      </c>
    </row>
    <row r="2" spans="1:11" x14ac:dyDescent="0.3">
      <c r="D2" t="str">
        <f>"INSERT INTO Colour(" &amp; $A$1 &amp; "," &amp; $B$1 &amp; ") VALUES(" &amp; A2 &amp; ", '" &amp; B2 &amp; "');"</f>
        <v>INSERT INTO Colour(Id,Name) VALUES(, '');</v>
      </c>
      <c r="K2" t="str">
        <f>"INSERT INTO Product_Colour(" &amp; $H$1 &amp; "," &amp; $I$1 &amp; ") VALUES('" &amp; H2 &amp; "', " &amp; I2 &amp; ");"</f>
        <v>INSERT INTO Product_Colour(ProductId,ColourId) VALUES('', );</v>
      </c>
    </row>
    <row r="4" spans="1:11" x14ac:dyDescent="0.3">
      <c r="A4" t="s">
        <v>127</v>
      </c>
      <c r="B4" t="s">
        <v>0</v>
      </c>
    </row>
    <row r="5" spans="1:11" x14ac:dyDescent="0.3">
      <c r="A5">
        <v>1</v>
      </c>
      <c r="B5" t="s">
        <v>142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1" x14ac:dyDescent="0.3">
      <c r="A6">
        <v>2</v>
      </c>
      <c r="B6" t="s">
        <v>143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1" x14ac:dyDescent="0.3">
      <c r="A7">
        <v>3</v>
      </c>
      <c r="B7" t="s">
        <v>144</v>
      </c>
      <c r="D7" t="str">
        <f t="shared" si="0"/>
        <v>INSERT INTO Material(Id,Name) VALUES(3, 'stainless steel');</v>
      </c>
    </row>
    <row r="8" spans="1:11" x14ac:dyDescent="0.3">
      <c r="A8">
        <v>4</v>
      </c>
      <c r="B8" t="s">
        <v>145</v>
      </c>
      <c r="D8" t="str">
        <f t="shared" si="0"/>
        <v>INSERT INTO Material(Id,Name) VALUES(4, 'glass');</v>
      </c>
    </row>
    <row r="10" spans="1:11" x14ac:dyDescent="0.3">
      <c r="A10" t="s">
        <v>127</v>
      </c>
      <c r="B10" t="s">
        <v>146</v>
      </c>
    </row>
    <row r="11" spans="1:11" x14ac:dyDescent="0.3">
      <c r="A11">
        <v>1</v>
      </c>
      <c r="B11" t="s">
        <v>147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11" x14ac:dyDescent="0.3">
      <c r="A12">
        <v>2</v>
      </c>
      <c r="B12" t="s">
        <v>148</v>
      </c>
      <c r="D12" t="str">
        <f t="shared" ref="D12:D15" si="1">"INSERT INTO MeasurementUnit(" &amp; $A$10 &amp; "," &amp; $B$10 &amp; ") VALUES(" &amp; A12 &amp; ", '" &amp; B12 &amp; "');"</f>
        <v>INSERT INTO MeasurementUnit(Id,Unit) VALUES(2, 'l');</v>
      </c>
    </row>
    <row r="13" spans="1:11" x14ac:dyDescent="0.3">
      <c r="A13">
        <v>3</v>
      </c>
      <c r="B13" t="s">
        <v>149</v>
      </c>
      <c r="D13" t="str">
        <f t="shared" si="1"/>
        <v>INSERT INTO MeasurementUnit(Id,Unit) VALUES(3, 'mm');</v>
      </c>
    </row>
    <row r="14" spans="1:11" x14ac:dyDescent="0.3">
      <c r="A14">
        <v>4</v>
      </c>
      <c r="B14" t="s">
        <v>231</v>
      </c>
      <c r="D14" t="str">
        <f t="shared" si="1"/>
        <v>INSERT INTO MeasurementUnit(Id,Unit) VALUES(4, 'ml');</v>
      </c>
    </row>
    <row r="15" spans="1:11" x14ac:dyDescent="0.3">
      <c r="A15">
        <v>5</v>
      </c>
      <c r="B15" t="s">
        <v>232</v>
      </c>
      <c r="D15" t="str">
        <f t="shared" si="1"/>
        <v>INSERT INTO MeasurementUnit(Id,Unit) VALUES(5, 'unit');</v>
      </c>
    </row>
    <row r="20" spans="1:4" x14ac:dyDescent="0.3">
      <c r="A20" t="s">
        <v>136</v>
      </c>
      <c r="B20" t="s">
        <v>151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170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184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185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186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187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152</v>
      </c>
      <c r="D34" t="s">
        <v>174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170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170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184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184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185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186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186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187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G98"/>
  <sheetViews>
    <sheetView tabSelected="1" topLeftCell="A78" workbookViewId="0">
      <selection activeCell="B98" sqref="B98"/>
    </sheetView>
  </sheetViews>
  <sheetFormatPr defaultRowHeight="14.4" x14ac:dyDescent="0.3"/>
  <cols>
    <col min="1" max="1" width="11.109375" bestFit="1" customWidth="1"/>
    <col min="2" max="2" width="14.21875" bestFit="1" customWidth="1"/>
    <col min="3" max="3" width="15.109375" customWidth="1"/>
    <col min="4" max="4" width="22.6640625" customWidth="1"/>
    <col min="5" max="5" width="13.21875" customWidth="1"/>
    <col min="6" max="6" width="14.5546875" customWidth="1"/>
    <col min="7" max="7" width="22.5546875" bestFit="1" customWidth="1"/>
  </cols>
  <sheetData>
    <row r="1" spans="1:7" x14ac:dyDescent="0.3">
      <c r="A1" t="s">
        <v>127</v>
      </c>
      <c r="B1" t="s">
        <v>136</v>
      </c>
    </row>
    <row r="2" spans="1:7" x14ac:dyDescent="0.3">
      <c r="A2">
        <v>1</v>
      </c>
      <c r="B2" t="s">
        <v>184</v>
      </c>
      <c r="D2" t="str">
        <f>"INSERT INTO BOO(" &amp; $A$1 &amp; "," &amp; $B$1 &amp; ") VALUES('" &amp; A2 &amp; "', '" &amp; B2 &amp; "');"</f>
        <v>INSERT INTO BOO(Id,ProductId) VALUES('1', 'AS12946S22');</v>
      </c>
    </row>
    <row r="3" spans="1:7" x14ac:dyDescent="0.3">
      <c r="A3">
        <v>2</v>
      </c>
      <c r="B3" t="s">
        <v>185</v>
      </c>
      <c r="D3" t="str">
        <f t="shared" ref="D3:D7" si="0">"INSERT INTO BOO(" &amp; $A$1 &amp; "," &amp; $B$1 &amp; ") VALUES('" &amp; A3 &amp; "', '" &amp; B3 &amp; "');"</f>
        <v>INSERT INTO BOO(Id,ProductId) VALUES('2', 'AS12947S22');</v>
      </c>
    </row>
    <row r="4" spans="1:7" x14ac:dyDescent="0.3">
      <c r="A4">
        <v>3</v>
      </c>
      <c r="B4" t="s">
        <v>18</v>
      </c>
      <c r="D4" t="str">
        <f t="shared" si="0"/>
        <v>INSERT INTO BOO(Id,ProductId) VALUES('3', 'AS12945S22');</v>
      </c>
    </row>
    <row r="5" spans="1:7" x14ac:dyDescent="0.3">
      <c r="A5">
        <v>4</v>
      </c>
      <c r="B5" t="s">
        <v>186</v>
      </c>
      <c r="D5" t="str">
        <f t="shared" si="0"/>
        <v>INSERT INTO BOO(Id,ProductId) VALUES('4', 'AS12946S20');</v>
      </c>
    </row>
    <row r="6" spans="1:7" x14ac:dyDescent="0.3">
      <c r="A6">
        <v>5</v>
      </c>
      <c r="B6" t="s">
        <v>187</v>
      </c>
      <c r="D6" t="str">
        <f t="shared" si="0"/>
        <v>INSERT INTO BOO(Id,ProductId) VALUES('5', 'AS12947S20');</v>
      </c>
    </row>
    <row r="7" spans="1:7" x14ac:dyDescent="0.3">
      <c r="A7">
        <v>6</v>
      </c>
      <c r="B7" t="s">
        <v>20</v>
      </c>
      <c r="D7" t="str">
        <f t="shared" si="0"/>
        <v>INSERT INTO BOO(Id,ProductId) VALUES('6', 'AS12945S20');</v>
      </c>
    </row>
    <row r="10" spans="1:7" x14ac:dyDescent="0.3">
      <c r="A10" t="s">
        <v>127</v>
      </c>
      <c r="B10" t="s">
        <v>226</v>
      </c>
      <c r="C10" t="s">
        <v>224</v>
      </c>
      <c r="D10" t="s">
        <v>233</v>
      </c>
      <c r="E10" t="s">
        <v>239</v>
      </c>
    </row>
    <row r="11" spans="1:7" ht="14.4" customHeight="1" x14ac:dyDescent="0.3">
      <c r="A11" s="4">
        <v>100</v>
      </c>
      <c r="B11" s="4">
        <v>5647</v>
      </c>
      <c r="C11" s="4">
        <v>1</v>
      </c>
      <c r="D11" s="4">
        <v>103</v>
      </c>
      <c r="E11" s="4">
        <v>10</v>
      </c>
      <c r="F11" s="4"/>
      <c r="G11" t="str">
        <f>"INSERT INTO Operation(" &amp; $A$10 &amp; "," &amp; $B$10 &amp; "," &amp; $C$10 &amp; ", " &amp; $D$10 &amp; "," &amp; E$10 &amp; ") VALUES(" &amp; A11 &amp; ", " &amp; B11 &amp; ", '" &amp; C11 &amp; "', " &amp; D11 &amp; ", " &amp; E11 &amp; ");"</f>
        <v>INSERT INTO Operation(Id,OperationTypeId,BOOId, NextOp,ExpectedTime) VALUES(100, 5647, '1', 103, 10);</v>
      </c>
    </row>
    <row r="12" spans="1:7" ht="14.4" customHeight="1" x14ac:dyDescent="0.3">
      <c r="A12" s="4">
        <v>103</v>
      </c>
      <c r="B12" s="4">
        <v>5649</v>
      </c>
      <c r="C12" s="4">
        <v>1</v>
      </c>
      <c r="D12" s="4">
        <v>112</v>
      </c>
      <c r="E12" s="4">
        <v>10</v>
      </c>
      <c r="F12" s="4"/>
      <c r="G12" t="str">
        <f t="shared" ref="G12:G32" si="1">"INSERT INTO Operation(" &amp; $A$10 &amp; "," &amp; $B$10 &amp; "," &amp; $C$10 &amp; ", " &amp; $D$10 &amp; "," &amp; E$10 &amp; ") VALUES(" &amp; A12 &amp; ", " &amp; B12 &amp; ", '" &amp; C12 &amp; "', " &amp; D12 &amp; ", " &amp; E12 &amp; ");"</f>
        <v>INSERT INTO Operation(Id,OperationTypeId,BOOId, NextOp,ExpectedTime) VALUES(103, 5649, '1', 112, 10);</v>
      </c>
    </row>
    <row r="13" spans="1:7" ht="14.4" customHeight="1" x14ac:dyDescent="0.3">
      <c r="A13" s="4">
        <v>112</v>
      </c>
      <c r="B13" s="4">
        <v>5651</v>
      </c>
      <c r="C13" s="4">
        <v>1</v>
      </c>
      <c r="D13" s="4">
        <v>114</v>
      </c>
      <c r="E13" s="4">
        <v>10</v>
      </c>
      <c r="F13" s="4"/>
      <c r="G13" t="str">
        <f t="shared" si="1"/>
        <v>INSERT INTO Operation(Id,OperationTypeId,BOOId, NextOp,ExpectedTime) VALUES(112, 5651, '1', 114, 10);</v>
      </c>
    </row>
    <row r="14" spans="1:7" ht="14.4" customHeight="1" x14ac:dyDescent="0.3">
      <c r="A14" s="4">
        <v>114</v>
      </c>
      <c r="B14" s="4">
        <v>5653</v>
      </c>
      <c r="C14" s="4">
        <v>1</v>
      </c>
      <c r="D14" s="4">
        <v>115</v>
      </c>
      <c r="E14" s="4">
        <v>10</v>
      </c>
      <c r="F14" s="4"/>
      <c r="G14" t="str">
        <f t="shared" si="1"/>
        <v>INSERT INTO Operation(Id,OperationTypeId,BOOId, NextOp,ExpectedTime) VALUES(114, 5653, '1', 115, 10);</v>
      </c>
    </row>
    <row r="15" spans="1:7" ht="14.4" customHeight="1" x14ac:dyDescent="0.3">
      <c r="A15" s="4">
        <v>115</v>
      </c>
      <c r="B15" s="4">
        <v>5659</v>
      </c>
      <c r="C15" s="4">
        <v>1</v>
      </c>
      <c r="D15" s="4" t="s">
        <v>135</v>
      </c>
      <c r="E15" s="4">
        <v>10</v>
      </c>
      <c r="F15" s="4"/>
      <c r="G15" t="str">
        <f t="shared" si="1"/>
        <v>INSERT INTO Operation(Id,OperationTypeId,BOOId, NextOp,ExpectedTime) VALUES(115, 5659, '1', NULL, 10);</v>
      </c>
    </row>
    <row r="16" spans="1:7" ht="14.4" customHeight="1" x14ac:dyDescent="0.3">
      <c r="A16" s="4">
        <v>120</v>
      </c>
      <c r="B16" s="4">
        <v>5647</v>
      </c>
      <c r="C16" s="4">
        <v>2</v>
      </c>
      <c r="D16" s="4">
        <v>121</v>
      </c>
      <c r="E16" s="4">
        <v>10</v>
      </c>
      <c r="F16" s="4"/>
      <c r="G16" t="str">
        <f t="shared" si="1"/>
        <v>INSERT INTO Operation(Id,OperationTypeId,BOOId, NextOp,ExpectedTime) VALUES(120, 5647, '2', 121, 10);</v>
      </c>
    </row>
    <row r="17" spans="1:7" ht="14.4" customHeight="1" x14ac:dyDescent="0.3">
      <c r="A17" s="4">
        <v>121</v>
      </c>
      <c r="B17" s="4">
        <v>5655</v>
      </c>
      <c r="C17" s="4">
        <v>2</v>
      </c>
      <c r="D17" s="4">
        <v>122</v>
      </c>
      <c r="E17" s="4">
        <v>10</v>
      </c>
      <c r="F17" s="4"/>
      <c r="G17" t="str">
        <f t="shared" si="1"/>
        <v>INSERT INTO Operation(Id,OperationTypeId,BOOId, NextOp,ExpectedTime) VALUES(121, 5655, '2', 122, 10);</v>
      </c>
    </row>
    <row r="18" spans="1:7" ht="14.4" customHeight="1" x14ac:dyDescent="0.3">
      <c r="A18" s="4">
        <v>122</v>
      </c>
      <c r="B18" s="4">
        <v>5657</v>
      </c>
      <c r="C18" s="4">
        <v>2</v>
      </c>
      <c r="D18" s="4">
        <v>123</v>
      </c>
      <c r="E18" s="4">
        <v>10</v>
      </c>
      <c r="F18" s="4"/>
      <c r="G18" t="str">
        <f t="shared" si="1"/>
        <v>INSERT INTO Operation(Id,OperationTypeId,BOOId, NextOp,ExpectedTime) VALUES(122, 5657, '2', 123, 10);</v>
      </c>
    </row>
    <row r="19" spans="1:7" ht="14.4" customHeight="1" x14ac:dyDescent="0.3">
      <c r="A19" s="4">
        <v>123</v>
      </c>
      <c r="B19" s="4">
        <v>5661</v>
      </c>
      <c r="C19" s="4">
        <v>2</v>
      </c>
      <c r="D19" s="4">
        <v>124</v>
      </c>
      <c r="E19" s="4">
        <v>10</v>
      </c>
      <c r="F19" s="4"/>
      <c r="G19" t="str">
        <f t="shared" si="1"/>
        <v>INSERT INTO Operation(Id,OperationTypeId,BOOId, NextOp,ExpectedTime) VALUES(123, 5661, '2', 124, 10);</v>
      </c>
    </row>
    <row r="20" spans="1:7" ht="14.4" customHeight="1" x14ac:dyDescent="0.3">
      <c r="A20" s="4">
        <v>124</v>
      </c>
      <c r="B20" s="4">
        <v>5667</v>
      </c>
      <c r="C20" s="4">
        <v>2</v>
      </c>
      <c r="D20" s="4" t="s">
        <v>135</v>
      </c>
      <c r="E20" s="4">
        <v>10</v>
      </c>
      <c r="F20" s="4"/>
      <c r="G20" t="str">
        <f t="shared" si="1"/>
        <v>INSERT INTO Operation(Id,OperationTypeId,BOOId, NextOp,ExpectedTime) VALUES(124, 5667, '2', NULL, 10);</v>
      </c>
    </row>
    <row r="21" spans="1:7" ht="14.4" customHeight="1" x14ac:dyDescent="0.3">
      <c r="A21" s="4">
        <v>130</v>
      </c>
      <c r="B21" s="4">
        <v>5663</v>
      </c>
      <c r="C21" s="4">
        <v>3</v>
      </c>
      <c r="D21" s="4" t="s">
        <v>135</v>
      </c>
      <c r="E21" s="4">
        <v>10</v>
      </c>
      <c r="F21" s="4"/>
      <c r="G21" t="str">
        <f t="shared" si="1"/>
        <v>INSERT INTO Operation(Id,OperationTypeId,BOOId, NextOp,ExpectedTime) VALUES(130, 5663, '3', NULL, 10);</v>
      </c>
    </row>
    <row r="22" spans="1:7" ht="14.4" customHeight="1" x14ac:dyDescent="0.3">
      <c r="A22" s="4">
        <v>150</v>
      </c>
      <c r="B22" s="4">
        <v>5647</v>
      </c>
      <c r="C22" s="4">
        <v>4</v>
      </c>
      <c r="D22" s="4">
        <v>151</v>
      </c>
      <c r="E22" s="4">
        <v>10</v>
      </c>
      <c r="F22" s="4"/>
      <c r="G22" t="str">
        <f t="shared" si="1"/>
        <v>INSERT INTO Operation(Id,OperationTypeId,BOOId, NextOp,ExpectedTime) VALUES(150, 5647, '4', 151, 10);</v>
      </c>
    </row>
    <row r="23" spans="1:7" ht="14.4" customHeight="1" x14ac:dyDescent="0.3">
      <c r="A23" s="4">
        <v>151</v>
      </c>
      <c r="B23" s="4">
        <v>5649</v>
      </c>
      <c r="C23" s="4">
        <v>4</v>
      </c>
      <c r="D23" s="4">
        <v>152</v>
      </c>
      <c r="E23" s="4">
        <v>10</v>
      </c>
      <c r="F23" s="4"/>
      <c r="G23" t="str">
        <f t="shared" si="1"/>
        <v>INSERT INTO Operation(Id,OperationTypeId,BOOId, NextOp,ExpectedTime) VALUES(151, 5649, '4', 152, 10);</v>
      </c>
    </row>
    <row r="24" spans="1:7" ht="14.4" customHeight="1" x14ac:dyDescent="0.3">
      <c r="A24" s="4">
        <v>152</v>
      </c>
      <c r="B24" s="4">
        <v>5651</v>
      </c>
      <c r="C24" s="4">
        <v>4</v>
      </c>
      <c r="D24" s="4">
        <v>153</v>
      </c>
      <c r="E24" s="4">
        <v>10</v>
      </c>
      <c r="F24" s="4"/>
      <c r="G24" t="str">
        <f t="shared" si="1"/>
        <v>INSERT INTO Operation(Id,OperationTypeId,BOOId, NextOp,ExpectedTime) VALUES(152, 5651, '4', 153, 10);</v>
      </c>
    </row>
    <row r="25" spans="1:7" ht="14.4" customHeight="1" x14ac:dyDescent="0.3">
      <c r="A25" s="4">
        <v>153</v>
      </c>
      <c r="B25" s="4">
        <v>5653</v>
      </c>
      <c r="C25" s="4">
        <v>4</v>
      </c>
      <c r="D25" s="4">
        <v>154</v>
      </c>
      <c r="E25" s="4">
        <v>10</v>
      </c>
      <c r="F25" s="4"/>
      <c r="G25" t="str">
        <f t="shared" si="1"/>
        <v>INSERT INTO Operation(Id,OperationTypeId,BOOId, NextOp,ExpectedTime) VALUES(153, 5653, '4', 154, 10);</v>
      </c>
    </row>
    <row r="26" spans="1:7" ht="14.4" customHeight="1" x14ac:dyDescent="0.3">
      <c r="A26" s="4">
        <v>154</v>
      </c>
      <c r="B26" s="4">
        <v>5659</v>
      </c>
      <c r="C26" s="4">
        <v>4</v>
      </c>
      <c r="D26" s="4" t="s">
        <v>135</v>
      </c>
      <c r="E26" s="4">
        <v>10</v>
      </c>
      <c r="F26" s="4"/>
      <c r="G26" t="str">
        <f t="shared" si="1"/>
        <v>INSERT INTO Operation(Id,OperationTypeId,BOOId, NextOp,ExpectedTime) VALUES(154, 5659, '4', NULL, 10);</v>
      </c>
    </row>
    <row r="27" spans="1:7" ht="14.4" customHeight="1" x14ac:dyDescent="0.3">
      <c r="A27" s="4">
        <v>160</v>
      </c>
      <c r="B27" s="4">
        <v>5647</v>
      </c>
      <c r="C27" s="4">
        <v>5</v>
      </c>
      <c r="D27" s="4">
        <v>161</v>
      </c>
      <c r="E27" s="4">
        <v>10</v>
      </c>
      <c r="F27" s="4"/>
      <c r="G27" t="str">
        <f t="shared" si="1"/>
        <v>INSERT INTO Operation(Id,OperationTypeId,BOOId, NextOp,ExpectedTime) VALUES(160, 5647, '5', 161, 10);</v>
      </c>
    </row>
    <row r="28" spans="1:7" ht="14.4" customHeight="1" x14ac:dyDescent="0.3">
      <c r="A28" s="4">
        <v>161</v>
      </c>
      <c r="B28" s="4">
        <v>5655</v>
      </c>
      <c r="C28" s="4">
        <v>5</v>
      </c>
      <c r="D28" s="4">
        <v>162</v>
      </c>
      <c r="E28" s="4">
        <v>10</v>
      </c>
      <c r="F28" s="4"/>
      <c r="G28" t="str">
        <f t="shared" si="1"/>
        <v>INSERT INTO Operation(Id,OperationTypeId,BOOId, NextOp,ExpectedTime) VALUES(161, 5655, '5', 162, 10);</v>
      </c>
    </row>
    <row r="29" spans="1:7" ht="14.4" customHeight="1" x14ac:dyDescent="0.3">
      <c r="A29" s="4">
        <v>162</v>
      </c>
      <c r="B29" s="4">
        <v>5657</v>
      </c>
      <c r="C29" s="4">
        <v>5</v>
      </c>
      <c r="D29" s="4">
        <v>163</v>
      </c>
      <c r="E29" s="4">
        <v>10</v>
      </c>
      <c r="F29" s="4"/>
      <c r="G29" t="str">
        <f t="shared" si="1"/>
        <v>INSERT INTO Operation(Id,OperationTypeId,BOOId, NextOp,ExpectedTime) VALUES(162, 5657, '5', 163, 10);</v>
      </c>
    </row>
    <row r="30" spans="1:7" ht="14.4" customHeight="1" x14ac:dyDescent="0.3">
      <c r="A30" s="4">
        <v>163</v>
      </c>
      <c r="B30" s="4">
        <v>5661</v>
      </c>
      <c r="C30" s="4">
        <v>5</v>
      </c>
      <c r="D30" s="4">
        <v>164</v>
      </c>
      <c r="E30" s="4">
        <v>10</v>
      </c>
      <c r="F30" s="4"/>
      <c r="G30" t="str">
        <f t="shared" si="1"/>
        <v>INSERT INTO Operation(Id,OperationTypeId,BOOId, NextOp,ExpectedTime) VALUES(163, 5661, '5', 164, 10);</v>
      </c>
    </row>
    <row r="31" spans="1:7" ht="14.4" customHeight="1" x14ac:dyDescent="0.3">
      <c r="A31" s="4">
        <v>164</v>
      </c>
      <c r="B31" s="4">
        <v>5667</v>
      </c>
      <c r="C31" s="4">
        <v>5</v>
      </c>
      <c r="D31" s="4" t="s">
        <v>135</v>
      </c>
      <c r="E31" s="4">
        <v>10</v>
      </c>
      <c r="F31" s="4"/>
      <c r="G31" t="str">
        <f t="shared" si="1"/>
        <v>INSERT INTO Operation(Id,OperationTypeId,BOOId, NextOp,ExpectedTime) VALUES(164, 5667, '5', NULL, 10);</v>
      </c>
    </row>
    <row r="32" spans="1:7" ht="14.4" customHeight="1" x14ac:dyDescent="0.3">
      <c r="A32" s="4">
        <v>170</v>
      </c>
      <c r="B32" s="4">
        <v>5663</v>
      </c>
      <c r="C32" s="4">
        <v>6</v>
      </c>
      <c r="D32" s="4" t="s">
        <v>135</v>
      </c>
      <c r="E32" s="4">
        <v>10</v>
      </c>
      <c r="F32" s="4"/>
      <c r="G32" t="str">
        <f t="shared" si="1"/>
        <v>INSERT INTO Operation(Id,OperationTypeId,BOOId, NextOp,ExpectedTime) VALUES(170, 5663, '6', NULL, 10);</v>
      </c>
    </row>
    <row r="35" spans="1:6" ht="14.4" customHeight="1" x14ac:dyDescent="0.3">
      <c r="A35" s="4" t="s">
        <v>138</v>
      </c>
      <c r="B35" s="4" t="s">
        <v>225</v>
      </c>
      <c r="C35" s="4" t="s">
        <v>78</v>
      </c>
      <c r="D35" s="4" t="s">
        <v>174</v>
      </c>
    </row>
    <row r="36" spans="1:6" ht="14.4" customHeight="1" x14ac:dyDescent="0.3">
      <c r="A36" s="4">
        <v>100</v>
      </c>
      <c r="B36" s="4" t="s">
        <v>83</v>
      </c>
      <c r="C36" s="4">
        <v>1</v>
      </c>
      <c r="D36" s="4">
        <v>5</v>
      </c>
      <c r="F36" t="str">
        <f>"INSERT INTO OperationInput(" &amp; $A$35&amp; "," &amp; $B$35 &amp; "," &amp; $C$35 &amp; "," &amp; $D$35 &amp; ") VALUES('" &amp; A36 &amp; "', '" &amp; B36 &amp; "', '" &amp; C36 &amp; "', '" &amp; D36 &amp; "');"</f>
        <v>INSERT INTO OperationInput(OperationId,PartId,Quantity,MeasurementUnitId) VALUES('100', 'PN52384R50', '1', '5');</v>
      </c>
    </row>
    <row r="37" spans="1:6" ht="14.4" customHeight="1" x14ac:dyDescent="0.3">
      <c r="A37" s="4">
        <v>103</v>
      </c>
      <c r="B37" s="4" t="s">
        <v>188</v>
      </c>
      <c r="C37" s="4">
        <v>1</v>
      </c>
      <c r="D37" s="4">
        <v>5</v>
      </c>
      <c r="F37" t="str">
        <f t="shared" ref="F37:F73" si="2">"INSERT INTO OperationInput(" &amp; $A$35&amp; "," &amp; $B$35 &amp; "," &amp; $C$35 &amp; "," &amp; $D$35 &amp; ") VALUES('" &amp; A37 &amp; "', '" &amp; B37 &amp; "', '" &amp; C37 &amp; "', '" &amp; D37 &amp; "');"</f>
        <v>INSERT INTO OperationInput(OperationId,PartId,Quantity,MeasurementUnitId) VALUES('103', 'IP12945A01', '1', '5');</v>
      </c>
    </row>
    <row r="38" spans="1:6" ht="14.4" customHeight="1" x14ac:dyDescent="0.3">
      <c r="A38" s="4">
        <v>103</v>
      </c>
      <c r="B38" s="4" t="s">
        <v>202</v>
      </c>
      <c r="C38" s="4">
        <v>5</v>
      </c>
      <c r="D38" s="4">
        <v>4</v>
      </c>
      <c r="F38" t="str">
        <f t="shared" si="2"/>
        <v>INSERT INTO OperationInput(OperationId,PartId,Quantity,MeasurementUnitId) VALUES('103', 'PN94561L67', '5', '4');</v>
      </c>
    </row>
    <row r="39" spans="1:6" ht="14.4" customHeight="1" x14ac:dyDescent="0.3">
      <c r="A39" s="4">
        <v>112</v>
      </c>
      <c r="B39" s="4" t="s">
        <v>189</v>
      </c>
      <c r="C39" s="4">
        <v>1</v>
      </c>
      <c r="D39" s="4">
        <v>5</v>
      </c>
      <c r="F39" t="str">
        <f t="shared" si="2"/>
        <v>INSERT INTO OperationInput(OperationId,PartId,Quantity,MeasurementUnitId) VALUES('112', 'IP12945A02', '1', '5');</v>
      </c>
    </row>
    <row r="40" spans="1:6" ht="14.4" customHeight="1" x14ac:dyDescent="0.3">
      <c r="A40" s="4">
        <v>112</v>
      </c>
      <c r="B40" s="4" t="s">
        <v>202</v>
      </c>
      <c r="C40" s="4">
        <v>5</v>
      </c>
      <c r="D40" s="4">
        <v>4</v>
      </c>
      <c r="F40" t="str">
        <f t="shared" si="2"/>
        <v>INSERT INTO OperationInput(OperationId,PartId,Quantity,MeasurementUnitId) VALUES('112', 'PN94561L67', '5', '4');</v>
      </c>
    </row>
    <row r="41" spans="1:6" ht="14.4" customHeight="1" x14ac:dyDescent="0.3">
      <c r="A41" s="4">
        <v>114</v>
      </c>
      <c r="B41" s="4" t="s">
        <v>190</v>
      </c>
      <c r="C41" s="4">
        <v>1</v>
      </c>
      <c r="D41" s="4">
        <v>5</v>
      </c>
      <c r="F41" t="str">
        <f t="shared" si="2"/>
        <v>INSERT INTO OperationInput(OperationId,PartId,Quantity,MeasurementUnitId) VALUES('114', 'IP12945A03', '1', '5');</v>
      </c>
    </row>
    <row r="42" spans="1:6" ht="14.4" customHeight="1" x14ac:dyDescent="0.3">
      <c r="A42" s="4">
        <v>115</v>
      </c>
      <c r="B42" s="4" t="s">
        <v>191</v>
      </c>
      <c r="C42" s="4">
        <v>1</v>
      </c>
      <c r="D42" s="4">
        <v>5</v>
      </c>
      <c r="F42" t="str">
        <f t="shared" si="2"/>
        <v>INSERT INTO OperationInput(OperationId,PartId,Quantity,MeasurementUnitId) VALUES('115', 'IP12945A04', '1', '5');</v>
      </c>
    </row>
    <row r="43" spans="1:6" ht="14.4" customHeight="1" x14ac:dyDescent="0.3">
      <c r="A43" s="4">
        <v>115</v>
      </c>
      <c r="B43" s="4" t="s">
        <v>81</v>
      </c>
      <c r="C43" s="4">
        <v>4</v>
      </c>
      <c r="D43" s="4">
        <v>5</v>
      </c>
      <c r="F43" t="str">
        <f t="shared" si="2"/>
        <v>INSERT INTO OperationInput(OperationId,PartId,Quantity,MeasurementUnitId) VALUES('115', 'PN18544A21', '4', '5');</v>
      </c>
    </row>
    <row r="44" spans="1:6" ht="14.4" customHeight="1" x14ac:dyDescent="0.3">
      <c r="A44" s="4">
        <v>115</v>
      </c>
      <c r="B44" s="4" t="s">
        <v>85</v>
      </c>
      <c r="C44" s="4">
        <v>2</v>
      </c>
      <c r="D44" s="4">
        <v>5</v>
      </c>
      <c r="F44" t="str">
        <f t="shared" si="2"/>
        <v>INSERT INTO OperationInput(OperationId,PartId,Quantity,MeasurementUnitId) VALUES('115', 'PN18544C21', '2', '5');</v>
      </c>
    </row>
    <row r="45" spans="1:6" ht="14.4" customHeight="1" x14ac:dyDescent="0.3">
      <c r="A45" s="4">
        <v>120</v>
      </c>
      <c r="B45" s="4" t="s">
        <v>84</v>
      </c>
      <c r="C45" s="4">
        <v>1</v>
      </c>
      <c r="D45" s="4">
        <v>5</v>
      </c>
      <c r="F45" t="str">
        <f t="shared" si="2"/>
        <v>INSERT INTO OperationInput(OperationId,PartId,Quantity,MeasurementUnitId) VALUES('120', 'PN52384R10', '1', '5');</v>
      </c>
    </row>
    <row r="46" spans="1:6" ht="14.4" customHeight="1" x14ac:dyDescent="0.3">
      <c r="A46" s="4">
        <v>121</v>
      </c>
      <c r="B46" s="4" t="s">
        <v>192</v>
      </c>
      <c r="C46" s="4">
        <v>1</v>
      </c>
      <c r="D46" s="4">
        <v>5</v>
      </c>
      <c r="F46" t="str">
        <f t="shared" si="2"/>
        <v>INSERT INTO OperationInput(OperationId,PartId,Quantity,MeasurementUnitId) VALUES('121', 'IP12947A01', '1', '5');</v>
      </c>
    </row>
    <row r="47" spans="1:6" ht="14.4" customHeight="1" x14ac:dyDescent="0.3">
      <c r="A47" s="4">
        <v>121</v>
      </c>
      <c r="B47" s="4" t="s">
        <v>202</v>
      </c>
      <c r="C47" s="4">
        <v>5</v>
      </c>
      <c r="D47" s="4">
        <v>4</v>
      </c>
      <c r="F47" t="str">
        <f t="shared" si="2"/>
        <v>INSERT INTO OperationInput(OperationId,PartId,Quantity,MeasurementUnitId) VALUES('121', 'PN94561L67', '5', '4');</v>
      </c>
    </row>
    <row r="48" spans="1:6" ht="14.4" customHeight="1" x14ac:dyDescent="0.3">
      <c r="A48" s="4">
        <v>122</v>
      </c>
      <c r="B48" s="4" t="s">
        <v>193</v>
      </c>
      <c r="C48" s="4">
        <v>1</v>
      </c>
      <c r="D48" s="4">
        <v>5</v>
      </c>
      <c r="F48" t="str">
        <f t="shared" si="2"/>
        <v>INSERT INTO OperationInput(OperationId,PartId,Quantity,MeasurementUnitId) VALUES('122', 'IP12947A02', '1', '5');</v>
      </c>
    </row>
    <row r="49" spans="1:6" ht="14.4" customHeight="1" x14ac:dyDescent="0.3">
      <c r="A49" s="4">
        <v>123</v>
      </c>
      <c r="B49" s="4" t="s">
        <v>194</v>
      </c>
      <c r="C49" s="4">
        <v>1</v>
      </c>
      <c r="D49" s="4">
        <v>5</v>
      </c>
      <c r="F49" t="str">
        <f t="shared" si="2"/>
        <v>INSERT INTO OperationInput(OperationId,PartId,Quantity,MeasurementUnitId) VALUES('123', 'IP12947A03', '1', '5');</v>
      </c>
    </row>
    <row r="50" spans="1:6" ht="14.4" customHeight="1" x14ac:dyDescent="0.3">
      <c r="A50" s="4">
        <v>123</v>
      </c>
      <c r="B50" s="4" t="s">
        <v>86</v>
      </c>
      <c r="C50" s="4">
        <v>1</v>
      </c>
      <c r="D50" s="4">
        <v>5</v>
      </c>
      <c r="F50" t="str">
        <f t="shared" si="2"/>
        <v>INSERT INTO OperationInput(OperationId,PartId,Quantity,MeasurementUnitId) VALUES('123', 'PN18324C54', '1', '5');</v>
      </c>
    </row>
    <row r="51" spans="1:6" ht="14.4" customHeight="1" x14ac:dyDescent="0.3">
      <c r="A51" s="4">
        <v>123</v>
      </c>
      <c r="B51" s="4" t="s">
        <v>76</v>
      </c>
      <c r="C51" s="4">
        <v>3</v>
      </c>
      <c r="D51" s="4">
        <v>5</v>
      </c>
      <c r="F51" t="str">
        <f t="shared" si="2"/>
        <v>INSERT INTO OperationInput(OperationId,PartId,Quantity,MeasurementUnitId) VALUES('123', 'PN12344A21', '3', '5');</v>
      </c>
    </row>
    <row r="52" spans="1:6" ht="14.4" customHeight="1" x14ac:dyDescent="0.3">
      <c r="A52" s="4">
        <v>124</v>
      </c>
      <c r="B52" s="4" t="s">
        <v>195</v>
      </c>
      <c r="C52" s="4">
        <v>1</v>
      </c>
      <c r="D52" s="4">
        <v>5</v>
      </c>
      <c r="F52" t="str">
        <f t="shared" si="2"/>
        <v>INSERT INTO OperationInput(OperationId,PartId,Quantity,MeasurementUnitId) VALUES('124', 'IP12947A04', '1', '5');</v>
      </c>
    </row>
    <row r="53" spans="1:6" ht="14.4" customHeight="1" x14ac:dyDescent="0.3">
      <c r="A53" s="4">
        <v>130</v>
      </c>
      <c r="B53" s="4" t="s">
        <v>185</v>
      </c>
      <c r="C53" s="4">
        <v>1</v>
      </c>
      <c r="D53" s="4">
        <v>5</v>
      </c>
      <c r="F53" t="str">
        <f t="shared" si="2"/>
        <v>INSERT INTO OperationInput(OperationId,PartId,Quantity,MeasurementUnitId) VALUES('130', 'AS12947S22', '1', '5');</v>
      </c>
    </row>
    <row r="54" spans="1:6" ht="14.4" customHeight="1" x14ac:dyDescent="0.3">
      <c r="A54" s="4">
        <v>130</v>
      </c>
      <c r="B54" s="4" t="s">
        <v>184</v>
      </c>
      <c r="C54" s="4">
        <v>1</v>
      </c>
      <c r="D54" s="4">
        <v>5</v>
      </c>
      <c r="F54" t="str">
        <f t="shared" si="2"/>
        <v>INSERT INTO OperationInput(OperationId,PartId,Quantity,MeasurementUnitId) VALUES('130', 'AS12946S22', '1', '5');</v>
      </c>
    </row>
    <row r="55" spans="1:6" ht="14.4" customHeight="1" x14ac:dyDescent="0.3">
      <c r="A55" s="4">
        <v>150</v>
      </c>
      <c r="B55" s="4" t="s">
        <v>83</v>
      </c>
      <c r="C55" s="4">
        <v>1</v>
      </c>
      <c r="D55" s="4">
        <v>5</v>
      </c>
      <c r="F55" t="str">
        <f t="shared" si="2"/>
        <v>INSERT INTO OperationInput(OperationId,PartId,Quantity,MeasurementUnitId) VALUES('150', 'PN52384R50', '1', '5');</v>
      </c>
    </row>
    <row r="56" spans="1:6" ht="14.4" customHeight="1" x14ac:dyDescent="0.3">
      <c r="A56" s="4">
        <v>151</v>
      </c>
      <c r="B56" s="4" t="s">
        <v>188</v>
      </c>
      <c r="C56" s="4">
        <v>1</v>
      </c>
      <c r="D56" s="4">
        <v>5</v>
      </c>
      <c r="F56" t="str">
        <f t="shared" si="2"/>
        <v>INSERT INTO OperationInput(OperationId,PartId,Quantity,MeasurementUnitId) VALUES('151', 'IP12945A01', '1', '5');</v>
      </c>
    </row>
    <row r="57" spans="1:6" ht="14.4" customHeight="1" x14ac:dyDescent="0.3">
      <c r="A57" s="4">
        <v>151</v>
      </c>
      <c r="B57" s="4" t="s">
        <v>202</v>
      </c>
      <c r="C57" s="4">
        <v>5</v>
      </c>
      <c r="D57" s="4">
        <v>4</v>
      </c>
      <c r="F57" t="str">
        <f t="shared" si="2"/>
        <v>INSERT INTO OperationInput(OperationId,PartId,Quantity,MeasurementUnitId) VALUES('151', 'PN94561L67', '5', '4');</v>
      </c>
    </row>
    <row r="58" spans="1:6" ht="14.4" customHeight="1" x14ac:dyDescent="0.3">
      <c r="A58" s="4">
        <v>152</v>
      </c>
      <c r="B58" s="4" t="s">
        <v>196</v>
      </c>
      <c r="C58" s="4">
        <v>1</v>
      </c>
      <c r="D58" s="4">
        <v>5</v>
      </c>
      <c r="F58" t="str">
        <f t="shared" si="2"/>
        <v>INSERT INTO OperationInput(OperationId,PartId,Quantity,MeasurementUnitId) VALUES('152', 'IP12945A32', '1', '5');</v>
      </c>
    </row>
    <row r="59" spans="1:6" ht="14.4" customHeight="1" x14ac:dyDescent="0.3">
      <c r="A59" s="4">
        <v>152</v>
      </c>
      <c r="B59" s="4" t="s">
        <v>202</v>
      </c>
      <c r="C59" s="4">
        <v>5</v>
      </c>
      <c r="D59" s="4">
        <v>4</v>
      </c>
      <c r="F59" t="str">
        <f t="shared" si="2"/>
        <v>INSERT INTO OperationInput(OperationId,PartId,Quantity,MeasurementUnitId) VALUES('152', 'PN94561L67', '5', '4');</v>
      </c>
    </row>
    <row r="60" spans="1:6" ht="14.4" customHeight="1" x14ac:dyDescent="0.3">
      <c r="A60" s="4">
        <v>153</v>
      </c>
      <c r="B60" s="4" t="s">
        <v>197</v>
      </c>
      <c r="C60" s="4">
        <v>1</v>
      </c>
      <c r="D60" s="4">
        <v>5</v>
      </c>
      <c r="F60" t="str">
        <f t="shared" si="2"/>
        <v>INSERT INTO OperationInput(OperationId,PartId,Quantity,MeasurementUnitId) VALUES('153', 'IP12945A33', '1', '5');</v>
      </c>
    </row>
    <row r="61" spans="1:6" ht="14.4" customHeight="1" x14ac:dyDescent="0.3">
      <c r="A61" s="4">
        <v>154</v>
      </c>
      <c r="B61" s="4" t="s">
        <v>198</v>
      </c>
      <c r="C61" s="4">
        <v>1</v>
      </c>
      <c r="D61" s="4">
        <v>5</v>
      </c>
      <c r="F61" t="str">
        <f t="shared" si="2"/>
        <v>INSERT INTO OperationInput(OperationId,PartId,Quantity,MeasurementUnitId) VALUES('154', 'IP12945A34', '1', '5');</v>
      </c>
    </row>
    <row r="62" spans="1:6" ht="14.4" customHeight="1" x14ac:dyDescent="0.3">
      <c r="A62" s="4">
        <v>154</v>
      </c>
      <c r="B62" s="4" t="s">
        <v>85</v>
      </c>
      <c r="C62" s="4">
        <v>2</v>
      </c>
      <c r="D62" s="4">
        <v>5</v>
      </c>
      <c r="F62" t="str">
        <f t="shared" si="2"/>
        <v>INSERT INTO OperationInput(OperationId,PartId,Quantity,MeasurementUnitId) VALUES('154', 'PN18544C21', '2', '5');</v>
      </c>
    </row>
    <row r="63" spans="1:6" ht="14.4" customHeight="1" x14ac:dyDescent="0.3">
      <c r="A63" s="4">
        <v>154</v>
      </c>
      <c r="B63" s="4" t="s">
        <v>81</v>
      </c>
      <c r="C63" s="4">
        <v>4</v>
      </c>
      <c r="D63" s="4">
        <v>5</v>
      </c>
      <c r="F63" t="str">
        <f t="shared" si="2"/>
        <v>INSERT INTO OperationInput(OperationId,PartId,Quantity,MeasurementUnitId) VALUES('154', 'PN18544A21', '4', '5');</v>
      </c>
    </row>
    <row r="64" spans="1:6" ht="14.4" customHeight="1" x14ac:dyDescent="0.3">
      <c r="A64" s="4">
        <v>160</v>
      </c>
      <c r="B64" s="4" t="s">
        <v>84</v>
      </c>
      <c r="C64" s="4">
        <v>1</v>
      </c>
      <c r="D64" s="4">
        <v>5</v>
      </c>
      <c r="F64" t="str">
        <f t="shared" si="2"/>
        <v>INSERT INTO OperationInput(OperationId,PartId,Quantity,MeasurementUnitId) VALUES('160', 'PN52384R10', '1', '5');</v>
      </c>
    </row>
    <row r="65" spans="1:6" ht="14.4" customHeight="1" x14ac:dyDescent="0.3">
      <c r="A65" s="4">
        <v>161</v>
      </c>
      <c r="B65" s="4" t="s">
        <v>192</v>
      </c>
      <c r="C65" s="4">
        <v>1</v>
      </c>
      <c r="D65" s="4">
        <v>5</v>
      </c>
      <c r="F65" t="str">
        <f t="shared" si="2"/>
        <v>INSERT INTO OperationInput(OperationId,PartId,Quantity,MeasurementUnitId) VALUES('161', 'IP12947A01', '1', '5');</v>
      </c>
    </row>
    <row r="66" spans="1:6" ht="14.4" customHeight="1" x14ac:dyDescent="0.3">
      <c r="A66" s="4">
        <v>161</v>
      </c>
      <c r="B66" s="4" t="s">
        <v>202</v>
      </c>
      <c r="C66" s="4">
        <v>5</v>
      </c>
      <c r="D66" s="4">
        <v>4</v>
      </c>
      <c r="F66" t="str">
        <f t="shared" si="2"/>
        <v>INSERT INTO OperationInput(OperationId,PartId,Quantity,MeasurementUnitId) VALUES('161', 'PN94561L67', '5', '4');</v>
      </c>
    </row>
    <row r="67" spans="1:6" ht="14.4" customHeight="1" x14ac:dyDescent="0.3">
      <c r="A67" s="4">
        <v>162</v>
      </c>
      <c r="B67" s="4" t="s">
        <v>199</v>
      </c>
      <c r="C67" s="4">
        <v>1</v>
      </c>
      <c r="D67" s="4">
        <v>5</v>
      </c>
      <c r="F67" t="str">
        <f t="shared" si="2"/>
        <v>INSERT INTO OperationInput(OperationId,PartId,Quantity,MeasurementUnitId) VALUES('162', 'IP12947A32', '1', '5');</v>
      </c>
    </row>
    <row r="68" spans="1:6" ht="14.4" customHeight="1" x14ac:dyDescent="0.3">
      <c r="A68" s="4">
        <v>163</v>
      </c>
      <c r="B68" s="4" t="s">
        <v>200</v>
      </c>
      <c r="C68" s="4">
        <v>1</v>
      </c>
      <c r="D68" s="4">
        <v>5</v>
      </c>
      <c r="F68" t="str">
        <f t="shared" si="2"/>
        <v>INSERT INTO OperationInput(OperationId,PartId,Quantity,MeasurementUnitId) VALUES('163', 'IP12947A33', '1', '5');</v>
      </c>
    </row>
    <row r="69" spans="1:6" ht="14.4" customHeight="1" x14ac:dyDescent="0.3">
      <c r="A69" s="4">
        <v>163</v>
      </c>
      <c r="B69" s="4" t="s">
        <v>140</v>
      </c>
      <c r="C69" s="4">
        <v>1</v>
      </c>
      <c r="D69" s="4">
        <v>5</v>
      </c>
      <c r="F69" t="str">
        <f t="shared" si="2"/>
        <v>INSERT INTO OperationInput(OperationId,PartId,Quantity,MeasurementUnitId) VALUES('163', 'PN18324C51', '1', '5');</v>
      </c>
    </row>
    <row r="70" spans="1:6" ht="14.4" customHeight="1" x14ac:dyDescent="0.3">
      <c r="A70" s="4">
        <v>163</v>
      </c>
      <c r="B70" s="4" t="s">
        <v>76</v>
      </c>
      <c r="C70" s="4">
        <v>3</v>
      </c>
      <c r="D70" s="4">
        <v>5</v>
      </c>
      <c r="F70" t="str">
        <f t="shared" si="2"/>
        <v>INSERT INTO OperationInput(OperationId,PartId,Quantity,MeasurementUnitId) VALUES('163', 'PN12344A21', '3', '5');</v>
      </c>
    </row>
    <row r="71" spans="1:6" ht="14.4" customHeight="1" x14ac:dyDescent="0.3">
      <c r="A71" s="4">
        <v>164</v>
      </c>
      <c r="B71" s="4" t="s">
        <v>201</v>
      </c>
      <c r="C71" s="4">
        <v>1</v>
      </c>
      <c r="D71" s="4">
        <v>5</v>
      </c>
      <c r="F71" t="str">
        <f t="shared" si="2"/>
        <v>INSERT INTO OperationInput(OperationId,PartId,Quantity,MeasurementUnitId) VALUES('164', 'IP12947A34', '1', '5');</v>
      </c>
    </row>
    <row r="72" spans="1:6" ht="14.4" customHeight="1" x14ac:dyDescent="0.3">
      <c r="A72" s="4">
        <v>170</v>
      </c>
      <c r="B72" s="4" t="s">
        <v>186</v>
      </c>
      <c r="C72" s="4">
        <v>1</v>
      </c>
      <c r="D72" s="4">
        <v>5</v>
      </c>
      <c r="F72" t="str">
        <f t="shared" si="2"/>
        <v>INSERT INTO OperationInput(OperationId,PartId,Quantity,MeasurementUnitId) VALUES('170', 'AS12946S20', '1', '5');</v>
      </c>
    </row>
    <row r="73" spans="1:6" ht="14.4" customHeight="1" x14ac:dyDescent="0.3">
      <c r="A73" s="4">
        <v>170</v>
      </c>
      <c r="B73" s="4" t="s">
        <v>187</v>
      </c>
      <c r="C73" s="4">
        <v>1</v>
      </c>
      <c r="D73" s="4">
        <v>5</v>
      </c>
      <c r="F73" t="str">
        <f t="shared" si="2"/>
        <v>INSERT INTO OperationInput(OperationId,PartId,Quantity,MeasurementUnitId) VALUES('170', 'AS12947S20', '1', '5');</v>
      </c>
    </row>
    <row r="76" spans="1:6" x14ac:dyDescent="0.3">
      <c r="A76" t="s">
        <v>225</v>
      </c>
      <c r="B76" t="s">
        <v>138</v>
      </c>
      <c r="C76" t="s">
        <v>78</v>
      </c>
      <c r="D76" t="s">
        <v>174</v>
      </c>
    </row>
    <row r="77" spans="1:6" x14ac:dyDescent="0.3">
      <c r="A77" s="4" t="s">
        <v>188</v>
      </c>
      <c r="B77" s="4">
        <v>100</v>
      </c>
      <c r="C77" s="4">
        <v>1</v>
      </c>
      <c r="D77" s="4">
        <v>5</v>
      </c>
      <c r="F77" t="str">
        <f>"INSERT INTO OutputPart(" &amp; $B$76&amp; "," &amp; $A$76 &amp; "," &amp; $C$76 &amp; "," &amp; $D$76 &amp; ") VALUES('" &amp; B77 &amp; "', '" &amp; A77 &amp; "', '" &amp; C77 &amp; "', '" &amp; D77 &amp; "');"</f>
        <v>INSERT INTO OutputPart(OperationId,PartId,Quantity,MeasurementUnitId) VALUES('100', 'IP12945A01', '1', '5');</v>
      </c>
    </row>
    <row r="78" spans="1:6" x14ac:dyDescent="0.3">
      <c r="A78" s="4" t="s">
        <v>189</v>
      </c>
      <c r="B78" s="4">
        <v>103</v>
      </c>
      <c r="C78" s="4">
        <v>1</v>
      </c>
      <c r="D78" s="4">
        <v>5</v>
      </c>
      <c r="F78" t="str">
        <f t="shared" ref="F78:F98" si="3">"INSERT INTO OutputPart(" &amp; $B$76&amp; "," &amp; $A$76 &amp; "," &amp; $C$76 &amp; "," &amp; $D$76 &amp; ") VALUES('" &amp; B78 &amp; "', '" &amp; A78 &amp; "', '" &amp; C78 &amp; "', '" &amp; D78 &amp; "');"</f>
        <v>INSERT INTO OutputPart(OperationId,PartId,Quantity,MeasurementUnitId) VALUES('103', 'IP12945A02', '1', '5');</v>
      </c>
    </row>
    <row r="79" spans="1:6" x14ac:dyDescent="0.3">
      <c r="A79" s="4" t="s">
        <v>190</v>
      </c>
      <c r="B79" s="4">
        <v>112</v>
      </c>
      <c r="C79" s="4">
        <v>1</v>
      </c>
      <c r="D79" s="4">
        <v>5</v>
      </c>
      <c r="F79" t="str">
        <f t="shared" si="3"/>
        <v>INSERT INTO OutputPart(OperationId,PartId,Quantity,MeasurementUnitId) VALUES('112', 'IP12945A03', '1', '5');</v>
      </c>
    </row>
    <row r="80" spans="1:6" x14ac:dyDescent="0.3">
      <c r="A80" s="4" t="s">
        <v>191</v>
      </c>
      <c r="B80" s="4">
        <v>114</v>
      </c>
      <c r="C80" s="4">
        <v>1</v>
      </c>
      <c r="D80" s="4">
        <v>5</v>
      </c>
      <c r="F80" t="str">
        <f t="shared" si="3"/>
        <v>INSERT INTO OutputPart(OperationId,PartId,Quantity,MeasurementUnitId) VALUES('114', 'IP12945A04', '1', '5');</v>
      </c>
    </row>
    <row r="81" spans="1:6" x14ac:dyDescent="0.3">
      <c r="A81" s="4" t="s">
        <v>184</v>
      </c>
      <c r="B81" s="4">
        <v>115</v>
      </c>
      <c r="C81" s="4">
        <v>1</v>
      </c>
      <c r="D81" s="4">
        <v>5</v>
      </c>
      <c r="F81" t="str">
        <f t="shared" si="3"/>
        <v>INSERT INTO OutputPart(OperationId,PartId,Quantity,MeasurementUnitId) VALUES('115', 'AS12946S22', '1', '5');</v>
      </c>
    </row>
    <row r="82" spans="1:6" x14ac:dyDescent="0.3">
      <c r="A82" s="4" t="s">
        <v>192</v>
      </c>
      <c r="B82" s="4">
        <v>120</v>
      </c>
      <c r="C82" s="4">
        <v>1</v>
      </c>
      <c r="D82" s="4">
        <v>5</v>
      </c>
      <c r="F82" t="str">
        <f t="shared" si="3"/>
        <v>INSERT INTO OutputPart(OperationId,PartId,Quantity,MeasurementUnitId) VALUES('120', 'IP12947A01', '1', '5');</v>
      </c>
    </row>
    <row r="83" spans="1:6" x14ac:dyDescent="0.3">
      <c r="A83" s="4" t="s">
        <v>193</v>
      </c>
      <c r="B83" s="4">
        <v>121</v>
      </c>
      <c r="C83" s="4">
        <v>1</v>
      </c>
      <c r="D83" s="4">
        <v>5</v>
      </c>
      <c r="F83" t="str">
        <f t="shared" si="3"/>
        <v>INSERT INTO OutputPart(OperationId,PartId,Quantity,MeasurementUnitId) VALUES('121', 'IP12947A02', '1', '5');</v>
      </c>
    </row>
    <row r="84" spans="1:6" x14ac:dyDescent="0.3">
      <c r="A84" s="4" t="s">
        <v>194</v>
      </c>
      <c r="B84" s="4">
        <v>122</v>
      </c>
      <c r="C84" s="4">
        <v>1</v>
      </c>
      <c r="D84" s="4">
        <v>5</v>
      </c>
      <c r="F84" t="str">
        <f t="shared" si="3"/>
        <v>INSERT INTO OutputPart(OperationId,PartId,Quantity,MeasurementUnitId) VALUES('122', 'IP12947A03', '1', '5');</v>
      </c>
    </row>
    <row r="85" spans="1:6" x14ac:dyDescent="0.3">
      <c r="A85" s="4" t="s">
        <v>195</v>
      </c>
      <c r="B85" s="4">
        <v>123</v>
      </c>
      <c r="C85" s="4">
        <v>1</v>
      </c>
      <c r="D85" s="4">
        <v>5</v>
      </c>
      <c r="F85" t="str">
        <f t="shared" si="3"/>
        <v>INSERT INTO OutputPart(OperationId,PartId,Quantity,MeasurementUnitId) VALUES('123', 'IP12947A04', '1', '5');</v>
      </c>
    </row>
    <row r="86" spans="1:6" x14ac:dyDescent="0.3">
      <c r="A86" s="4" t="s">
        <v>185</v>
      </c>
      <c r="B86" s="4">
        <v>124</v>
      </c>
      <c r="C86" s="4">
        <v>1</v>
      </c>
      <c r="D86" s="4">
        <v>5</v>
      </c>
      <c r="F86" t="str">
        <f t="shared" si="3"/>
        <v>INSERT INTO OutputPart(OperationId,PartId,Quantity,MeasurementUnitId) VALUES('124', 'AS12947S22', '1', '5');</v>
      </c>
    </row>
    <row r="87" spans="1:6" x14ac:dyDescent="0.3">
      <c r="A87" s="4" t="s">
        <v>18</v>
      </c>
      <c r="B87" s="4">
        <v>130</v>
      </c>
      <c r="C87" s="4">
        <v>1</v>
      </c>
      <c r="D87" s="4">
        <v>5</v>
      </c>
      <c r="F87" t="str">
        <f t="shared" si="3"/>
        <v>INSERT INTO OutputPart(OperationId,PartId,Quantity,MeasurementUnitId) VALUES('130', 'AS12945S22', '1', '5');</v>
      </c>
    </row>
    <row r="88" spans="1:6" x14ac:dyDescent="0.3">
      <c r="A88" s="4" t="s">
        <v>188</v>
      </c>
      <c r="B88" s="4">
        <v>150</v>
      </c>
      <c r="C88" s="4">
        <v>1</v>
      </c>
      <c r="D88" s="4">
        <v>5</v>
      </c>
      <c r="F88" t="str">
        <f t="shared" si="3"/>
        <v>INSERT INTO OutputPart(OperationId,PartId,Quantity,MeasurementUnitId) VALUES('150', 'IP12945A01', '1', '5');</v>
      </c>
    </row>
    <row r="89" spans="1:6" x14ac:dyDescent="0.3">
      <c r="A89" s="4" t="s">
        <v>196</v>
      </c>
      <c r="B89" s="4">
        <v>151</v>
      </c>
      <c r="C89" s="4">
        <v>1</v>
      </c>
      <c r="D89" s="4">
        <v>5</v>
      </c>
      <c r="F89" t="str">
        <f t="shared" si="3"/>
        <v>INSERT INTO OutputPart(OperationId,PartId,Quantity,MeasurementUnitId) VALUES('151', 'IP12945A32', '1', '5');</v>
      </c>
    </row>
    <row r="90" spans="1:6" x14ac:dyDescent="0.3">
      <c r="A90" s="4" t="s">
        <v>197</v>
      </c>
      <c r="B90" s="4">
        <v>152</v>
      </c>
      <c r="C90" s="4">
        <v>1</v>
      </c>
      <c r="D90" s="4">
        <v>5</v>
      </c>
      <c r="F90" t="str">
        <f t="shared" si="3"/>
        <v>INSERT INTO OutputPart(OperationId,PartId,Quantity,MeasurementUnitId) VALUES('152', 'IP12945A33', '1', '5');</v>
      </c>
    </row>
    <row r="91" spans="1:6" x14ac:dyDescent="0.3">
      <c r="A91" s="4" t="s">
        <v>198</v>
      </c>
      <c r="B91" s="4">
        <v>153</v>
      </c>
      <c r="C91" s="4">
        <v>1</v>
      </c>
      <c r="D91" s="4">
        <v>5</v>
      </c>
      <c r="F91" t="str">
        <f t="shared" si="3"/>
        <v>INSERT INTO OutputPart(OperationId,PartId,Quantity,MeasurementUnitId) VALUES('153', 'IP12945A34', '1', '5');</v>
      </c>
    </row>
    <row r="92" spans="1:6" x14ac:dyDescent="0.3">
      <c r="A92" s="4" t="s">
        <v>186</v>
      </c>
      <c r="B92" s="4">
        <v>154</v>
      </c>
      <c r="C92" s="4">
        <v>1</v>
      </c>
      <c r="D92" s="4">
        <v>5</v>
      </c>
      <c r="F92" t="str">
        <f t="shared" si="3"/>
        <v>INSERT INTO OutputPart(OperationId,PartId,Quantity,MeasurementUnitId) VALUES('154', 'AS12946S20', '1', '5');</v>
      </c>
    </row>
    <row r="93" spans="1:6" x14ac:dyDescent="0.3">
      <c r="A93" s="4" t="s">
        <v>192</v>
      </c>
      <c r="B93" s="4">
        <v>160</v>
      </c>
      <c r="C93" s="4">
        <v>1</v>
      </c>
      <c r="D93" s="4">
        <v>5</v>
      </c>
      <c r="F93" t="str">
        <f t="shared" si="3"/>
        <v>INSERT INTO OutputPart(OperationId,PartId,Quantity,MeasurementUnitId) VALUES('160', 'IP12947A01', '1', '5');</v>
      </c>
    </row>
    <row r="94" spans="1:6" x14ac:dyDescent="0.3">
      <c r="A94" s="4" t="s">
        <v>199</v>
      </c>
      <c r="B94" s="4">
        <v>161</v>
      </c>
      <c r="C94" s="4">
        <v>1</v>
      </c>
      <c r="D94" s="4">
        <v>5</v>
      </c>
      <c r="F94" t="str">
        <f t="shared" si="3"/>
        <v>INSERT INTO OutputPart(OperationId,PartId,Quantity,MeasurementUnitId) VALUES('161', 'IP12947A32', '1', '5');</v>
      </c>
    </row>
    <row r="95" spans="1:6" x14ac:dyDescent="0.3">
      <c r="A95" s="4" t="s">
        <v>200</v>
      </c>
      <c r="B95" s="4">
        <v>162</v>
      </c>
      <c r="C95" s="4">
        <v>1</v>
      </c>
      <c r="D95" s="4">
        <v>5</v>
      </c>
      <c r="F95" t="str">
        <f t="shared" si="3"/>
        <v>INSERT INTO OutputPart(OperationId,PartId,Quantity,MeasurementUnitId) VALUES('162', 'IP12947A33', '1', '5');</v>
      </c>
    </row>
    <row r="96" spans="1:6" x14ac:dyDescent="0.3">
      <c r="A96" s="4" t="s">
        <v>201</v>
      </c>
      <c r="B96" s="4">
        <v>163</v>
      </c>
      <c r="C96" s="4">
        <v>1</v>
      </c>
      <c r="D96" s="4">
        <v>5</v>
      </c>
      <c r="F96" t="str">
        <f t="shared" si="3"/>
        <v>INSERT INTO OutputPart(OperationId,PartId,Quantity,MeasurementUnitId) VALUES('163', 'IP12947A34', '1', '5');</v>
      </c>
    </row>
    <row r="97" spans="1:6" x14ac:dyDescent="0.3">
      <c r="A97" s="4" t="s">
        <v>187</v>
      </c>
      <c r="B97" s="4">
        <v>164</v>
      </c>
      <c r="C97" s="4">
        <v>1</v>
      </c>
      <c r="D97" s="4">
        <v>5</v>
      </c>
      <c r="F97" t="str">
        <f t="shared" si="3"/>
        <v>INSERT INTO OutputPart(OperationId,PartId,Quantity,MeasurementUnitId) VALUES('164', 'AS12947S20', '1', '5');</v>
      </c>
    </row>
    <row r="98" spans="1:6" x14ac:dyDescent="0.3">
      <c r="A98" s="4" t="s">
        <v>20</v>
      </c>
      <c r="B98" s="4">
        <v>170</v>
      </c>
      <c r="C98" s="4">
        <v>1</v>
      </c>
      <c r="D98" s="4">
        <v>5</v>
      </c>
      <c r="F98" t="str">
        <f t="shared" si="3"/>
        <v>INSERT INTO OutputPart(OperationId,PartId,Quantity,MeasurementUnitId) VALUES('170', 'AS12945S20', '1', '5');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Customers</vt:lpstr>
      <vt:lpstr>Address</vt:lpstr>
      <vt:lpstr>Orders</vt:lpstr>
      <vt:lpstr>Product_Family</vt:lpstr>
      <vt:lpstr>Products</vt:lpstr>
      <vt:lpstr>Part</vt:lpstr>
      <vt:lpstr>Procurements|Suppliers</vt:lpstr>
      <vt:lpstr>Colour Material Size</vt:lpstr>
      <vt:lpstr>Operations|BOO</vt:lpstr>
      <vt:lpstr>Operation Types</vt:lpstr>
      <vt:lpstr>WorkstationTypes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Alexandra Maria De Sousa Torres</cp:lastModifiedBy>
  <dcterms:created xsi:type="dcterms:W3CDTF">2024-10-15T18:17:29Z</dcterms:created>
  <dcterms:modified xsi:type="dcterms:W3CDTF">2024-12-19T20:57:45Z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