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1\USBD04\Inserts\"/>
    </mc:Choice>
  </mc:AlternateContent>
  <xr:revisionPtr revIDLastSave="0" documentId="13_ncr:1_{321FB864-6F73-4129-9E02-9CBE090E612D}" xr6:coauthVersionLast="47" xr6:coauthVersionMax="47" xr10:uidLastSave="{00000000-0000-0000-0000-000000000000}"/>
  <bookViews>
    <workbookView xWindow="-108" yWindow="-108" windowWidth="23256" windowHeight="12576" tabRatio="700" activeTab="2" xr2:uid="{96054C54-0AC6-4E0E-AB4B-5CA509897BDA}"/>
  </bookViews>
  <sheets>
    <sheet name="Client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BOM" sheetId="6" r:id="rId10"/>
    <sheet name="BOO" sheetId="7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2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I3" i="1"/>
  <c r="I4" i="1"/>
  <c r="I5" i="1"/>
  <c r="I2" i="1"/>
  <c r="D9" i="1"/>
  <c r="D8" i="1"/>
  <c r="G3" i="15"/>
  <c r="G4" i="15"/>
  <c r="G5" i="15"/>
  <c r="G2" i="15"/>
  <c r="D15" i="15"/>
  <c r="D14" i="15"/>
  <c r="D9" i="15"/>
  <c r="D10" i="15"/>
  <c r="D11" i="15"/>
  <c r="D8" i="15"/>
  <c r="G33" i="11"/>
  <c r="G34" i="11"/>
  <c r="G35" i="11"/>
  <c r="G36" i="11"/>
  <c r="G37" i="11"/>
  <c r="G38" i="11"/>
  <c r="G39" i="11"/>
  <c r="G40" i="11"/>
  <c r="G41" i="11"/>
  <c r="G42" i="11"/>
  <c r="G43" i="11"/>
  <c r="G32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8" i="6"/>
  <c r="E3" i="6"/>
  <c r="E4" i="6"/>
  <c r="E5" i="6"/>
  <c r="E2" i="6"/>
  <c r="F3" i="8"/>
  <c r="F4" i="8"/>
  <c r="F5" i="8"/>
  <c r="F6" i="8"/>
  <c r="F7" i="8"/>
  <c r="F8" i="8"/>
  <c r="F2" i="8"/>
  <c r="D3" i="10"/>
  <c r="D4" i="10"/>
  <c r="D5" i="10"/>
  <c r="D6" i="10"/>
  <c r="D2" i="10"/>
  <c r="G3" i="2"/>
  <c r="G4" i="2"/>
  <c r="G5" i="2"/>
  <c r="G6" i="2"/>
  <c r="G7" i="2"/>
  <c r="G8" i="2"/>
  <c r="G2" i="2"/>
  <c r="C18" i="16"/>
  <c r="D26" i="16"/>
  <c r="E3" i="4"/>
  <c r="E4" i="4"/>
  <c r="E5" i="4"/>
  <c r="E6" i="4"/>
  <c r="E7" i="4"/>
  <c r="E8" i="4"/>
  <c r="E9" i="4"/>
  <c r="E10" i="4"/>
  <c r="E11" i="4"/>
  <c r="E12" i="4"/>
  <c r="E13" i="4"/>
  <c r="E14" i="4"/>
  <c r="E2" i="4"/>
  <c r="D31" i="16"/>
  <c r="D32" i="16"/>
  <c r="D33" i="16"/>
  <c r="D30" i="16"/>
  <c r="D22" i="16"/>
  <c r="D23" i="16"/>
  <c r="D24" i="16"/>
  <c r="D25" i="16"/>
  <c r="D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2" i="16"/>
</calcChain>
</file>

<file path=xl/sharedStrings.xml><?xml version="1.0" encoding="utf-8"?>
<sst xmlns="http://schemas.openxmlformats.org/spreadsheetml/2006/main" count="390" uniqueCount="190">
  <si>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</si>
  <si>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</si>
  <si>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</si>
  <si>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</si>
  <si>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</si>
  <si>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</si>
  <si>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</si>
  <si>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</si>
  <si>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</si>
  <si>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</si>
  <si>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</si>
  <si>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</si>
  <si>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</si>
  <si>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</si>
  <si>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</si>
  <si>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</si>
  <si>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</si>
  <si>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</si>
  <si>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</si>
  <si>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</si>
  <si>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</si>
  <si>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</si>
  <si>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</si>
  <si>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</si>
  <si>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</si>
  <si>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</si>
  <si>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</si>
  <si>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</si>
  <si>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</si>
  <si>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</si>
  <si>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</si>
  <si>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</si>
  <si>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</si>
  <si>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</si>
  <si>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</si>
  <si>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</si>
  <si>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</si>
  <si>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</si>
  <si>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</si>
  <si>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</si>
  <si>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</si>
  <si>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</si>
  <si>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</si>
  <si>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</si>
  <si>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</si>
  <si>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</si>
  <si>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</si>
  <si>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</si>
  <si>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</si>
  <si>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</si>
  <si>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</si>
  <si>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</si>
  <si>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</si>
  <si>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</si>
  <si>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</si>
  <si>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</si>
  <si>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</si>
  <si>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</si>
  <si>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</si>
  <si>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</si>
  <si>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</si>
  <si>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</si>
  <si>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</si>
  <si>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</si>
  <si>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</si>
  <si>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</si>
  <si>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</si>
  <si>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</si>
  <si>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</si>
  <si>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</si>
  <si>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</si>
  <si>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</si>
  <si>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</si>
  <si>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</si>
  <si>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</si>
  <si>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</si>
  <si>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</si>
  <si>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</si>
  <si>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</si>
  <si>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</si>
  <si>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</si>
  <si>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</si>
  <si>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</si>
  <si>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</si>
  <si>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</si>
  <si>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</si>
  <si>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</si>
  <si>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</si>
  <si>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</si>
  <si>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</si>
  <si>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</si>
  <si>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</si>
  <si>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</si>
  <si>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</si>
  <si>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</si>
  <si>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</si>
  <si>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</si>
  <si>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</si>
  <si>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</si>
  <si>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</si>
  <si>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</si>
  <si>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</si>
  <si>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</si>
  <si>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</si>
  <si>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</si>
  <si>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</si>
  <si>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</si>
  <si>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</si>
  <si>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</si>
  <si>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</si>
  <si>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</si>
  <si>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</si>
  <si>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</si>
  <si>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</si>
  <si>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</si>
  <si>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</si>
  <si>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</si>
  <si>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</si>
  <si>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</si>
  <si>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</si>
  <si>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</si>
  <si>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</si>
  <si>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</si>
  <si>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</si>
  <si>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</si>
  <si>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</si>
  <si>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</si>
  <si>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</si>
  <si>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</si>
  <si>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</si>
  <si>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</si>
  <si>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</si>
  <si>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</si>
  <si>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</si>
  <si>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</si>
  <si>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</si>
  <si>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</si>
  <si>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</si>
  <si>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</si>
  <si>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</si>
  <si>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</si>
  <si>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</si>
  <si>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</si>
  <si>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</si>
  <si>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</si>
  <si>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</si>
  <si>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</si>
  <si>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</si>
  <si>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</si>
  <si>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</si>
  <si>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</si>
  <si>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</si>
  <si>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</si>
  <si>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</si>
  <si>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</si>
  <si>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</si>
  <si>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</si>
  <si>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</si>
  <si>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</si>
  <si>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</si>
  <si>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</si>
  <si>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</si>
  <si>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</si>
  <si>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</si>
  <si>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</si>
  <si>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</si>
  <si>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</si>
  <si>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</si>
  <si>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</si>
  <si>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</si>
  <si>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</si>
  <si>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</si>
  <si>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</si>
  <si>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</si>
  <si>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Version</t>
  </si>
  <si>
    <t>BOMId</t>
  </si>
  <si>
    <t>PartId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</si>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</sst>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I9"/>
  <sheetViews>
    <sheetView workbookViewId="0">
      <selection activeCell="G4" sqref="G4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</cols>
  <sheetData>
    <row r="1" spans="1:9" x14ac:dyDescent="0.3">
      <c r="A1" t="s">
        <v>129</v>
      </c>
      <c r="B1" t="s">
        <v>134</v>
      </c>
      <c r="C1" t="s">
        <v>0</v>
      </c>
      <c r="D1" t="s">
        <v>1</v>
      </c>
      <c r="E1" t="s">
        <v>132</v>
      </c>
      <c r="F1" t="s">
        <v>133</v>
      </c>
      <c r="G1" t="s">
        <v>130</v>
      </c>
    </row>
    <row r="2" spans="1:9" x14ac:dyDescent="0.3">
      <c r="A2">
        <v>456</v>
      </c>
      <c r="B2">
        <v>2</v>
      </c>
      <c r="C2" t="s">
        <v>3</v>
      </c>
      <c r="D2" t="s">
        <v>2</v>
      </c>
      <c r="E2" t="s">
        <v>156</v>
      </c>
      <c r="F2" t="s">
        <v>158</v>
      </c>
      <c r="G2">
        <v>1</v>
      </c>
      <c r="I2" t="str">
        <f>"INSERT INTO Entity(" &amp; $A$1 &amp; "," &amp; $B$1 &amp; "," &amp; $C$1 &amp; "," &amp; $D$1 &amp; "," &amp; $E$1 &amp; "," &amp; $F$1 &amp; "," &amp; $G$1 &amp; ") VALUES(" &amp; A2 &amp; ", " &amp; B2 &amp; ", '" &amp; C2 &amp; "', '" &amp; D2 &amp; "', " &amp; E2 &amp; ", '" &amp; F2 &amp; "', " &amp; G2 &amp; ");"</f>
        <v>INSERT INTO Entity(Id,CustomerTypeId,Name,VATIN,PhoneNumber,Email,AddressId) VALUES(456, 2, 'Carvalho &amp; Carvalho, Lda', 'PT501245987', 003518340500, 'idont@care.com', 1);</v>
      </c>
    </row>
    <row r="3" spans="1:9" x14ac:dyDescent="0.3">
      <c r="A3">
        <v>785</v>
      </c>
      <c r="B3">
        <v>2</v>
      </c>
      <c r="C3" t="s">
        <v>4</v>
      </c>
      <c r="D3" t="s">
        <v>5</v>
      </c>
      <c r="E3" t="s">
        <v>156</v>
      </c>
      <c r="F3" t="s">
        <v>159</v>
      </c>
      <c r="G3">
        <v>2</v>
      </c>
      <c r="I3" t="str">
        <f t="shared" ref="I3:I5" si="0">"INSERT INTO Entity(" &amp; $A$1 &amp; "," &amp; $B$1 &amp; "," &amp; $C$1 &amp; "," &amp; $D$1 &amp; "," &amp; $E$1 &amp; "," &amp; $F$1 &amp; "," &amp; $G$1 &amp; ") VALUES(" &amp; A3 &amp; ", " &amp; B3 &amp; ", '" &amp; C3 &amp; "', '" &amp; D3 &amp; "', " &amp; E3 &amp; ", '" &amp; F3 &amp; "', " &amp; G3 &amp; ");"</f>
        <v>INSERT INTO Entity(Id,CustomerTypeId,Name,VATIN,PhoneNumber,Email,AddressId) VALUES(785, 2, 'Tudo para a casa, Lda', 'PT501245488', 003518340500, 'me@neither.com', 2);</v>
      </c>
    </row>
    <row r="4" spans="1:9" x14ac:dyDescent="0.3">
      <c r="A4">
        <v>657</v>
      </c>
      <c r="B4">
        <v>2</v>
      </c>
      <c r="C4" t="s">
        <v>127</v>
      </c>
      <c r="D4" t="s">
        <v>6</v>
      </c>
      <c r="E4" t="s">
        <v>156</v>
      </c>
      <c r="F4" t="s">
        <v>160</v>
      </c>
      <c r="G4">
        <v>3</v>
      </c>
      <c r="I4" t="str">
        <f t="shared" si="0"/>
        <v>INSERT INTO Entity(Id,CustomerTypeId,Name,VATIN,PhoneNumber,Email,AddressId) VALUES(657, 2, 'Sair de Cena', 'PT501242417', 003518340500, 'some@email.com', 3);</v>
      </c>
    </row>
    <row r="5" spans="1:9" x14ac:dyDescent="0.3">
      <c r="A5">
        <v>348</v>
      </c>
      <c r="B5">
        <v>2</v>
      </c>
      <c r="C5" t="s">
        <v>7</v>
      </c>
      <c r="D5" t="s">
        <v>8</v>
      </c>
      <c r="E5" s="3" t="s">
        <v>157</v>
      </c>
      <c r="F5" t="s">
        <v>161</v>
      </c>
      <c r="G5">
        <v>4</v>
      </c>
      <c r="I5" t="str">
        <f t="shared" si="0"/>
        <v>INSERT INTO Entity(Id,CustomerTypeId,Name,VATIN,PhoneNumber,Email,AddressId) VALUES(348, 2, 'U Fleku', 'CZ6451237810', 004201234567, 'some.random@email.cz', 4);</v>
      </c>
    </row>
    <row r="7" spans="1:9" x14ac:dyDescent="0.3">
      <c r="A7" t="s">
        <v>129</v>
      </c>
      <c r="B7" t="s">
        <v>0</v>
      </c>
    </row>
    <row r="8" spans="1:9" x14ac:dyDescent="0.3">
      <c r="A8">
        <v>1</v>
      </c>
      <c r="B8" t="s">
        <v>135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9" x14ac:dyDescent="0.3">
      <c r="A9">
        <v>2</v>
      </c>
      <c r="B9" t="s">
        <v>136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E27"/>
  <sheetViews>
    <sheetView workbookViewId="0">
      <selection activeCell="F3" sqref="F3"/>
    </sheetView>
  </sheetViews>
  <sheetFormatPr defaultRowHeight="14.4" x14ac:dyDescent="0.3"/>
  <cols>
    <col min="1" max="1" width="14.21875" customWidth="1"/>
    <col min="2" max="2" width="17.77734375" customWidth="1"/>
    <col min="3" max="3" width="7.6640625" bestFit="1" customWidth="1"/>
  </cols>
  <sheetData>
    <row r="1" spans="1:5" x14ac:dyDescent="0.3">
      <c r="A1" t="s">
        <v>129</v>
      </c>
      <c r="B1" t="s">
        <v>138</v>
      </c>
      <c r="C1" t="s">
        <v>174</v>
      </c>
    </row>
    <row r="2" spans="1:5" x14ac:dyDescent="0.3">
      <c r="A2">
        <v>1</v>
      </c>
      <c r="B2" t="s">
        <v>18</v>
      </c>
      <c r="C2">
        <v>1</v>
      </c>
      <c r="E2" t="str">
        <f>"INSERT INTO BOM(" &amp; $A$1 &amp; "," &amp; $B$1 &amp; "," &amp; $C$1 &amp; ") VALUES(" &amp; A2 &amp; ",'" &amp; B2 &amp; "', " &amp; C2 &amp; ");"</f>
        <v>INSERT INTO BOM(Id,ProductId,Version) VALUES(1,'AS12945S22', 1);</v>
      </c>
    </row>
    <row r="3" spans="1:5" x14ac:dyDescent="0.3">
      <c r="A3">
        <v>2</v>
      </c>
      <c r="B3" t="s">
        <v>20</v>
      </c>
      <c r="C3">
        <v>1</v>
      </c>
      <c r="E3" t="str">
        <f t="shared" ref="E3:E5" si="0">"INSERT INTO BOM(" &amp; $A$1 &amp; "," &amp; $B$1 &amp; "," &amp; $C$1 &amp; ") VALUES(" &amp; A3 &amp; ",'" &amp; B3 &amp; "', " &amp; C3 &amp; ");"</f>
        <v>INSERT INTO BOM(Id,ProductId,Version) VALUES(2,'AS12945S20', 1);</v>
      </c>
    </row>
    <row r="4" spans="1:5" x14ac:dyDescent="0.3">
      <c r="A4">
        <v>3</v>
      </c>
      <c r="B4" t="s">
        <v>23</v>
      </c>
      <c r="C4">
        <v>1</v>
      </c>
      <c r="E4" t="str">
        <f t="shared" si="0"/>
        <v>INSERT INTO BOM(Id,ProductId,Version) VALUES(3,'AS12945S17', 1);</v>
      </c>
    </row>
    <row r="5" spans="1:5" x14ac:dyDescent="0.3">
      <c r="A5">
        <v>4</v>
      </c>
      <c r="B5" t="s">
        <v>173</v>
      </c>
      <c r="C5">
        <v>1</v>
      </c>
      <c r="E5" t="str">
        <f t="shared" si="0"/>
        <v>INSERT INTO BOM(Id,ProductId,Version) VALUES(4,'AS12945P17', 1);</v>
      </c>
    </row>
    <row r="7" spans="1:5" x14ac:dyDescent="0.3">
      <c r="A7" t="s">
        <v>175</v>
      </c>
      <c r="B7" t="s">
        <v>176</v>
      </c>
      <c r="C7" t="s">
        <v>80</v>
      </c>
    </row>
    <row r="8" spans="1:5" x14ac:dyDescent="0.3">
      <c r="A8">
        <v>1</v>
      </c>
      <c r="B8" t="s">
        <v>78</v>
      </c>
      <c r="C8">
        <v>1</v>
      </c>
      <c r="E8" t="str">
        <f>"INSERT INTO PartBOM(" &amp; $A$7 &amp; "," &amp; $B$7 &amp; "," &amp; $C$7 &amp; ") VALUES(" &amp; A8 &amp; ", '" &amp; B8 &amp; "', " &amp; C8 &amp; ");"</f>
        <v>INSERT INTO PartBOM(BOMId,PartId,Quantity) VALUES(1, 'PN12344A21', 1);</v>
      </c>
    </row>
    <row r="9" spans="1:5" x14ac:dyDescent="0.3">
      <c r="A9">
        <v>1</v>
      </c>
      <c r="B9" t="s">
        <v>85</v>
      </c>
      <c r="C9">
        <v>1</v>
      </c>
      <c r="E9" t="str">
        <f t="shared" ref="E9:E27" si="1">"INSERT INTO PartBOM(" &amp; $A$7 &amp; "," &amp; $B$7 &amp; "," &amp; $C$7 &amp; ") VALUES(" &amp; A9 &amp; ", '" &amp; B9 &amp; "', " &amp; C9 &amp; ");"</f>
        <v>INSERT INTO PartBOM(BOMId,PartId,Quantity) VALUES(1, 'PN52384R50', 1);</v>
      </c>
    </row>
    <row r="10" spans="1:5" x14ac:dyDescent="0.3">
      <c r="A10">
        <v>1</v>
      </c>
      <c r="B10" t="s">
        <v>86</v>
      </c>
      <c r="C10">
        <v>1</v>
      </c>
      <c r="E10" t="str">
        <f t="shared" si="1"/>
        <v>INSERT INTO PartBOM(BOMId,PartId,Quantity) VALUES(1, 'PN52384R10', 1);</v>
      </c>
    </row>
    <row r="11" spans="1:5" x14ac:dyDescent="0.3">
      <c r="A11">
        <v>1</v>
      </c>
      <c r="B11" t="s">
        <v>83</v>
      </c>
      <c r="C11">
        <v>4</v>
      </c>
      <c r="E11" t="str">
        <f t="shared" si="1"/>
        <v>INSERT INTO PartBOM(BOMId,PartId,Quantity) VALUES(1, 'PN18544A21', 4);</v>
      </c>
    </row>
    <row r="12" spans="1:5" x14ac:dyDescent="0.3">
      <c r="A12">
        <v>1</v>
      </c>
      <c r="B12" t="s">
        <v>87</v>
      </c>
      <c r="C12">
        <v>2</v>
      </c>
      <c r="E12" t="str">
        <f t="shared" si="1"/>
        <v>INSERT INTO PartBOM(BOMId,PartId,Quantity) VALUES(1, 'PN18544C21', 2);</v>
      </c>
    </row>
    <row r="13" spans="1:5" x14ac:dyDescent="0.3">
      <c r="A13">
        <v>1</v>
      </c>
      <c r="B13" t="s">
        <v>88</v>
      </c>
      <c r="C13">
        <v>1</v>
      </c>
      <c r="E13" t="str">
        <f t="shared" si="1"/>
        <v>INSERT INTO PartBOM(BOMId,PartId,Quantity) VALUES(1, 'PN18324C54', 1);</v>
      </c>
    </row>
    <row r="14" spans="1:5" x14ac:dyDescent="0.3">
      <c r="A14">
        <v>2</v>
      </c>
      <c r="B14" t="s">
        <v>78</v>
      </c>
      <c r="C14">
        <v>1</v>
      </c>
      <c r="E14" t="str">
        <f t="shared" si="1"/>
        <v>INSERT INTO PartBOM(BOMId,PartId,Quantity) VALUES(2, 'PN12344A21', 1);</v>
      </c>
    </row>
    <row r="15" spans="1:5" x14ac:dyDescent="0.3">
      <c r="A15">
        <v>2</v>
      </c>
      <c r="B15" t="s">
        <v>85</v>
      </c>
      <c r="C15">
        <v>1</v>
      </c>
      <c r="E15" t="str">
        <f t="shared" si="1"/>
        <v>INSERT INTO PartBOM(BOMId,PartId,Quantity) VALUES(2, 'PN52384R50', 1);</v>
      </c>
    </row>
    <row r="16" spans="1:5" x14ac:dyDescent="0.3">
      <c r="A16">
        <v>2</v>
      </c>
      <c r="B16" t="s">
        <v>86</v>
      </c>
      <c r="C16">
        <v>1</v>
      </c>
      <c r="E16" t="str">
        <f t="shared" si="1"/>
        <v>INSERT INTO PartBOM(BOMId,PartId,Quantity) VALUES(2, 'PN52384R10', 1);</v>
      </c>
    </row>
    <row r="17" spans="1:5" x14ac:dyDescent="0.3">
      <c r="A17">
        <v>2</v>
      </c>
      <c r="B17" t="s">
        <v>83</v>
      </c>
      <c r="C17">
        <v>4</v>
      </c>
      <c r="E17" t="str">
        <f t="shared" si="1"/>
        <v>INSERT INTO PartBOM(BOMId,PartId,Quantity) VALUES(2, 'PN18544A21', 4);</v>
      </c>
    </row>
    <row r="18" spans="1:5" x14ac:dyDescent="0.3">
      <c r="A18">
        <v>2</v>
      </c>
      <c r="B18" t="s">
        <v>87</v>
      </c>
      <c r="C18">
        <v>2</v>
      </c>
      <c r="E18" t="str">
        <f t="shared" si="1"/>
        <v>INSERT INTO PartBOM(BOMId,PartId,Quantity) VALUES(2, 'PN18544C21', 2);</v>
      </c>
    </row>
    <row r="19" spans="1:5" x14ac:dyDescent="0.3">
      <c r="A19">
        <v>2</v>
      </c>
      <c r="B19" t="s">
        <v>143</v>
      </c>
      <c r="C19">
        <v>1</v>
      </c>
      <c r="E19" t="str">
        <f t="shared" si="1"/>
        <v>INSERT INTO PartBOM(BOMId,PartId,Quantity) VALUES(2, 'PN18324C51', 1);</v>
      </c>
    </row>
    <row r="20" spans="1:5" x14ac:dyDescent="0.3">
      <c r="A20">
        <v>3</v>
      </c>
      <c r="B20" t="s">
        <v>78</v>
      </c>
      <c r="C20">
        <v>1</v>
      </c>
      <c r="E20" t="str">
        <f t="shared" si="1"/>
        <v>INSERT INTO PartBOM(BOMId,PartId,Quantity) VALUES(3, 'PN12344A21', 1);</v>
      </c>
    </row>
    <row r="21" spans="1:5" x14ac:dyDescent="0.3">
      <c r="A21">
        <v>3</v>
      </c>
      <c r="B21" t="s">
        <v>169</v>
      </c>
      <c r="C21">
        <v>1</v>
      </c>
      <c r="E21" t="str">
        <f t="shared" si="1"/>
        <v>INSERT INTO PartBOM(BOMId,PartId,Quantity) VALUES(3, 'PN52384R45', 1);</v>
      </c>
    </row>
    <row r="22" spans="1:5" x14ac:dyDescent="0.3">
      <c r="A22">
        <v>3</v>
      </c>
      <c r="B22" t="s">
        <v>171</v>
      </c>
      <c r="C22">
        <v>1</v>
      </c>
      <c r="E22" t="str">
        <f t="shared" si="1"/>
        <v>INSERT INTO PartBOM(BOMId,PartId,Quantity) VALUES(3, 'PN52384R12', 1);</v>
      </c>
    </row>
    <row r="23" spans="1:5" x14ac:dyDescent="0.3">
      <c r="A23">
        <v>3</v>
      </c>
      <c r="B23" t="s">
        <v>83</v>
      </c>
      <c r="C23">
        <v>4</v>
      </c>
      <c r="E23" t="str">
        <f t="shared" si="1"/>
        <v>INSERT INTO PartBOM(BOMId,PartId,Quantity) VALUES(3, 'PN18544A21', 4);</v>
      </c>
    </row>
    <row r="24" spans="1:5" x14ac:dyDescent="0.3">
      <c r="A24">
        <v>3</v>
      </c>
      <c r="B24" t="s">
        <v>87</v>
      </c>
      <c r="C24">
        <v>2</v>
      </c>
      <c r="E24" t="str">
        <f t="shared" si="1"/>
        <v>INSERT INTO PartBOM(BOMId,PartId,Quantity) VALUES(3, 'PN18544C21', 2);</v>
      </c>
    </row>
    <row r="25" spans="1:5" x14ac:dyDescent="0.3">
      <c r="A25">
        <v>3</v>
      </c>
      <c r="B25" t="s">
        <v>143</v>
      </c>
      <c r="C25">
        <v>1</v>
      </c>
      <c r="E25" t="str">
        <f t="shared" si="1"/>
        <v>INSERT INTO PartBOM(BOMId,PartId,Quantity) VALUES(3, 'PN18324C51', 1);</v>
      </c>
    </row>
    <row r="26" spans="1:5" x14ac:dyDescent="0.3">
      <c r="A26">
        <v>4</v>
      </c>
      <c r="B26" t="s">
        <v>169</v>
      </c>
      <c r="C26">
        <v>1</v>
      </c>
      <c r="E26" t="str">
        <f t="shared" si="1"/>
        <v>INSERT INTO PartBOM(BOMId,PartId,Quantity) VALUES(4, 'PN52384R45', 1);</v>
      </c>
    </row>
    <row r="27" spans="1:5" x14ac:dyDescent="0.3">
      <c r="A27">
        <v>4</v>
      </c>
      <c r="B27" t="s">
        <v>182</v>
      </c>
      <c r="C27">
        <v>1</v>
      </c>
      <c r="E27" t="str">
        <f t="shared" si="1"/>
        <v>INSERT INTO PartBOM(BOMId,PartId,Quantity) VALUES(4, 'PN18324C91',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8"/>
  <sheetViews>
    <sheetView workbookViewId="0">
      <selection activeCell="E2" sqref="E2:E18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139</v>
      </c>
      <c r="B1" t="s">
        <v>140</v>
      </c>
      <c r="C1" t="s">
        <v>142</v>
      </c>
    </row>
    <row r="2" spans="1:5" x14ac:dyDescent="0.3">
      <c r="A2">
        <v>125</v>
      </c>
      <c r="B2">
        <v>5647</v>
      </c>
      <c r="C2">
        <v>1</v>
      </c>
      <c r="E2" t="str">
        <f>"INSERT INTO BOO(" &amp; $A$1 &amp; "," &amp; $B$1 &amp; "," &amp; $C$1 &amp; ") VALUES(" &amp; A2 &amp; ", " &amp; B2 &amp; "," &amp; C2 &amp; ");"</f>
        <v>INSERT INTO BOO(ProductFamilyId,OperationId,Operation_SequenceNumber) VALUES(125, 5647,1);</v>
      </c>
    </row>
    <row r="3" spans="1:5" x14ac:dyDescent="0.3">
      <c r="A3">
        <v>125</v>
      </c>
      <c r="B3">
        <v>5647</v>
      </c>
      <c r="C3">
        <v>2</v>
      </c>
      <c r="E3" t="str">
        <f t="shared" ref="E3:E18" si="0">"INSERT INTO BOO(" &amp; $A$1 &amp; "," &amp; $B$1 &amp; "," &amp; $C$1 &amp; ") VALUES(" &amp; A3 &amp; ", " &amp; B3 &amp; "," &amp; C3 &amp; ");"</f>
        <v>INSERT INTO BOO(ProductFamilyId,OperationId,Operation_SequenceNumber) VALUES(125, 5647,2);</v>
      </c>
    </row>
    <row r="4" spans="1:5" x14ac:dyDescent="0.3">
      <c r="A4">
        <v>125</v>
      </c>
      <c r="B4">
        <v>5649</v>
      </c>
      <c r="C4">
        <v>3</v>
      </c>
      <c r="E4" t="str">
        <f t="shared" si="0"/>
        <v>INSERT INTO BOO(ProductFamilyId,OperationId,Operation_SequenceNumber) VALUES(125, 5649,3);</v>
      </c>
    </row>
    <row r="5" spans="1:5" x14ac:dyDescent="0.3">
      <c r="A5">
        <v>125</v>
      </c>
      <c r="B5">
        <v>5651</v>
      </c>
      <c r="C5">
        <v>4</v>
      </c>
      <c r="E5" t="str">
        <f t="shared" si="0"/>
        <v>INSERT INTO BOO(ProductFamilyId,OperationId,Operation_SequenceNumber) VALUES(125, 5651,4);</v>
      </c>
    </row>
    <row r="6" spans="1:5" x14ac:dyDescent="0.3">
      <c r="A6">
        <v>125</v>
      </c>
      <c r="B6">
        <v>5653</v>
      </c>
      <c r="C6">
        <v>5</v>
      </c>
      <c r="E6" t="str">
        <f t="shared" si="0"/>
        <v>INSERT INTO BOO(ProductFamilyId,OperationId,Operation_SequenceNumber) VALUES(125, 5653,5);</v>
      </c>
    </row>
    <row r="7" spans="1:5" x14ac:dyDescent="0.3">
      <c r="A7">
        <v>125</v>
      </c>
      <c r="B7">
        <v>5659</v>
      </c>
      <c r="C7">
        <v>6</v>
      </c>
      <c r="E7" t="str">
        <f t="shared" si="0"/>
        <v>INSERT INTO BOO(ProductFamilyId,OperationId,Operation_SequenceNumber) VALUES(125, 5659,6);</v>
      </c>
    </row>
    <row r="8" spans="1:5" x14ac:dyDescent="0.3">
      <c r="A8">
        <v>125</v>
      </c>
      <c r="B8">
        <v>5669</v>
      </c>
      <c r="C8">
        <v>7</v>
      </c>
      <c r="E8" t="str">
        <f t="shared" si="0"/>
        <v>INSERT INTO BOO(ProductFamilyId,OperationId,Operation_SequenceNumber) VALUES(125, 5669,7);</v>
      </c>
    </row>
    <row r="9" spans="1:5" x14ac:dyDescent="0.3">
      <c r="A9">
        <v>125</v>
      </c>
      <c r="B9">
        <v>5655</v>
      </c>
      <c r="C9">
        <v>8</v>
      </c>
      <c r="E9" t="str">
        <f t="shared" si="0"/>
        <v>INSERT INTO BOO(ProductFamilyId,OperationId,Operation_SequenceNumber) VALUES(125, 5655,8);</v>
      </c>
    </row>
    <row r="10" spans="1:5" x14ac:dyDescent="0.3">
      <c r="A10">
        <v>125</v>
      </c>
      <c r="B10">
        <v>5657</v>
      </c>
      <c r="C10">
        <v>9</v>
      </c>
      <c r="E10" t="str">
        <f t="shared" si="0"/>
        <v>INSERT INTO BOO(ProductFamilyId,OperationId,Operation_SequenceNumber) VALUES(125, 5657,9);</v>
      </c>
    </row>
    <row r="11" spans="1:5" x14ac:dyDescent="0.3">
      <c r="A11">
        <v>125</v>
      </c>
      <c r="B11">
        <v>5661</v>
      </c>
      <c r="C11">
        <v>10</v>
      </c>
      <c r="E11" t="str">
        <f t="shared" si="0"/>
        <v>INSERT INTO BOO(ProductFamilyId,OperationId,Operation_SequenceNumber) VALUES(125, 5661,10);</v>
      </c>
    </row>
    <row r="12" spans="1:5" x14ac:dyDescent="0.3">
      <c r="A12">
        <v>125</v>
      </c>
      <c r="B12">
        <v>5667</v>
      </c>
      <c r="C12">
        <v>11</v>
      </c>
      <c r="E12" t="str">
        <f t="shared" si="0"/>
        <v>INSERT INTO BOO(ProductFamilyId,OperationId,Operation_SequenceNumber) VALUES(125, 5667,11);</v>
      </c>
    </row>
    <row r="13" spans="1:5" x14ac:dyDescent="0.3">
      <c r="A13">
        <v>125</v>
      </c>
      <c r="B13">
        <v>5663</v>
      </c>
      <c r="C13">
        <v>12</v>
      </c>
      <c r="E13" t="str">
        <f t="shared" si="0"/>
        <v>INSERT INTO BOO(ProductFamilyId,OperationId,Operation_SequenceNumber) VALUES(125, 5663,12);</v>
      </c>
    </row>
    <row r="14" spans="1:5" x14ac:dyDescent="0.3">
      <c r="A14">
        <v>132</v>
      </c>
      <c r="B14">
        <v>5681</v>
      </c>
      <c r="C14">
        <v>1</v>
      </c>
      <c r="E14" t="str">
        <f t="shared" si="0"/>
        <v>INSERT INTO BOO(ProductFamilyId,OperationId,Operation_SequenceNumber) VALUES(132, 5681,1);</v>
      </c>
    </row>
    <row r="15" spans="1:5" x14ac:dyDescent="0.3">
      <c r="A15">
        <v>132</v>
      </c>
      <c r="B15">
        <v>5682</v>
      </c>
      <c r="C15">
        <v>2</v>
      </c>
      <c r="E15" t="str">
        <f t="shared" si="0"/>
        <v>INSERT INTO BOO(ProductFamilyId,OperationId,Operation_SequenceNumber) VALUES(132, 5682,2);</v>
      </c>
    </row>
    <row r="16" spans="1:5" x14ac:dyDescent="0.3">
      <c r="A16">
        <v>132</v>
      </c>
      <c r="B16">
        <v>5683</v>
      </c>
      <c r="C16">
        <v>3</v>
      </c>
      <c r="E16" t="str">
        <f t="shared" si="0"/>
        <v>INSERT INTO BOO(ProductFamilyId,OperationId,Operation_SequenceNumber) VALUES(132, 5683,3);</v>
      </c>
    </row>
    <row r="17" spans="1:5" x14ac:dyDescent="0.3">
      <c r="A17">
        <v>132</v>
      </c>
      <c r="B17">
        <v>5665</v>
      </c>
      <c r="C17">
        <v>4</v>
      </c>
      <c r="E17" t="str">
        <f t="shared" si="0"/>
        <v>INSERT INTO BOO(ProductFamilyId,OperationId,Operation_SequenceNumber) VALUES(132, 5665,4);</v>
      </c>
    </row>
    <row r="18" spans="1:5" x14ac:dyDescent="0.3">
      <c r="A18">
        <v>132</v>
      </c>
      <c r="B18">
        <v>5688</v>
      </c>
      <c r="C18">
        <v>5</v>
      </c>
      <c r="E18" t="str">
        <f t="shared" si="0"/>
        <v>INSERT INTO BOO(ProductFamilyId,OperationId,Operation_SequenceNumber) VALUES(132, 5688,5);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D22"/>
  <sheetViews>
    <sheetView workbookViewId="0">
      <selection activeCell="H21" sqref="H21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4" x14ac:dyDescent="0.3">
      <c r="A1" t="s">
        <v>28</v>
      </c>
      <c r="B1" t="s">
        <v>29</v>
      </c>
      <c r="C1" t="s">
        <v>0</v>
      </c>
      <c r="D1" t="s">
        <v>14</v>
      </c>
    </row>
    <row r="2" spans="1:4" x14ac:dyDescent="0.3">
      <c r="A2">
        <v>9875</v>
      </c>
      <c r="B2" t="s">
        <v>27</v>
      </c>
      <c r="C2" t="s">
        <v>30</v>
      </c>
      <c r="D2" t="s">
        <v>40</v>
      </c>
    </row>
    <row r="3" spans="1:4" x14ac:dyDescent="0.3">
      <c r="A3">
        <v>9886</v>
      </c>
      <c r="B3" t="s">
        <v>27</v>
      </c>
      <c r="C3" t="s">
        <v>32</v>
      </c>
      <c r="D3" t="s">
        <v>40</v>
      </c>
    </row>
    <row r="4" spans="1:4" x14ac:dyDescent="0.3">
      <c r="A4">
        <v>9847</v>
      </c>
      <c r="B4" t="s">
        <v>34</v>
      </c>
      <c r="C4" t="s">
        <v>33</v>
      </c>
      <c r="D4" t="s">
        <v>31</v>
      </c>
    </row>
    <row r="5" spans="1:4" x14ac:dyDescent="0.3">
      <c r="A5">
        <v>9855</v>
      </c>
      <c r="B5" t="s">
        <v>34</v>
      </c>
      <c r="C5" t="s">
        <v>38</v>
      </c>
      <c r="D5" t="s">
        <v>39</v>
      </c>
    </row>
    <row r="6" spans="1:4" x14ac:dyDescent="0.3">
      <c r="A6">
        <v>8541</v>
      </c>
      <c r="B6" t="s">
        <v>42</v>
      </c>
      <c r="C6" t="s">
        <v>66</v>
      </c>
      <c r="D6" t="s">
        <v>41</v>
      </c>
    </row>
    <row r="7" spans="1:4" x14ac:dyDescent="0.3">
      <c r="A7">
        <v>8543</v>
      </c>
      <c r="B7" t="s">
        <v>42</v>
      </c>
      <c r="C7" t="s">
        <v>67</v>
      </c>
      <c r="D7" t="s">
        <v>41</v>
      </c>
    </row>
    <row r="8" spans="1:4" x14ac:dyDescent="0.3">
      <c r="A8">
        <v>6814</v>
      </c>
      <c r="B8" t="s">
        <v>54</v>
      </c>
      <c r="C8" t="s">
        <v>91</v>
      </c>
      <c r="D8" t="s">
        <v>96</v>
      </c>
    </row>
    <row r="9" spans="1:4" x14ac:dyDescent="0.3">
      <c r="A9">
        <v>6815</v>
      </c>
      <c r="B9" t="s">
        <v>54</v>
      </c>
      <c r="C9" t="s">
        <v>92</v>
      </c>
      <c r="D9" t="s">
        <v>96</v>
      </c>
    </row>
    <row r="10" spans="1:4" x14ac:dyDescent="0.3">
      <c r="A10">
        <v>6816</v>
      </c>
      <c r="B10" t="s">
        <v>54</v>
      </c>
      <c r="C10" t="s">
        <v>93</v>
      </c>
      <c r="D10" t="s">
        <v>96</v>
      </c>
    </row>
    <row r="11" spans="1:4" x14ac:dyDescent="0.3">
      <c r="A11">
        <v>6821</v>
      </c>
      <c r="B11" t="s">
        <v>54</v>
      </c>
      <c r="C11" t="s">
        <v>94</v>
      </c>
      <c r="D11" t="s">
        <v>96</v>
      </c>
    </row>
    <row r="12" spans="1:4" x14ac:dyDescent="0.3">
      <c r="A12">
        <v>6822</v>
      </c>
      <c r="B12" t="s">
        <v>97</v>
      </c>
      <c r="C12" t="s">
        <v>95</v>
      </c>
      <c r="D12" t="s">
        <v>96</v>
      </c>
    </row>
    <row r="13" spans="1:4" x14ac:dyDescent="0.3">
      <c r="A13">
        <v>8167</v>
      </c>
      <c r="B13" t="s">
        <v>57</v>
      </c>
      <c r="C13" t="s">
        <v>99</v>
      </c>
      <c r="D13" t="s">
        <v>102</v>
      </c>
    </row>
    <row r="14" spans="1:4" x14ac:dyDescent="0.3">
      <c r="A14">
        <v>8170</v>
      </c>
      <c r="B14" t="s">
        <v>57</v>
      </c>
      <c r="C14" t="s">
        <v>100</v>
      </c>
      <c r="D14" t="s">
        <v>102</v>
      </c>
    </row>
    <row r="15" spans="1:4" x14ac:dyDescent="0.3">
      <c r="A15">
        <v>8171</v>
      </c>
      <c r="B15" t="s">
        <v>57</v>
      </c>
      <c r="C15" t="s">
        <v>101</v>
      </c>
      <c r="D15" t="s">
        <v>102</v>
      </c>
    </row>
    <row r="16" spans="1:4" x14ac:dyDescent="0.3">
      <c r="A16">
        <v>7235</v>
      </c>
      <c r="B16" t="s">
        <v>76</v>
      </c>
      <c r="C16" t="s">
        <v>107</v>
      </c>
      <c r="D16" t="s">
        <v>110</v>
      </c>
    </row>
    <row r="17" spans="1:4" x14ac:dyDescent="0.3">
      <c r="A17">
        <v>7236</v>
      </c>
      <c r="B17" t="s">
        <v>76</v>
      </c>
      <c r="C17" t="s">
        <v>108</v>
      </c>
      <c r="D17" t="s">
        <v>110</v>
      </c>
    </row>
    <row r="18" spans="1:4" x14ac:dyDescent="0.3">
      <c r="A18">
        <v>7238</v>
      </c>
      <c r="B18" t="s">
        <v>76</v>
      </c>
      <c r="C18" t="s">
        <v>109</v>
      </c>
      <c r="D18" t="s">
        <v>110</v>
      </c>
    </row>
    <row r="19" spans="1:4" x14ac:dyDescent="0.3">
      <c r="A19">
        <v>5124</v>
      </c>
      <c r="B19" t="s">
        <v>55</v>
      </c>
      <c r="C19" t="s">
        <v>111</v>
      </c>
      <c r="D19" t="s">
        <v>112</v>
      </c>
    </row>
    <row r="20" spans="1:4" x14ac:dyDescent="0.3">
      <c r="A20">
        <v>4123</v>
      </c>
      <c r="B20" t="s">
        <v>65</v>
      </c>
      <c r="C20" t="s">
        <v>113</v>
      </c>
      <c r="D20" t="s">
        <v>116</v>
      </c>
    </row>
    <row r="21" spans="1:4" x14ac:dyDescent="0.3">
      <c r="A21">
        <v>4124</v>
      </c>
      <c r="B21" t="s">
        <v>65</v>
      </c>
      <c r="C21" t="s">
        <v>114</v>
      </c>
      <c r="D21" t="s">
        <v>116</v>
      </c>
    </row>
    <row r="22" spans="1:4" x14ac:dyDescent="0.3">
      <c r="A22">
        <v>4125</v>
      </c>
      <c r="B22" t="s">
        <v>65</v>
      </c>
      <c r="C22" t="s">
        <v>115</v>
      </c>
      <c r="D22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129</v>
      </c>
      <c r="B1" t="s">
        <v>131</v>
      </c>
      <c r="C1" t="s">
        <v>179</v>
      </c>
      <c r="D1" t="s">
        <v>178</v>
      </c>
      <c r="E1" t="s">
        <v>177</v>
      </c>
    </row>
    <row r="2" spans="1:7" x14ac:dyDescent="0.3">
      <c r="A2" s="2">
        <v>1</v>
      </c>
      <c r="B2" t="s">
        <v>119</v>
      </c>
      <c r="C2" t="s">
        <v>120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122</v>
      </c>
      <c r="C3" t="s">
        <v>123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128</v>
      </c>
      <c r="C4" t="s">
        <v>126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129</v>
      </c>
      <c r="B7" t="s">
        <v>0</v>
      </c>
    </row>
    <row r="8" spans="1:7" x14ac:dyDescent="0.3">
      <c r="A8" s="2">
        <v>1</v>
      </c>
      <c r="B8" t="s">
        <v>121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124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125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129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tabSelected="1" topLeftCell="A16" workbookViewId="0">
      <selection activeCell="G27" sqref="G27:G39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129</v>
      </c>
      <c r="B1" t="s">
        <v>181</v>
      </c>
      <c r="C1" t="s">
        <v>130</v>
      </c>
      <c r="D1" t="s">
        <v>117</v>
      </c>
      <c r="E1" t="s">
        <v>118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188</v>
      </c>
      <c r="B11" t="s">
        <v>138</v>
      </c>
      <c r="C11" t="s">
        <v>80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173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173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129</v>
      </c>
      <c r="B26" t="s">
        <v>188</v>
      </c>
      <c r="C26" t="s">
        <v>138</v>
      </c>
      <c r="D26" t="s">
        <v>80</v>
      </c>
      <c r="E26" t="s">
        <v>189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173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173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C8" sqref="C8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129</v>
      </c>
      <c r="B1" t="s">
        <v>0</v>
      </c>
    </row>
    <row r="2" spans="1:4" x14ac:dyDescent="0.3">
      <c r="A2">
        <v>125</v>
      </c>
      <c r="B2" t="s">
        <v>164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165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166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167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168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8"/>
  <sheetViews>
    <sheetView workbookViewId="0">
      <selection activeCell="C2" sqref="B2:C7"/>
    </sheetView>
  </sheetViews>
  <sheetFormatPr defaultRowHeight="14.4" x14ac:dyDescent="0.3"/>
  <cols>
    <col min="1" max="1" width="13.21875" customWidth="1"/>
    <col min="2" max="2" width="14.5546875" customWidth="1"/>
    <col min="3" max="3" width="19.109375" customWidth="1"/>
    <col min="4" max="4" width="35.6640625" bestFit="1" customWidth="1"/>
  </cols>
  <sheetData>
    <row r="1" spans="1:6" x14ac:dyDescent="0.3">
      <c r="A1" t="s">
        <v>129</v>
      </c>
      <c r="B1" t="s">
        <v>139</v>
      </c>
      <c r="C1" t="s">
        <v>0</v>
      </c>
      <c r="D1" t="s">
        <v>14</v>
      </c>
    </row>
    <row r="2" spans="1:6" x14ac:dyDescent="0.3">
      <c r="A2" t="s">
        <v>25</v>
      </c>
      <c r="B2">
        <v>130</v>
      </c>
      <c r="C2" t="s">
        <v>15</v>
      </c>
      <c r="D2" t="s">
        <v>16</v>
      </c>
      <c r="F2" t="str">
        <f>"INSERT INTO Product(" &amp; $A$1 &amp; "," &amp; $B$1 &amp; "," &amp; $C$1 &amp; "," &amp; $D$1 &amp; ") VALUES('" &amp; A2 &amp; "', " &amp; B2 &amp; ", '" &amp; C2 &amp; "', '" &amp; D2 &amp; "');"</f>
        <v>INSERT INTO Product(Id,ProductFamilyId,Name,Description) VALUES('AS12945T22', 130, 'La Belle 22 5l pot', '5l 22 cm aluminium and teflon non stick pot');</v>
      </c>
    </row>
    <row r="3" spans="1:6" x14ac:dyDescent="0.3">
      <c r="A3" t="s">
        <v>18</v>
      </c>
      <c r="B3">
        <v>125</v>
      </c>
      <c r="C3" t="s">
        <v>17</v>
      </c>
      <c r="D3" t="s">
        <v>19</v>
      </c>
      <c r="F3" t="str">
        <f t="shared" ref="F3:F8" si="0">"INSERT INTO Product(" &amp; $A$1 &amp; "," &amp; $B$1 &amp; "," &amp; $C$1 &amp; "," &amp; $D$1 &amp; ") VALUES('" &amp; A3 &amp; "', " &amp; B3 &amp; ", '" &amp; C3 &amp; "', '" &amp; D3 &amp; "');"</f>
        <v>INSERT INTO Product(Id,ProductFamilyId,Name,Description) VALUES('AS12945S22', 125, 'Pro 22 5l pot', '5l 22 cm stainless steel pot');</v>
      </c>
    </row>
    <row r="4" spans="1:6" x14ac:dyDescent="0.3">
      <c r="A4" t="s">
        <v>20</v>
      </c>
      <c r="B4">
        <v>125</v>
      </c>
      <c r="C4" t="s">
        <v>21</v>
      </c>
      <c r="D4" t="s">
        <v>22</v>
      </c>
      <c r="F4" t="str">
        <f t="shared" si="0"/>
        <v>INSERT INTO Product(Id,ProductFamilyId,Name,Description) VALUES('AS12945S20', 125, 'Pro 20 3l pot', '3l 20 cm stainless steel pot');</v>
      </c>
    </row>
    <row r="5" spans="1:6" x14ac:dyDescent="0.3">
      <c r="A5" t="s">
        <v>23</v>
      </c>
      <c r="B5">
        <v>125</v>
      </c>
      <c r="C5" t="s">
        <v>162</v>
      </c>
      <c r="D5" t="s">
        <v>163</v>
      </c>
      <c r="F5" t="str">
        <f t="shared" si="0"/>
        <v>INSERT INTO Product(Id,ProductFamilyId,Name,Description) VALUES('AS12945S17', 125, 'Pro 17 2l pot', '2l 17 cm stainless steel pot');</v>
      </c>
    </row>
    <row r="6" spans="1:6" x14ac:dyDescent="0.3">
      <c r="A6" t="s">
        <v>173</v>
      </c>
      <c r="B6">
        <v>132</v>
      </c>
      <c r="C6" t="s">
        <v>24</v>
      </c>
      <c r="D6" t="s">
        <v>70</v>
      </c>
      <c r="F6" t="str">
        <f t="shared" si="0"/>
        <v>INSERT INTO Product(Id,ProductFamilyId,Name,Description) VALUES('AS12945P17', 132, 'Pro 17 2l sauce pan', '2l 17 cm stainless steel souce pan');</v>
      </c>
    </row>
    <row r="7" spans="1:6" x14ac:dyDescent="0.3">
      <c r="A7" t="s">
        <v>68</v>
      </c>
      <c r="B7">
        <v>145</v>
      </c>
      <c r="C7" t="s">
        <v>69</v>
      </c>
      <c r="D7" t="s">
        <v>71</v>
      </c>
      <c r="F7" t="str">
        <f t="shared" si="0"/>
        <v>INSERT INTO Product(Id,ProductFamilyId,Name,Description) VALUES('AS12945S48', 145, 'Pro 17 lid', '17 cm stainless steel lid');</v>
      </c>
    </row>
    <row r="8" spans="1:6" x14ac:dyDescent="0.3">
      <c r="A8" t="s">
        <v>74</v>
      </c>
      <c r="B8">
        <v>146</v>
      </c>
      <c r="C8" t="s">
        <v>73</v>
      </c>
      <c r="D8" t="s">
        <v>72</v>
      </c>
      <c r="F8" t="str">
        <f t="shared" si="0"/>
        <v>INSERT INTO Product(Id,ProductFamilyId,Name,Description) VALUES('AS12945G48', 146, 'Pro Clear 17 lid', '17 cm glass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D33"/>
  <sheetViews>
    <sheetView workbookViewId="0">
      <selection activeCell="E39" sqref="E39"/>
    </sheetView>
  </sheetViews>
  <sheetFormatPr defaultRowHeight="14.4" x14ac:dyDescent="0.3"/>
  <cols>
    <col min="1" max="1" width="11.44140625" bestFit="1" customWidth="1"/>
    <col min="2" max="2" width="32.6640625" bestFit="1" customWidth="1"/>
  </cols>
  <sheetData>
    <row r="1" spans="1:3" x14ac:dyDescent="0.3">
      <c r="A1" t="s">
        <v>129</v>
      </c>
    </row>
    <row r="2" spans="1:3" x14ac:dyDescent="0.3">
      <c r="A2" t="s">
        <v>25</v>
      </c>
      <c r="C2" t="str">
        <f>"INSERT INTO Part(" &amp; $A$1 &amp; ") VALUES('" &amp; A2 &amp; "');"</f>
        <v>INSERT INTO Part(Id) VALUES('AS12945T22');</v>
      </c>
    </row>
    <row r="3" spans="1:3" x14ac:dyDescent="0.3">
      <c r="A3" t="s">
        <v>18</v>
      </c>
      <c r="C3" t="str">
        <f t="shared" ref="C3:C18" si="0">"INSERT INTO Part(" &amp; $A$1 &amp; ") VALUES('" &amp; A3 &amp; "');"</f>
        <v>INSERT INTO Part(Id) VALUES('AS12945S22');</v>
      </c>
    </row>
    <row r="4" spans="1:3" x14ac:dyDescent="0.3">
      <c r="A4" t="s">
        <v>20</v>
      </c>
      <c r="C4" t="str">
        <f t="shared" si="0"/>
        <v>INSERT INTO Part(Id) VALUES('AS12945S20');</v>
      </c>
    </row>
    <row r="5" spans="1:3" x14ac:dyDescent="0.3">
      <c r="A5" t="s">
        <v>23</v>
      </c>
      <c r="C5" t="str">
        <f t="shared" si="0"/>
        <v>INSERT INTO Part(Id) VALUES('AS12945S17');</v>
      </c>
    </row>
    <row r="6" spans="1:3" x14ac:dyDescent="0.3">
      <c r="A6" t="s">
        <v>173</v>
      </c>
      <c r="C6" t="str">
        <f t="shared" si="0"/>
        <v>INSERT INTO Part(Id) VALUES('AS12945P17');</v>
      </c>
    </row>
    <row r="7" spans="1:3" x14ac:dyDescent="0.3">
      <c r="A7" t="s">
        <v>68</v>
      </c>
      <c r="C7" t="str">
        <f t="shared" si="0"/>
        <v>INSERT INTO Part(Id) VALUES('AS12945S48');</v>
      </c>
    </row>
    <row r="8" spans="1:3" x14ac:dyDescent="0.3">
      <c r="A8" t="s">
        <v>74</v>
      </c>
      <c r="C8" t="str">
        <f t="shared" si="0"/>
        <v>INSERT INTO Part(Id) VALUES('AS12945G48');</v>
      </c>
    </row>
    <row r="9" spans="1:3" x14ac:dyDescent="0.3">
      <c r="A9" t="s">
        <v>78</v>
      </c>
      <c r="C9" t="str">
        <f t="shared" si="0"/>
        <v>INSERT INTO Part(Id) VALUES('PN12344A21');</v>
      </c>
    </row>
    <row r="10" spans="1:3" x14ac:dyDescent="0.3">
      <c r="A10" t="s">
        <v>85</v>
      </c>
      <c r="C10" t="str">
        <f t="shared" si="0"/>
        <v>INSERT INTO Part(Id) VALUES('PN52384R50');</v>
      </c>
    </row>
    <row r="11" spans="1:3" x14ac:dyDescent="0.3">
      <c r="A11" t="s">
        <v>86</v>
      </c>
      <c r="C11" t="str">
        <f t="shared" si="0"/>
        <v>INSERT INTO Part(Id) VALUES('PN52384R10');</v>
      </c>
    </row>
    <row r="12" spans="1:3" x14ac:dyDescent="0.3">
      <c r="A12" t="s">
        <v>83</v>
      </c>
      <c r="C12" t="str">
        <f t="shared" si="0"/>
        <v>INSERT INTO Part(Id) VALUES('PN18544A21');</v>
      </c>
    </row>
    <row r="13" spans="1:3" x14ac:dyDescent="0.3">
      <c r="A13" t="s">
        <v>87</v>
      </c>
      <c r="C13" t="str">
        <f t="shared" si="0"/>
        <v>INSERT INTO Part(Id) VALUES('PN18544C21');</v>
      </c>
    </row>
    <row r="14" spans="1:3" x14ac:dyDescent="0.3">
      <c r="A14" t="s">
        <v>88</v>
      </c>
      <c r="C14" t="str">
        <f t="shared" si="0"/>
        <v>INSERT INTO Part(Id) VALUES('PN18324C54');</v>
      </c>
    </row>
    <row r="15" spans="1:3" x14ac:dyDescent="0.3">
      <c r="A15" t="s">
        <v>143</v>
      </c>
      <c r="C15" t="str">
        <f t="shared" si="0"/>
        <v>INSERT INTO Part(Id) VALUES('PN18324C51');</v>
      </c>
    </row>
    <row r="16" spans="1:3" x14ac:dyDescent="0.3">
      <c r="A16" t="s">
        <v>169</v>
      </c>
      <c r="C16" t="str">
        <f t="shared" si="0"/>
        <v>INSERT INTO Part(Id) VALUES('PN52384R45');</v>
      </c>
    </row>
    <row r="17" spans="1:4" x14ac:dyDescent="0.3">
      <c r="A17" t="s">
        <v>171</v>
      </c>
      <c r="C17" t="str">
        <f t="shared" si="0"/>
        <v>INSERT INTO Part(Id) VALUES('PN52384R12');</v>
      </c>
    </row>
    <row r="18" spans="1:4" x14ac:dyDescent="0.3">
      <c r="A18" t="s">
        <v>182</v>
      </c>
      <c r="C18" t="str">
        <f t="shared" si="0"/>
        <v>INSERT INTO Part(Id) VALUES('PN18324C91');</v>
      </c>
    </row>
    <row r="20" spans="1:4" x14ac:dyDescent="0.3">
      <c r="A20" t="s">
        <v>129</v>
      </c>
      <c r="B20" t="s">
        <v>0</v>
      </c>
    </row>
    <row r="21" spans="1:4" x14ac:dyDescent="0.3">
      <c r="A21" t="s">
        <v>78</v>
      </c>
      <c r="B21" t="s">
        <v>79</v>
      </c>
      <c r="D21" t="str">
        <f>"INSERT INTO Component(" &amp; $A$20 &amp; "," &amp; $B$20 &amp; ") VALUES('" &amp; A21 &amp; "', '" &amp; B21 &amp; "');"</f>
        <v>INSERT INTO Component(Id,Name) VALUES('PN12344A21', 'Screw M6 35 mm');</v>
      </c>
    </row>
    <row r="22" spans="1:4" x14ac:dyDescent="0.3">
      <c r="A22" t="s">
        <v>83</v>
      </c>
      <c r="B22" t="s">
        <v>84</v>
      </c>
      <c r="D22" t="str">
        <f t="shared" ref="D22:D26" si="1">"INSERT INTO Component(" &amp; $A$20 &amp; "," &amp; $B$20 &amp; ") VALUES('" &amp; A22 &amp; "', '" &amp; B22 &amp; "');"</f>
        <v>INSERT INTO Component(Id,Name) VALUES('PN18544A21', 'Rivet 6 mm');</v>
      </c>
    </row>
    <row r="23" spans="1:4" x14ac:dyDescent="0.3">
      <c r="A23" t="s">
        <v>87</v>
      </c>
      <c r="B23" t="s">
        <v>90</v>
      </c>
      <c r="D23" t="str">
        <f t="shared" si="1"/>
        <v>INSERT INTO Component(Id,Name) VALUES('PN18544C21', 'Stainless steel handle model U6');</v>
      </c>
    </row>
    <row r="24" spans="1:4" x14ac:dyDescent="0.3">
      <c r="A24" t="s">
        <v>88</v>
      </c>
      <c r="B24" t="s">
        <v>89</v>
      </c>
      <c r="D24" t="str">
        <f t="shared" si="1"/>
        <v>INSERT INTO Component(Id,Name) VALUES('PN18324C54', 'Stainless steel handle model R12');</v>
      </c>
    </row>
    <row r="25" spans="1:4" x14ac:dyDescent="0.3">
      <c r="A25" t="s">
        <v>143</v>
      </c>
      <c r="B25" t="s">
        <v>144</v>
      </c>
      <c r="D25" t="str">
        <f t="shared" si="1"/>
        <v>INSERT INTO Component(Id,Name) VALUES('PN18324C51', 'Stainless steel handle model R11');</v>
      </c>
    </row>
    <row r="26" spans="1:4" x14ac:dyDescent="0.3">
      <c r="A26" t="s">
        <v>182</v>
      </c>
      <c r="B26" t="s">
        <v>183</v>
      </c>
      <c r="D26" t="str">
        <f t="shared" si="1"/>
        <v>INSERT INTO Component(Id,Name) VALUES('PN18324C91', 'Stainless steel handle model S26');</v>
      </c>
    </row>
    <row r="29" spans="1:4" x14ac:dyDescent="0.3">
      <c r="A29" t="s">
        <v>129</v>
      </c>
      <c r="B29" t="s">
        <v>0</v>
      </c>
    </row>
    <row r="30" spans="1:4" x14ac:dyDescent="0.3">
      <c r="A30" t="s">
        <v>85</v>
      </c>
      <c r="B30" t="s">
        <v>81</v>
      </c>
      <c r="D30" t="str">
        <f>"INSERT INTO RawMaterial(" &amp; $A$29 &amp; "," &amp; $B$29 &amp; ") VALUES('" &amp; A30 &amp; "', '" &amp; B30 &amp; "');"</f>
        <v>INSERT INTO RawMaterial(Id,Name) VALUES('PN52384R50', '300x300 mm 5mm stainless steel sheet');</v>
      </c>
    </row>
    <row r="31" spans="1:4" x14ac:dyDescent="0.3">
      <c r="A31" t="s">
        <v>86</v>
      </c>
      <c r="B31" t="s">
        <v>82</v>
      </c>
      <c r="D31" t="str">
        <f>"INSERT INTO RawMaterial(" &amp; $A$29 &amp; "," &amp; $B$29 &amp; ") VALUES('" &amp; A31 &amp; "', '" &amp; B31 &amp; "');"</f>
        <v>INSERT INTO RawMaterial(Id,Name) VALUES('PN52384R10', '300x300 mm 1mm stainless steel sheet');</v>
      </c>
    </row>
    <row r="32" spans="1:4" x14ac:dyDescent="0.3">
      <c r="A32" t="s">
        <v>169</v>
      </c>
      <c r="B32" t="s">
        <v>170</v>
      </c>
      <c r="D32" t="str">
        <f>"INSERT INTO RawMaterial(" &amp; $A$29 &amp; "," &amp; $B$29 &amp; ") VALUES('" &amp; A32 &amp; "', '" &amp; B32 &amp; "');"</f>
        <v>INSERT INTO RawMaterial(Id,Name) VALUES('PN52384R45', '250x250 mm 5mm stainless steel sheet');</v>
      </c>
    </row>
    <row r="33" spans="1:4" x14ac:dyDescent="0.3">
      <c r="A33" t="s">
        <v>171</v>
      </c>
      <c r="B33" t="s">
        <v>172</v>
      </c>
      <c r="D33" t="str">
        <f>"INSERT INTO RawMaterial(" &amp; $A$29 &amp; "," &amp; $B$29 &amp; ") VALUES('" &amp; A33 &amp; "', '" &amp; B33 &amp; "');"</f>
        <v>INSERT INTO RawMaterial(Id,Name) VALUES('PN52384R12', '250x250 mm 1mm stainless steel sheet');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G43"/>
  <sheetViews>
    <sheetView workbookViewId="0">
      <selection activeCell="A31" sqref="A31:E31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</cols>
  <sheetData>
    <row r="1" spans="1:4" x14ac:dyDescent="0.3">
      <c r="A1" t="s">
        <v>129</v>
      </c>
      <c r="B1" t="s">
        <v>0</v>
      </c>
    </row>
    <row r="2" spans="1:4" x14ac:dyDescent="0.3">
      <c r="D2" t="str">
        <f>"INSERT INTO Colour(" &amp; $A$1 &amp; "," &amp; $B$1 &amp; ") VALUES(" &amp; A2 &amp; ", '" &amp; B2 &amp; "');"</f>
        <v>INSERT INTO Colour(Id,Name) VALUES(, '');</v>
      </c>
    </row>
    <row r="4" spans="1:4" x14ac:dyDescent="0.3">
      <c r="A4" t="s">
        <v>129</v>
      </c>
      <c r="B4" t="s">
        <v>0</v>
      </c>
    </row>
    <row r="5" spans="1:4" x14ac:dyDescent="0.3">
      <c r="A5">
        <v>1</v>
      </c>
      <c r="B5" t="s">
        <v>145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4" x14ac:dyDescent="0.3">
      <c r="A6">
        <v>2</v>
      </c>
      <c r="B6" t="s">
        <v>146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4" x14ac:dyDescent="0.3">
      <c r="A7">
        <v>3</v>
      </c>
      <c r="B7" t="s">
        <v>147</v>
      </c>
      <c r="D7" t="str">
        <f t="shared" si="0"/>
        <v>INSERT INTO Material(Id,Name) VALUES(3, 'stainless steel');</v>
      </c>
    </row>
    <row r="8" spans="1:4" x14ac:dyDescent="0.3">
      <c r="A8">
        <v>4</v>
      </c>
      <c r="B8" t="s">
        <v>148</v>
      </c>
      <c r="D8" t="str">
        <f t="shared" si="0"/>
        <v>INSERT INTO Material(Id,Name) VALUES(4, 'glass');</v>
      </c>
    </row>
    <row r="10" spans="1:4" x14ac:dyDescent="0.3">
      <c r="A10" t="s">
        <v>129</v>
      </c>
      <c r="B10" t="s">
        <v>149</v>
      </c>
    </row>
    <row r="11" spans="1:4" x14ac:dyDescent="0.3">
      <c r="A11">
        <v>1</v>
      </c>
      <c r="B11" t="s">
        <v>150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4" x14ac:dyDescent="0.3">
      <c r="A12">
        <v>2</v>
      </c>
      <c r="B12" t="s">
        <v>151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</row>
    <row r="13" spans="1:4" x14ac:dyDescent="0.3">
      <c r="A13">
        <v>3</v>
      </c>
      <c r="B13" t="s">
        <v>152</v>
      </c>
      <c r="D13" t="str">
        <f t="shared" si="1"/>
        <v>INSERT INTO MeasurementUnit(Id,Unit) VALUES(3, 'mm');</v>
      </c>
    </row>
    <row r="16" spans="1:4" x14ac:dyDescent="0.3">
      <c r="A16" t="s">
        <v>138</v>
      </c>
      <c r="B16" t="s">
        <v>153</v>
      </c>
    </row>
    <row r="17" spans="1:7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</row>
    <row r="20" spans="1:7" x14ac:dyDescent="0.3">
      <c r="A20" t="s">
        <v>138</v>
      </c>
      <c r="B20" t="s">
        <v>154</v>
      </c>
    </row>
    <row r="21" spans="1:7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7" x14ac:dyDescent="0.3">
      <c r="A22" t="s">
        <v>25</v>
      </c>
      <c r="B22">
        <v>2</v>
      </c>
      <c r="D22" t="str">
        <f t="shared" ref="D22:D28" si="2">"INSERT INTO Product_Material(" &amp; $A$20 &amp; "," &amp; $B$20 &amp; ") VALUES('" &amp; A22 &amp; "', " &amp; B22 &amp; ");"</f>
        <v>INSERT INTO Product_Material(ProductId,MaterialId) VALUES('AS12945T22', 2);</v>
      </c>
    </row>
    <row r="23" spans="1:7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7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7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7" x14ac:dyDescent="0.3">
      <c r="A26" t="s">
        <v>68</v>
      </c>
      <c r="B26">
        <v>3</v>
      </c>
      <c r="D26" t="str">
        <f t="shared" si="2"/>
        <v>INSERT INTO Product_Material(ProductId,MaterialId) VALUES('AS12945S48', 3);</v>
      </c>
    </row>
    <row r="27" spans="1:7" x14ac:dyDescent="0.3">
      <c r="A27" t="s">
        <v>74</v>
      </c>
      <c r="B27">
        <v>4</v>
      </c>
      <c r="D27" t="str">
        <f t="shared" si="2"/>
        <v>INSERT INTO Product_Material(ProductId,MaterialId) VALUES('AS12945G48', 4);</v>
      </c>
    </row>
    <row r="28" spans="1:7" x14ac:dyDescent="0.3">
      <c r="A28" t="s">
        <v>173</v>
      </c>
      <c r="B28">
        <v>3</v>
      </c>
      <c r="D28" t="str">
        <f t="shared" si="2"/>
        <v>INSERT INTO Product_Material(ProductId,MaterialId) VALUES('AS12945P17', 3);</v>
      </c>
    </row>
    <row r="31" spans="1:7" x14ac:dyDescent="0.3">
      <c r="A31" t="s">
        <v>129</v>
      </c>
      <c r="B31" t="s">
        <v>138</v>
      </c>
      <c r="C31" t="s">
        <v>155</v>
      </c>
      <c r="D31" t="s">
        <v>180</v>
      </c>
      <c r="E31" t="s">
        <v>14</v>
      </c>
    </row>
    <row r="32" spans="1:7" x14ac:dyDescent="0.3">
      <c r="A32">
        <v>1</v>
      </c>
      <c r="B32" t="s">
        <v>25</v>
      </c>
      <c r="C32">
        <v>5</v>
      </c>
      <c r="D32">
        <v>2</v>
      </c>
      <c r="E32" t="s">
        <v>137</v>
      </c>
      <c r="G32" t="str">
        <f>"INSERT INTO Product_Size(" &amp; $A$31 &amp; "," &amp; $B$31 &amp; "," &amp; $C$31 &amp; "," &amp; $D$31 &amp; "," &amp; $E$31 &amp; ") VALUES(" &amp; A32 &amp; ", '" &amp; B32 &amp; "'," &amp; C32 &amp; ", " &amp; D32 &amp; ",'" &amp; E32 &amp; "');"</f>
        <v>INSERT INTO Product_Size(Id,ProductId,SizeInt,MeasurementUnitId,Description) VALUES(1, 'AS12945T22',5, 2,'NULL');</v>
      </c>
    </row>
    <row r="33" spans="1:7" x14ac:dyDescent="0.3">
      <c r="A33">
        <v>2</v>
      </c>
      <c r="B33" t="s">
        <v>25</v>
      </c>
      <c r="C33">
        <v>22</v>
      </c>
      <c r="D33">
        <v>1</v>
      </c>
      <c r="E33" t="s">
        <v>137</v>
      </c>
      <c r="G33" t="str">
        <f t="shared" ref="G33:G43" si="3">"INSERT INTO Product_Size(" &amp; $A$31 &amp; "," &amp; $B$31 &amp; "," &amp; $C$31 &amp; "," &amp; $D$31 &amp; "," &amp; $E$31 &amp; ") VALUES(" &amp; A33 &amp; ", '" &amp; B33 &amp; "'," &amp; C33 &amp; ", " &amp; D33 &amp; ",'" &amp; E33 &amp; "');"</f>
        <v>INSERT INTO Product_Size(Id,ProductId,SizeInt,MeasurementUnitId,Description) VALUES(2, 'AS12945T22',22, 1,'NULL');</v>
      </c>
    </row>
    <row r="34" spans="1:7" x14ac:dyDescent="0.3">
      <c r="A34">
        <v>3</v>
      </c>
      <c r="B34" t="s">
        <v>18</v>
      </c>
      <c r="C34">
        <v>5</v>
      </c>
      <c r="D34">
        <v>2</v>
      </c>
      <c r="E34" t="s">
        <v>137</v>
      </c>
      <c r="G34" t="str">
        <f t="shared" si="3"/>
        <v>INSERT INTO Product_Size(Id,ProductId,SizeInt,MeasurementUnitId,Description) VALUES(3, 'AS12945S22',5, 2,'NULL');</v>
      </c>
    </row>
    <row r="35" spans="1:7" x14ac:dyDescent="0.3">
      <c r="A35">
        <v>4</v>
      </c>
      <c r="B35" t="s">
        <v>18</v>
      </c>
      <c r="C35">
        <v>22</v>
      </c>
      <c r="D35">
        <v>1</v>
      </c>
      <c r="E35" t="s">
        <v>137</v>
      </c>
      <c r="G35" t="str">
        <f t="shared" si="3"/>
        <v>INSERT INTO Product_Size(Id,ProductId,SizeInt,MeasurementUnitId,Description) VALUES(4, 'AS12945S22',22, 1,'NULL');</v>
      </c>
    </row>
    <row r="36" spans="1:7" x14ac:dyDescent="0.3">
      <c r="A36">
        <v>5</v>
      </c>
      <c r="B36" t="s">
        <v>20</v>
      </c>
      <c r="C36">
        <v>3</v>
      </c>
      <c r="D36">
        <v>2</v>
      </c>
      <c r="E36" t="s">
        <v>137</v>
      </c>
      <c r="G36" t="str">
        <f t="shared" si="3"/>
        <v>INSERT INTO Product_Size(Id,ProductId,SizeInt,MeasurementUnitId,Description) VALUES(5, 'AS12945S20',3, 2,'NULL');</v>
      </c>
    </row>
    <row r="37" spans="1:7" x14ac:dyDescent="0.3">
      <c r="A37">
        <v>6</v>
      </c>
      <c r="B37" t="s">
        <v>20</v>
      </c>
      <c r="C37">
        <v>20</v>
      </c>
      <c r="D37">
        <v>1</v>
      </c>
      <c r="E37" t="s">
        <v>137</v>
      </c>
      <c r="G37" t="str">
        <f t="shared" si="3"/>
        <v>INSERT INTO Product_Size(Id,ProductId,SizeInt,MeasurementUnitId,Description) VALUES(6, 'AS12945S20',20, 1,'NULL');</v>
      </c>
    </row>
    <row r="38" spans="1:7" x14ac:dyDescent="0.3">
      <c r="A38">
        <v>7</v>
      </c>
      <c r="B38" t="s">
        <v>23</v>
      </c>
      <c r="C38">
        <v>2</v>
      </c>
      <c r="D38">
        <v>2</v>
      </c>
      <c r="E38" t="s">
        <v>137</v>
      </c>
      <c r="G38" t="str">
        <f t="shared" si="3"/>
        <v>INSERT INTO Product_Size(Id,ProductId,SizeInt,MeasurementUnitId,Description) VALUES(7, 'AS12945S17',2, 2,'NULL');</v>
      </c>
    </row>
    <row r="39" spans="1:7" x14ac:dyDescent="0.3">
      <c r="A39">
        <v>8</v>
      </c>
      <c r="B39" t="s">
        <v>23</v>
      </c>
      <c r="C39">
        <v>17</v>
      </c>
      <c r="D39">
        <v>1</v>
      </c>
      <c r="E39" t="s">
        <v>137</v>
      </c>
      <c r="G39" t="str">
        <f t="shared" si="3"/>
        <v>INSERT INTO Product_Size(Id,ProductId,SizeInt,MeasurementUnitId,Description) VALUES(8, 'AS12945S17',17, 1,'NULL');</v>
      </c>
    </row>
    <row r="40" spans="1:7" x14ac:dyDescent="0.3">
      <c r="A40">
        <v>9</v>
      </c>
      <c r="B40" t="s">
        <v>68</v>
      </c>
      <c r="C40">
        <v>17</v>
      </c>
      <c r="D40">
        <v>1</v>
      </c>
      <c r="E40" t="s">
        <v>137</v>
      </c>
      <c r="G40" t="str">
        <f t="shared" si="3"/>
        <v>INSERT INTO Product_Size(Id,ProductId,SizeInt,MeasurementUnitId,Description) VALUES(9, 'AS12945S48',17, 1,'NULL');</v>
      </c>
    </row>
    <row r="41" spans="1:7" x14ac:dyDescent="0.3">
      <c r="A41">
        <v>10</v>
      </c>
      <c r="B41" t="s">
        <v>74</v>
      </c>
      <c r="C41">
        <v>17</v>
      </c>
      <c r="D41">
        <v>1</v>
      </c>
      <c r="E41" t="s">
        <v>137</v>
      </c>
      <c r="G41" t="str">
        <f t="shared" si="3"/>
        <v>INSERT INTO Product_Size(Id,ProductId,SizeInt,MeasurementUnitId,Description) VALUES(10, 'AS12945G48',17, 1,'NULL');</v>
      </c>
    </row>
    <row r="42" spans="1:7" x14ac:dyDescent="0.3">
      <c r="A42">
        <v>11</v>
      </c>
      <c r="B42" t="s">
        <v>173</v>
      </c>
      <c r="C42">
        <v>2</v>
      </c>
      <c r="D42">
        <v>2</v>
      </c>
      <c r="E42" t="s">
        <v>137</v>
      </c>
      <c r="G42" t="str">
        <f t="shared" si="3"/>
        <v>INSERT INTO Product_Size(Id,ProductId,SizeInt,MeasurementUnitId,Description) VALUES(11, 'AS12945P17',2, 2,'NULL');</v>
      </c>
    </row>
    <row r="43" spans="1:7" x14ac:dyDescent="0.3">
      <c r="A43">
        <v>12</v>
      </c>
      <c r="B43" t="s">
        <v>173</v>
      </c>
      <c r="C43">
        <v>17</v>
      </c>
      <c r="D43">
        <v>1</v>
      </c>
      <c r="E43" t="s">
        <v>137</v>
      </c>
      <c r="G43" t="str">
        <f t="shared" si="3"/>
        <v>INSERT INTO Product_Size(Id,ProductId,SizeInt,MeasurementUnitId,Description) VALUES(12, 'AS12945P17',17,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5"/>
  <sheetViews>
    <sheetView topLeftCell="A22" workbookViewId="0">
      <selection activeCell="M43" sqref="M43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129</v>
      </c>
      <c r="B1" t="s">
        <v>14</v>
      </c>
    </row>
    <row r="2" spans="1:4" x14ac:dyDescent="0.3">
      <c r="A2">
        <v>5647</v>
      </c>
      <c r="B2" t="s">
        <v>43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44</v>
      </c>
      <c r="D3" t="str">
        <f t="shared" ref="D3:D17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45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48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46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47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49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77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50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58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59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60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61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184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185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186</v>
      </c>
      <c r="D17" t="str">
        <f t="shared" si="0"/>
        <v>INSERT INTO Operation(Id,Description) VALUES(5683, 'Pan base finishing');</v>
      </c>
    </row>
    <row r="18" spans="1:4" x14ac:dyDescent="0.3">
      <c r="A18">
        <v>5688</v>
      </c>
      <c r="B18" t="s">
        <v>187</v>
      </c>
      <c r="D18" t="str">
        <f>"INSERT INTO Operation(" &amp; $A$1 &amp; "," &amp; $B$1 &amp; ") VALUES(" &amp; A18 &amp; ", '" &amp; B18 &amp; "');"</f>
        <v>INSERT INTO Operation(Id,Description) VALUES(5688, 'Pan test and packaging');</v>
      </c>
    </row>
    <row r="21" spans="1:4" x14ac:dyDescent="0.3">
      <c r="A21" t="s">
        <v>140</v>
      </c>
      <c r="B21" t="s">
        <v>141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34</v>
      </c>
      <c r="D23" t="str">
        <f t="shared" ref="D23:D36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36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34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36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34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36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55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34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57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36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55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42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76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54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65</v>
      </c>
      <c r="D37" t="str">
        <f t="shared" ref="D37:D45" si="2">"INSERT INTO Operation_WorkstationType(" &amp; $A$21 &amp; "," &amp; $B$21 &amp; ") VALUES(" &amp; A37 &amp; ", '" &amp; B37 &amp; "');"</f>
        <v>INSERT INTO Operation_WorkstationType(OperationId,WorkstationTypeId) VALUES(5667, 'Q3547');</v>
      </c>
    </row>
    <row r="38" spans="1:4" x14ac:dyDescent="0.3">
      <c r="A38">
        <v>5669</v>
      </c>
      <c r="B38" t="s">
        <v>65</v>
      </c>
      <c r="D38" t="str">
        <f t="shared" si="2"/>
        <v>INSERT INTO Operation_WorkstationType(OperationId,WorkstationTypeId) VALUES(5669, 'Q3547');</v>
      </c>
    </row>
    <row r="39" spans="1:4" x14ac:dyDescent="0.3">
      <c r="A39">
        <v>5671</v>
      </c>
      <c r="B39" t="s">
        <v>64</v>
      </c>
      <c r="D39" t="str">
        <f t="shared" si="2"/>
        <v>INSERT INTO Operation_WorkstationType(OperationId,WorkstationTypeId) VALUES(5671, 'Q5478');</v>
      </c>
    </row>
    <row r="40" spans="1:4" x14ac:dyDescent="0.3">
      <c r="A40">
        <v>5681</v>
      </c>
      <c r="B40" t="s">
        <v>34</v>
      </c>
      <c r="D40" t="str">
        <f t="shared" si="2"/>
        <v>INSERT INTO Operation_WorkstationType(OperationId,WorkstationTypeId) VALUES(5681, 'A4588');</v>
      </c>
    </row>
    <row r="41" spans="1:4" x14ac:dyDescent="0.3">
      <c r="A41">
        <v>5681</v>
      </c>
      <c r="B41" t="s">
        <v>36</v>
      </c>
      <c r="D41" t="str">
        <f t="shared" si="2"/>
        <v>INSERT INTO Operation_WorkstationType(OperationId,WorkstationTypeId) VALUES(5681, 'A4598');</v>
      </c>
    </row>
    <row r="42" spans="1:4" x14ac:dyDescent="0.3">
      <c r="A42">
        <v>5682</v>
      </c>
      <c r="B42" t="s">
        <v>34</v>
      </c>
      <c r="D42" t="str">
        <f t="shared" si="2"/>
        <v>INSERT INTO Operation_WorkstationType(OperationId,WorkstationTypeId) VALUES(5682, 'A4588');</v>
      </c>
    </row>
    <row r="43" spans="1:4" x14ac:dyDescent="0.3">
      <c r="A43">
        <v>5682</v>
      </c>
      <c r="B43" t="s">
        <v>36</v>
      </c>
      <c r="D43" t="str">
        <f t="shared" si="2"/>
        <v>INSERT INTO Operation_WorkstationType(OperationId,WorkstationTypeId) VALUES(5682, 'A4598');</v>
      </c>
    </row>
    <row r="44" spans="1:4" x14ac:dyDescent="0.3">
      <c r="A44">
        <v>5683</v>
      </c>
      <c r="B44" t="s">
        <v>55</v>
      </c>
      <c r="D44" t="str">
        <f t="shared" si="2"/>
        <v>INSERT INTO Operation_WorkstationType(OperationId,WorkstationTypeId) VALUES(5683, 'C5637');</v>
      </c>
    </row>
    <row r="45" spans="1:4" x14ac:dyDescent="0.3">
      <c r="A45">
        <v>5688</v>
      </c>
      <c r="B45" t="s">
        <v>54</v>
      </c>
      <c r="D45" t="str">
        <f t="shared" si="2"/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E2" sqref="E2:E14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129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34</v>
      </c>
      <c r="B3" t="s">
        <v>35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36</v>
      </c>
      <c r="B4" t="s">
        <v>37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42</v>
      </c>
      <c r="B5" t="s">
        <v>51</v>
      </c>
      <c r="E5" t="str">
        <f t="shared" si="0"/>
        <v>INSERT INTO WorkstationType(Id,Name) VALUES('S3271', 'Handle rivet');</v>
      </c>
    </row>
    <row r="6" spans="1:5" x14ac:dyDescent="0.3">
      <c r="A6" t="s">
        <v>54</v>
      </c>
      <c r="B6" t="s">
        <v>52</v>
      </c>
      <c r="E6" t="str">
        <f t="shared" si="0"/>
        <v>INSERT INTO WorkstationType(Id,Name) VALUES('K3675', 'Packaging');</v>
      </c>
    </row>
    <row r="7" spans="1:5" x14ac:dyDescent="0.3">
      <c r="A7" t="s">
        <v>97</v>
      </c>
      <c r="B7" t="s">
        <v>98</v>
      </c>
      <c r="E7" t="str">
        <f t="shared" si="0"/>
        <v>INSERT INTO WorkstationType(Id,Name) VALUES('K3676', 'Packaging for large itens');</v>
      </c>
    </row>
    <row r="8" spans="1:5" x14ac:dyDescent="0.3">
      <c r="A8" t="s">
        <v>55</v>
      </c>
      <c r="B8" t="s">
        <v>53</v>
      </c>
      <c r="E8" t="str">
        <f t="shared" si="0"/>
        <v>INSERT INTO WorkstationType(Id,Name) VALUES('C5637', 'Border trimming');</v>
      </c>
    </row>
    <row r="9" spans="1:5" x14ac:dyDescent="0.3">
      <c r="A9" t="s">
        <v>57</v>
      </c>
      <c r="B9" t="s">
        <v>56</v>
      </c>
      <c r="E9" t="str">
        <f t="shared" si="0"/>
        <v>INSERT INTO WorkstationType(Id,Name) VALUES('D9123', 'Spot welding');</v>
      </c>
    </row>
    <row r="10" spans="1:5" x14ac:dyDescent="0.3">
      <c r="A10" t="s">
        <v>64</v>
      </c>
      <c r="B10" t="s">
        <v>62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65</v>
      </c>
      <c r="B11" t="s">
        <v>63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76</v>
      </c>
      <c r="B12" t="s">
        <v>75</v>
      </c>
      <c r="E12" t="str">
        <f t="shared" si="0"/>
        <v>INSERT INTO WorkstationType(Id,Name) VALUES('T3452', 'Assembly T1');</v>
      </c>
    </row>
    <row r="13" spans="1:5" x14ac:dyDescent="0.3">
      <c r="A13" t="s">
        <v>103</v>
      </c>
      <c r="B13" t="s">
        <v>104</v>
      </c>
      <c r="E13" t="str">
        <f t="shared" si="0"/>
        <v>INSERT INTO WorkstationType(Id,Name) VALUES('G9273', 'Circular glass cutting');</v>
      </c>
    </row>
    <row r="14" spans="1:5" x14ac:dyDescent="0.3">
      <c r="A14" t="s">
        <v>105</v>
      </c>
      <c r="B14" t="s">
        <v>106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Clients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BOM</vt:lpstr>
      <vt:lpstr>BOO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2024-10-25T14:30:35Z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