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\Documents\GitHub\portafolio_IA1\UT3 - Algoritmos lineales\"/>
    </mc:Choice>
  </mc:AlternateContent>
  <xr:revisionPtr revIDLastSave="0" documentId="13_ncr:1_{204D4B64-D6C8-4F8B-BD9F-7F98CF12690C}" xr6:coauthVersionLast="45" xr6:coauthVersionMax="45" xr10:uidLastSave="{00000000-0000-0000-0000-000000000000}"/>
  <bookViews>
    <workbookView xWindow="0" yWindow="0" windowWidth="28800" windowHeight="15600" xr2:uid="{E71AD0E3-CDC8-46FF-AACD-8DA384C5959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7" i="1" l="1"/>
  <c r="AG18" i="1"/>
  <c r="AG19" i="1"/>
  <c r="AG20" i="1"/>
  <c r="AG21" i="1"/>
  <c r="AG16" i="1"/>
  <c r="AG24" i="1" s="1"/>
  <c r="AE17" i="1"/>
  <c r="AE18" i="1"/>
  <c r="AE19" i="1"/>
  <c r="AE20" i="1"/>
  <c r="AE21" i="1"/>
  <c r="AE16" i="1"/>
  <c r="V75" i="1"/>
  <c r="U75" i="1"/>
  <c r="Z72" i="1"/>
  <c r="Y72" i="1"/>
  <c r="Y73" i="1"/>
  <c r="Z73" i="1" s="1"/>
  <c r="V72" i="1"/>
  <c r="V73" i="1"/>
  <c r="U72" i="1"/>
  <c r="U73" i="1"/>
  <c r="Y27" i="1"/>
  <c r="Z27" i="1" s="1"/>
  <c r="U28" i="1" s="1"/>
  <c r="V27" i="1"/>
  <c r="U27" i="1"/>
  <c r="AG27" i="1" l="1"/>
  <c r="U74" i="1"/>
  <c r="V74" i="1"/>
  <c r="V28" i="1"/>
  <c r="Y28" i="1" s="1"/>
  <c r="Z28" i="1" s="1"/>
  <c r="U29" i="1" s="1"/>
  <c r="Y3" i="1"/>
  <c r="Z3" i="1" s="1"/>
  <c r="U4" i="1" s="1"/>
  <c r="A31" i="1"/>
  <c r="E3" i="1"/>
  <c r="E4" i="1"/>
  <c r="E5" i="1"/>
  <c r="E6" i="1"/>
  <c r="D4" i="1"/>
  <c r="H4" i="1" s="1"/>
  <c r="D5" i="1"/>
  <c r="H5" i="1" s="1"/>
  <c r="B10" i="1"/>
  <c r="E7" i="1" s="1"/>
  <c r="A10" i="1"/>
  <c r="Y74" i="1" l="1"/>
  <c r="Z74" i="1" s="1"/>
  <c r="V29" i="1"/>
  <c r="Y29" i="1"/>
  <c r="Z29" i="1" s="1"/>
  <c r="U30" i="1" s="1"/>
  <c r="G5" i="1"/>
  <c r="V4" i="1"/>
  <c r="G4" i="1"/>
  <c r="D2" i="1"/>
  <c r="D3" i="1"/>
  <c r="D6" i="1"/>
  <c r="D7" i="1"/>
  <c r="E2" i="1"/>
  <c r="V30" i="1" l="1"/>
  <c r="H3" i="1"/>
  <c r="G3" i="1"/>
  <c r="H2" i="1"/>
  <c r="H10" i="1" s="1"/>
  <c r="G2" i="1"/>
  <c r="Y4" i="1"/>
  <c r="Z4" i="1" s="1"/>
  <c r="U5" i="1" s="1"/>
  <c r="H6" i="1"/>
  <c r="G6" i="1"/>
  <c r="H7" i="1"/>
  <c r="G7" i="1"/>
  <c r="Y30" i="1" l="1"/>
  <c r="Z30" i="1" s="1"/>
  <c r="U31" i="1" s="1"/>
  <c r="V5" i="1"/>
  <c r="G10" i="1"/>
  <c r="G13" i="1" s="1"/>
  <c r="H13" i="1" s="1"/>
  <c r="Y5" i="1"/>
  <c r="Z5" i="1" s="1"/>
  <c r="V6" i="1" s="1"/>
  <c r="V31" i="1" l="1"/>
  <c r="H18" i="1"/>
  <c r="H24" i="1"/>
  <c r="H30" i="1"/>
  <c r="H36" i="1"/>
  <c r="H42" i="1"/>
  <c r="H48" i="1"/>
  <c r="H54" i="1"/>
  <c r="H60" i="1"/>
  <c r="H66" i="1"/>
  <c r="H72" i="1"/>
  <c r="H78" i="1"/>
  <c r="H84" i="1"/>
  <c r="H90" i="1"/>
  <c r="H96" i="1"/>
  <c r="B21" i="1"/>
  <c r="D21" i="1" s="1"/>
  <c r="H19" i="1"/>
  <c r="H25" i="1"/>
  <c r="H31" i="1"/>
  <c r="H37" i="1"/>
  <c r="H43" i="1"/>
  <c r="H49" i="1"/>
  <c r="H55" i="1"/>
  <c r="H61" i="1"/>
  <c r="H67" i="1"/>
  <c r="H73" i="1"/>
  <c r="H79" i="1"/>
  <c r="H85" i="1"/>
  <c r="H91" i="1"/>
  <c r="H97" i="1"/>
  <c r="B22" i="1"/>
  <c r="D22" i="1" s="1"/>
  <c r="H22" i="1"/>
  <c r="H28" i="1"/>
  <c r="H34" i="1"/>
  <c r="H40" i="1"/>
  <c r="H46" i="1"/>
  <c r="H52" i="1"/>
  <c r="H58" i="1"/>
  <c r="H64" i="1"/>
  <c r="H70" i="1"/>
  <c r="H76" i="1"/>
  <c r="H82" i="1"/>
  <c r="H88" i="1"/>
  <c r="H94" i="1"/>
  <c r="B19" i="1"/>
  <c r="D19" i="1" s="1"/>
  <c r="H26" i="1"/>
  <c r="H38" i="1"/>
  <c r="H50" i="1"/>
  <c r="H62" i="1"/>
  <c r="H74" i="1"/>
  <c r="H86" i="1"/>
  <c r="H17" i="1"/>
  <c r="B18" i="1"/>
  <c r="D18" i="1" s="1"/>
  <c r="H41" i="1"/>
  <c r="H65" i="1"/>
  <c r="H77" i="1"/>
  <c r="H89" i="1"/>
  <c r="B20" i="1"/>
  <c r="D20" i="1" s="1"/>
  <c r="H21" i="1"/>
  <c r="H45" i="1"/>
  <c r="H57" i="1"/>
  <c r="H69" i="1"/>
  <c r="H35" i="1"/>
  <c r="H59" i="1"/>
  <c r="H95" i="1"/>
  <c r="H27" i="1"/>
  <c r="H39" i="1"/>
  <c r="H51" i="1"/>
  <c r="H63" i="1"/>
  <c r="H75" i="1"/>
  <c r="H87" i="1"/>
  <c r="H80" i="1"/>
  <c r="H92" i="1"/>
  <c r="B17" i="1"/>
  <c r="D17" i="1" s="1"/>
  <c r="H33" i="1"/>
  <c r="H93" i="1"/>
  <c r="H23" i="1"/>
  <c r="H47" i="1"/>
  <c r="H71" i="1"/>
  <c r="H83" i="1"/>
  <c r="H29" i="1"/>
  <c r="H53" i="1"/>
  <c r="H20" i="1"/>
  <c r="H32" i="1"/>
  <c r="H44" i="1"/>
  <c r="H56" i="1"/>
  <c r="H68" i="1"/>
  <c r="H81" i="1"/>
  <c r="U6" i="1"/>
  <c r="Y6" i="1" s="1"/>
  <c r="Z6" i="1" s="1"/>
  <c r="V7" i="1" s="1"/>
  <c r="Y31" i="1" l="1"/>
  <c r="Z31" i="1" s="1"/>
  <c r="U32" i="1" s="1"/>
  <c r="U7" i="1"/>
  <c r="D25" i="1"/>
  <c r="D28" i="1" s="1"/>
  <c r="Y7" i="1"/>
  <c r="Z7" i="1" s="1"/>
  <c r="V8" i="1" s="1"/>
  <c r="V32" i="1" l="1"/>
  <c r="U8" i="1"/>
  <c r="Y32" i="1" l="1"/>
  <c r="Z32" i="1" s="1"/>
  <c r="U33" i="1" s="1"/>
  <c r="Y8" i="1"/>
  <c r="Z8" i="1" s="1"/>
  <c r="V9" i="1" s="1"/>
  <c r="U9" i="1"/>
  <c r="V33" i="1" l="1"/>
  <c r="Y9" i="1"/>
  <c r="Z9" i="1" s="1"/>
  <c r="U10" i="1" s="1"/>
  <c r="Y33" i="1" l="1"/>
  <c r="Z33" i="1" s="1"/>
  <c r="U34" i="1" s="1"/>
  <c r="V10" i="1"/>
  <c r="Y10" i="1"/>
  <c r="Z10" i="1" s="1"/>
  <c r="U11" i="1" s="1"/>
  <c r="V34" i="1" l="1"/>
  <c r="V11" i="1"/>
  <c r="Y11" i="1" s="1"/>
  <c r="Z11" i="1" s="1"/>
  <c r="U12" i="1" s="1"/>
  <c r="Y34" i="1" l="1"/>
  <c r="Z34" i="1" s="1"/>
  <c r="U35" i="1" s="1"/>
  <c r="V12" i="1"/>
  <c r="Y12" i="1"/>
  <c r="Z12" i="1" s="1"/>
  <c r="U13" i="1" s="1"/>
  <c r="V35" i="1" l="1"/>
  <c r="V13" i="1"/>
  <c r="Y13" i="1" s="1"/>
  <c r="Z13" i="1" s="1"/>
  <c r="U14" i="1" s="1"/>
  <c r="Y35" i="1" l="1"/>
  <c r="Z35" i="1" s="1"/>
  <c r="U36" i="1" s="1"/>
  <c r="V14" i="1"/>
  <c r="Y14" i="1" s="1"/>
  <c r="Z14" i="1" s="1"/>
  <c r="U15" i="1" s="1"/>
  <c r="V36" i="1" l="1"/>
  <c r="V15" i="1"/>
  <c r="Y15" i="1"/>
  <c r="Z15" i="1" s="1"/>
  <c r="Y36" i="1" l="1"/>
  <c r="Z36" i="1" s="1"/>
  <c r="U37" i="1" s="1"/>
  <c r="V16" i="1"/>
  <c r="U16" i="1"/>
  <c r="V37" i="1" l="1"/>
  <c r="Y16" i="1"/>
  <c r="Z16" i="1" s="1"/>
  <c r="V17" i="1" s="1"/>
  <c r="Y37" i="1" l="1"/>
  <c r="Z37" i="1" s="1"/>
  <c r="U38" i="1" s="1"/>
  <c r="U17" i="1"/>
  <c r="Y17" i="1"/>
  <c r="Z17" i="1" s="1"/>
  <c r="V18" i="1" s="1"/>
  <c r="V38" i="1" l="1"/>
  <c r="U18" i="1"/>
  <c r="Y18" i="1"/>
  <c r="Z18" i="1" s="1"/>
  <c r="V19" i="1" s="1"/>
  <c r="U19" i="1"/>
  <c r="Y38" i="1" l="1"/>
  <c r="Z38" i="1" s="1"/>
  <c r="U39" i="1" s="1"/>
  <c r="Y19" i="1"/>
  <c r="Z19" i="1" s="1"/>
  <c r="V20" i="1" s="1"/>
  <c r="V39" i="1" l="1"/>
  <c r="U20" i="1"/>
  <c r="Y20" i="1"/>
  <c r="Z20" i="1" s="1"/>
  <c r="V21" i="1" s="1"/>
  <c r="Y39" i="1" l="1"/>
  <c r="Z39" i="1" s="1"/>
  <c r="U40" i="1" s="1"/>
  <c r="U21" i="1"/>
  <c r="V40" i="1" l="1"/>
  <c r="Y21" i="1"/>
  <c r="Z21" i="1" s="1"/>
  <c r="V22" i="1" s="1"/>
  <c r="Y40" i="1" l="1"/>
  <c r="Z40" i="1" s="1"/>
  <c r="U41" i="1" s="1"/>
  <c r="U22" i="1"/>
  <c r="V41" i="1" l="1"/>
  <c r="Y22" i="1"/>
  <c r="Z22" i="1" s="1"/>
  <c r="V23" i="1" s="1"/>
  <c r="Y41" i="1" l="1"/>
  <c r="Z41" i="1" s="1"/>
  <c r="U42" i="1" s="1"/>
  <c r="U23" i="1"/>
  <c r="V42" i="1" l="1"/>
  <c r="Y42" i="1" s="1"/>
  <c r="Z42" i="1" s="1"/>
  <c r="U43" i="1" s="1"/>
  <c r="Y23" i="1"/>
  <c r="Z23" i="1" s="1"/>
  <c r="V24" i="1" s="1"/>
  <c r="V43" i="1" l="1"/>
  <c r="U24" i="1"/>
  <c r="Y43" i="1" l="1"/>
  <c r="Z43" i="1" s="1"/>
  <c r="U44" i="1" s="1"/>
  <c r="Y24" i="1"/>
  <c r="Z24" i="1" s="1"/>
  <c r="V25" i="1" s="1"/>
  <c r="V44" i="1" l="1"/>
  <c r="U25" i="1"/>
  <c r="Y44" i="1" l="1"/>
  <c r="Z44" i="1" s="1"/>
  <c r="U45" i="1" s="1"/>
  <c r="Y25" i="1"/>
  <c r="Z25" i="1" s="1"/>
  <c r="V26" i="1" s="1"/>
  <c r="V45" i="1" l="1"/>
  <c r="U26" i="1"/>
  <c r="Y45" i="1" l="1"/>
  <c r="Z45" i="1" s="1"/>
  <c r="U46" i="1" s="1"/>
  <c r="Y26" i="1"/>
  <c r="Z26" i="1" s="1"/>
  <c r="V46" i="1" l="1"/>
  <c r="AE3" i="1"/>
  <c r="AG3" i="1" s="1"/>
  <c r="AD31" i="1"/>
  <c r="AE4" i="1"/>
  <c r="AG4" i="1" s="1"/>
  <c r="AD32" i="1"/>
  <c r="AD38" i="1"/>
  <c r="AD44" i="1"/>
  <c r="AD50" i="1"/>
  <c r="AD56" i="1"/>
  <c r="AD62" i="1"/>
  <c r="AD68" i="1"/>
  <c r="AD74" i="1"/>
  <c r="AD80" i="1"/>
  <c r="AD86" i="1"/>
  <c r="AD92" i="1"/>
  <c r="AD98" i="1"/>
  <c r="AD104" i="1"/>
  <c r="AD110" i="1"/>
  <c r="AD39" i="1"/>
  <c r="AD45" i="1"/>
  <c r="AD51" i="1"/>
  <c r="AD57" i="1"/>
  <c r="AD63" i="1"/>
  <c r="AD69" i="1"/>
  <c r="AD75" i="1"/>
  <c r="AD81" i="1"/>
  <c r="AD87" i="1"/>
  <c r="AD93" i="1"/>
  <c r="AD99" i="1"/>
  <c r="AD105" i="1"/>
  <c r="AD30" i="1"/>
  <c r="AD40" i="1"/>
  <c r="AD46" i="1"/>
  <c r="AD52" i="1"/>
  <c r="AD58" i="1"/>
  <c r="AD64" i="1"/>
  <c r="AD70" i="1"/>
  <c r="AD76" i="1"/>
  <c r="AD82" i="1"/>
  <c r="AD88" i="1"/>
  <c r="AD94" i="1"/>
  <c r="AD100" i="1"/>
  <c r="AD106" i="1"/>
  <c r="AE5" i="1"/>
  <c r="AG5" i="1" s="1"/>
  <c r="AD33" i="1"/>
  <c r="AE6" i="1"/>
  <c r="AG6" i="1" s="1"/>
  <c r="AD34" i="1"/>
  <c r="AE7" i="1"/>
  <c r="AG7" i="1" s="1"/>
  <c r="AD35" i="1"/>
  <c r="AE2" i="1"/>
  <c r="AG2" i="1" s="1"/>
  <c r="AD36" i="1"/>
  <c r="AD42" i="1"/>
  <c r="AD48" i="1"/>
  <c r="AD54" i="1"/>
  <c r="AD60" i="1"/>
  <c r="AD66" i="1"/>
  <c r="AD72" i="1"/>
  <c r="AD78" i="1"/>
  <c r="AD84" i="1"/>
  <c r="AD90" i="1"/>
  <c r="AD96" i="1"/>
  <c r="AD102" i="1"/>
  <c r="AD108" i="1"/>
  <c r="AD37" i="1"/>
  <c r="AD55" i="1"/>
  <c r="AD73" i="1"/>
  <c r="AD91" i="1"/>
  <c r="AD109" i="1"/>
  <c r="AD89" i="1"/>
  <c r="AD41" i="1"/>
  <c r="AD59" i="1"/>
  <c r="AD77" i="1"/>
  <c r="AD95" i="1"/>
  <c r="AD71" i="1"/>
  <c r="AD107" i="1"/>
  <c r="AD43" i="1"/>
  <c r="AD61" i="1"/>
  <c r="AD79" i="1"/>
  <c r="AD97" i="1"/>
  <c r="AD47" i="1"/>
  <c r="AD65" i="1"/>
  <c r="AD83" i="1"/>
  <c r="AD101" i="1"/>
  <c r="AD53" i="1"/>
  <c r="AD49" i="1"/>
  <c r="AD67" i="1"/>
  <c r="AD85" i="1"/>
  <c r="AD103" i="1"/>
  <c r="Y46" i="1" l="1"/>
  <c r="Z46" i="1" s="1"/>
  <c r="U47" i="1" s="1"/>
  <c r="AG10" i="1"/>
  <c r="AG13" i="1" s="1"/>
  <c r="V47" i="1" l="1"/>
  <c r="Y47" i="1" l="1"/>
  <c r="Z47" i="1" s="1"/>
  <c r="U48" i="1" s="1"/>
  <c r="V48" i="1" l="1"/>
  <c r="Y48" i="1" l="1"/>
  <c r="Z48" i="1" s="1"/>
  <c r="U49" i="1" s="1"/>
  <c r="V49" i="1" l="1"/>
  <c r="Y49" i="1" l="1"/>
  <c r="Z49" i="1" s="1"/>
  <c r="U50" i="1" s="1"/>
  <c r="V50" i="1" l="1"/>
  <c r="Y50" i="1" s="1"/>
  <c r="Z50" i="1" s="1"/>
  <c r="U51" i="1" s="1"/>
  <c r="V51" i="1" l="1"/>
  <c r="Y51" i="1" l="1"/>
  <c r="Z51" i="1" s="1"/>
  <c r="U52" i="1" s="1"/>
  <c r="V52" i="1" l="1"/>
  <c r="Y52" i="1" l="1"/>
  <c r="Z52" i="1" s="1"/>
  <c r="U53" i="1" s="1"/>
  <c r="V53" i="1" l="1"/>
  <c r="Y53" i="1" s="1"/>
  <c r="Z53" i="1" s="1"/>
  <c r="U54" i="1" s="1"/>
  <c r="V54" i="1" l="1"/>
  <c r="Y54" i="1" s="1"/>
  <c r="Z54" i="1" s="1"/>
  <c r="U55" i="1" s="1"/>
  <c r="V55" i="1" l="1"/>
  <c r="Y55" i="1" l="1"/>
  <c r="Z55" i="1" s="1"/>
  <c r="U56" i="1" s="1"/>
  <c r="V56" i="1" l="1"/>
  <c r="Y56" i="1" l="1"/>
  <c r="Z56" i="1" s="1"/>
  <c r="U57" i="1" s="1"/>
  <c r="V57" i="1" l="1"/>
  <c r="Y57" i="1" s="1"/>
  <c r="Z57" i="1" s="1"/>
  <c r="U58" i="1" s="1"/>
  <c r="V58" i="1" l="1"/>
  <c r="Y58" i="1" l="1"/>
  <c r="Z58" i="1" s="1"/>
  <c r="U59" i="1" s="1"/>
  <c r="V59" i="1" l="1"/>
  <c r="Y59" i="1"/>
  <c r="Z59" i="1" s="1"/>
  <c r="V60" i="1" s="1"/>
  <c r="U60" i="1" l="1"/>
  <c r="Y60" i="1" l="1"/>
  <c r="Z60" i="1" s="1"/>
  <c r="V61" i="1" s="1"/>
  <c r="U61" i="1" l="1"/>
  <c r="Y61" i="1"/>
  <c r="Z61" i="1" s="1"/>
  <c r="V62" i="1" s="1"/>
  <c r="U62" i="1" l="1"/>
  <c r="Y62" i="1" l="1"/>
  <c r="Z62" i="1" s="1"/>
  <c r="V63" i="1" s="1"/>
  <c r="U63" i="1" l="1"/>
  <c r="Y63" i="1" l="1"/>
  <c r="Z63" i="1" s="1"/>
  <c r="V64" i="1" s="1"/>
  <c r="U64" i="1" l="1"/>
  <c r="Y64" i="1" l="1"/>
  <c r="Z64" i="1" s="1"/>
  <c r="V65" i="1" s="1"/>
  <c r="U65" i="1" l="1"/>
  <c r="Y65" i="1" l="1"/>
  <c r="Z65" i="1" s="1"/>
  <c r="V66" i="1" s="1"/>
  <c r="U66" i="1" l="1"/>
  <c r="Y66" i="1" l="1"/>
  <c r="Z66" i="1" s="1"/>
  <c r="V67" i="1" s="1"/>
  <c r="U67" i="1" l="1"/>
  <c r="Y67" i="1" l="1"/>
  <c r="Z67" i="1" s="1"/>
  <c r="V68" i="1" s="1"/>
  <c r="U68" i="1" l="1"/>
  <c r="Y68" i="1" l="1"/>
  <c r="Z68" i="1" s="1"/>
  <c r="V69" i="1" s="1"/>
  <c r="U69" i="1" l="1"/>
  <c r="Y69" i="1" l="1"/>
  <c r="Z69" i="1" s="1"/>
  <c r="V70" i="1" s="1"/>
  <c r="U70" i="1" l="1"/>
  <c r="Y70" i="1" l="1"/>
  <c r="Z70" i="1" s="1"/>
  <c r="V71" i="1" s="1"/>
  <c r="U71" i="1" l="1"/>
  <c r="Y71" i="1" s="1"/>
  <c r="Z71" i="1" s="1"/>
</calcChain>
</file>

<file path=xl/sharedStrings.xml><?xml version="1.0" encoding="utf-8"?>
<sst xmlns="http://schemas.openxmlformats.org/spreadsheetml/2006/main" count="47" uniqueCount="27">
  <si>
    <t>X</t>
  </si>
  <si>
    <t>Y</t>
  </si>
  <si>
    <t>(xi - media (x))</t>
  </si>
  <si>
    <t>(yi -media(y))</t>
  </si>
  <si>
    <t>(xi - media (x))*(yi -media(y))</t>
  </si>
  <si>
    <t>(xi - media (x))^2</t>
  </si>
  <si>
    <t>sumatorias:</t>
  </si>
  <si>
    <t>medias:</t>
  </si>
  <si>
    <t>B1</t>
  </si>
  <si>
    <t>B0</t>
  </si>
  <si>
    <t>B1:</t>
  </si>
  <si>
    <t>B0:</t>
  </si>
  <si>
    <t>prediccion</t>
  </si>
  <si>
    <t>Entrenamiento</t>
  </si>
  <si>
    <t>(pi -yi)^2</t>
  </si>
  <si>
    <t>suma:</t>
  </si>
  <si>
    <t>RMSE:</t>
  </si>
  <si>
    <t>calculo B1 por correlacion:</t>
  </si>
  <si>
    <t>pred Y</t>
  </si>
  <si>
    <t>error</t>
  </si>
  <si>
    <t>alpha</t>
  </si>
  <si>
    <t>Regresion lineal con descenso de gradiente</t>
  </si>
  <si>
    <t>24 iteraciones</t>
  </si>
  <si>
    <t>48 iteraciones</t>
  </si>
  <si>
    <t>72 iteraciones</t>
  </si>
  <si>
    <t>24 iter</t>
  </si>
  <si>
    <t>72 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</si>
</sst>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C-4125-AC4A-6FE8F6157E9B}"/>
            </c:ext>
          </c:extLst>
        </c:ser>
        <c:ser>
          <c:idx val="1"/>
          <c:order val="1"/>
          <c:tx>
            <c:v>prediccion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Hoja1!$A$17:$A$22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Hoja1!$B$17:$B$22</c:f>
              <c:numCache>
                <c:formatCode>General</c:formatCode>
                <c:ptCount val="6"/>
                <c:pt idx="0">
                  <c:v>1.8095238095238093</c:v>
                </c:pt>
                <c:pt idx="1">
                  <c:v>2.4952380952380953</c:v>
                </c:pt>
                <c:pt idx="2">
                  <c:v>2.1523809523809523</c:v>
                </c:pt>
                <c:pt idx="3">
                  <c:v>2.8380952380952378</c:v>
                </c:pt>
                <c:pt idx="4">
                  <c:v>3.5238095238095237</c:v>
                </c:pt>
                <c:pt idx="5">
                  <c:v>3.1809523809523812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C-4125-AC4A-6FE8F6157E9B}"/>
            </c:ext>
          </c:extLst>
        </c:ser>
        <c:ser>
          <c:idx val="2"/>
          <c:order val="2"/>
          <c:tx>
            <c:v>lineal (pred Y)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Hoja1!$G$17:$G$97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Hoja1!$H$17:$H$97</c:f>
              <c:numCache>
                <c:formatCode>General</c:formatCode>
                <c:ptCount val="81"/>
                <c:pt idx="0">
                  <c:v>1.4666666666666666</c:v>
                </c:pt>
                <c:pt idx="1">
                  <c:v>1.5009523809523808</c:v>
                </c:pt>
                <c:pt idx="2">
                  <c:v>1.5352380952380951</c:v>
                </c:pt>
                <c:pt idx="3">
                  <c:v>1.5695238095238095</c:v>
                </c:pt>
                <c:pt idx="4">
                  <c:v>1.6038095238095238</c:v>
                </c:pt>
                <c:pt idx="5">
                  <c:v>1.638095238095238</c:v>
                </c:pt>
                <c:pt idx="6">
                  <c:v>1.6723809523809523</c:v>
                </c:pt>
                <c:pt idx="7">
                  <c:v>1.7066666666666666</c:v>
                </c:pt>
                <c:pt idx="8">
                  <c:v>1.7409523809523808</c:v>
                </c:pt>
                <c:pt idx="9">
                  <c:v>1.7752380952380951</c:v>
                </c:pt>
                <c:pt idx="10">
                  <c:v>1.8095238095238093</c:v>
                </c:pt>
                <c:pt idx="11">
                  <c:v>1.8438095238095238</c:v>
                </c:pt>
                <c:pt idx="12">
                  <c:v>1.878095238095238</c:v>
                </c:pt>
                <c:pt idx="13">
                  <c:v>1.9123809523809523</c:v>
                </c:pt>
                <c:pt idx="14">
                  <c:v>1.9466666666666665</c:v>
                </c:pt>
                <c:pt idx="15">
                  <c:v>1.9809523809523808</c:v>
                </c:pt>
                <c:pt idx="16">
                  <c:v>2.0152380952380953</c:v>
                </c:pt>
                <c:pt idx="17">
                  <c:v>2.0495238095238095</c:v>
                </c:pt>
                <c:pt idx="18">
                  <c:v>2.0838095238095238</c:v>
                </c:pt>
                <c:pt idx="19">
                  <c:v>2.118095238095238</c:v>
                </c:pt>
                <c:pt idx="20">
                  <c:v>2.1523809523809523</c:v>
                </c:pt>
                <c:pt idx="21">
                  <c:v>2.1866666666666665</c:v>
                </c:pt>
                <c:pt idx="22">
                  <c:v>2.2209523809523808</c:v>
                </c:pt>
                <c:pt idx="23">
                  <c:v>2.255238095238095</c:v>
                </c:pt>
                <c:pt idx="24">
                  <c:v>2.2895238095238093</c:v>
                </c:pt>
                <c:pt idx="25">
                  <c:v>2.3238095238095235</c:v>
                </c:pt>
                <c:pt idx="26">
                  <c:v>2.3580952380952382</c:v>
                </c:pt>
                <c:pt idx="27">
                  <c:v>2.3923809523809525</c:v>
                </c:pt>
                <c:pt idx="28">
                  <c:v>2.4266666666666667</c:v>
                </c:pt>
                <c:pt idx="29">
                  <c:v>2.4609523809523806</c:v>
                </c:pt>
                <c:pt idx="30">
                  <c:v>2.4952380952380953</c:v>
                </c:pt>
                <c:pt idx="31">
                  <c:v>2.5295238095238095</c:v>
                </c:pt>
                <c:pt idx="32">
                  <c:v>2.5638095238095238</c:v>
                </c:pt>
                <c:pt idx="33">
                  <c:v>2.598095238095238</c:v>
                </c:pt>
                <c:pt idx="34">
                  <c:v>2.6323809523809523</c:v>
                </c:pt>
                <c:pt idx="35">
                  <c:v>2.6666666666666665</c:v>
                </c:pt>
                <c:pt idx="36">
                  <c:v>2.7009523809523808</c:v>
                </c:pt>
                <c:pt idx="37">
                  <c:v>2.7352380952380955</c:v>
                </c:pt>
                <c:pt idx="38">
                  <c:v>2.7695238095238093</c:v>
                </c:pt>
                <c:pt idx="39">
                  <c:v>2.803809523809524</c:v>
                </c:pt>
                <c:pt idx="40">
                  <c:v>2.8380952380952378</c:v>
                </c:pt>
                <c:pt idx="41">
                  <c:v>2.8723809523809525</c:v>
                </c:pt>
                <c:pt idx="42">
                  <c:v>2.9066666666666667</c:v>
                </c:pt>
                <c:pt idx="43">
                  <c:v>2.940952380952381</c:v>
                </c:pt>
                <c:pt idx="44">
                  <c:v>2.9752380952380952</c:v>
                </c:pt>
                <c:pt idx="45">
                  <c:v>3.0095238095238095</c:v>
                </c:pt>
                <c:pt idx="46">
                  <c:v>3.0438095238095233</c:v>
                </c:pt>
                <c:pt idx="47">
                  <c:v>3.078095238095238</c:v>
                </c:pt>
                <c:pt idx="48">
                  <c:v>3.1123809523809522</c:v>
                </c:pt>
                <c:pt idx="49">
                  <c:v>3.1466666666666665</c:v>
                </c:pt>
                <c:pt idx="50">
                  <c:v>3.1809523809523812</c:v>
                </c:pt>
                <c:pt idx="51">
                  <c:v>3.215238095238095</c:v>
                </c:pt>
                <c:pt idx="52">
                  <c:v>3.2495238095238097</c:v>
                </c:pt>
                <c:pt idx="53">
                  <c:v>3.2838095238095235</c:v>
                </c:pt>
                <c:pt idx="54">
                  <c:v>3.3180952380952382</c:v>
                </c:pt>
                <c:pt idx="55">
                  <c:v>3.352380952380952</c:v>
                </c:pt>
                <c:pt idx="56">
                  <c:v>3.3866666666666667</c:v>
                </c:pt>
                <c:pt idx="57">
                  <c:v>3.420952380952381</c:v>
                </c:pt>
                <c:pt idx="58">
                  <c:v>3.4552380952380952</c:v>
                </c:pt>
                <c:pt idx="59">
                  <c:v>3.4895238095238099</c:v>
                </c:pt>
                <c:pt idx="60">
                  <c:v>3.5238095238095237</c:v>
                </c:pt>
                <c:pt idx="61">
                  <c:v>3.5580952380952375</c:v>
                </c:pt>
                <c:pt idx="62">
                  <c:v>3.5923809523809522</c:v>
                </c:pt>
                <c:pt idx="63">
                  <c:v>3.6266666666666669</c:v>
                </c:pt>
                <c:pt idx="64">
                  <c:v>3.6609523809523807</c:v>
                </c:pt>
                <c:pt idx="65">
                  <c:v>3.6952380952380954</c:v>
                </c:pt>
                <c:pt idx="66">
                  <c:v>3.7295238095238092</c:v>
                </c:pt>
                <c:pt idx="67">
                  <c:v>3.7638095238095239</c:v>
                </c:pt>
                <c:pt idx="68">
                  <c:v>3.7980952380952377</c:v>
                </c:pt>
                <c:pt idx="69">
                  <c:v>3.8323809523809524</c:v>
                </c:pt>
                <c:pt idx="70">
                  <c:v>3.8666666666666663</c:v>
                </c:pt>
                <c:pt idx="71">
                  <c:v>3.9009523809523809</c:v>
                </c:pt>
                <c:pt idx="72">
                  <c:v>3.9352380952380956</c:v>
                </c:pt>
                <c:pt idx="73">
                  <c:v>3.9695238095238095</c:v>
                </c:pt>
                <c:pt idx="74">
                  <c:v>4.0038095238095242</c:v>
                </c:pt>
                <c:pt idx="75">
                  <c:v>4.038095238095238</c:v>
                </c:pt>
                <c:pt idx="76">
                  <c:v>4.0723809523809518</c:v>
                </c:pt>
                <c:pt idx="77">
                  <c:v>4.1066666666666665</c:v>
                </c:pt>
                <c:pt idx="78">
                  <c:v>4.1409523809523812</c:v>
                </c:pt>
                <c:pt idx="79">
                  <c:v>4.175238095238095</c:v>
                </c:pt>
                <c:pt idx="80">
                  <c:v>4.2095238095238097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0C-4125-AC4A-6FE8F6157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492648"/>
        <c:axId val="519495272"/>
      </c:scatterChart>
      <c:valAx>
        <c:axId val="5194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95272"/>
        <c:crosses val="autoZero"/>
        <c:crossBetween val="midCat"/>
      </c:valAx>
      <c:valAx>
        <c:axId val="51949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49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Hoja1!$R$2:$R$7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Hoja1!$S$2:$S$7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10-4A76-A526-58B13883E1B7}"/>
            </c:ext>
          </c:extLst>
        </c:ser>
        <c:ser>
          <c:idx val="1"/>
          <c:order val="1"/>
          <c:tx>
            <c:v>lineal pred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Hoja1!$AC$30:$AC$110</c:f>
              <c:numCache>
                <c:formatCode>General</c:formatCode>
                <c:ptCount val="8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</c:numCache>
            </c:numRef>
          </c:xVal>
          <c:yVal>
            <c:numRef>
              <c:f>Hoja1!$AD$30:$AD$110</c:f>
              <c:numCache>
                <c:formatCode>General</c:formatCode>
                <c:ptCount val="81"/>
                <c:pt idx="0">
                  <c:v>0.21781190112168286</c:v>
                </c:pt>
                <c:pt idx="1">
                  <c:v>0.28163163686917714</c:v>
                </c:pt>
                <c:pt idx="2">
                  <c:v>0.34545137261667136</c:v>
                </c:pt>
                <c:pt idx="3">
                  <c:v>0.40927110836416569</c:v>
                </c:pt>
                <c:pt idx="4">
                  <c:v>0.47309084411165991</c:v>
                </c:pt>
                <c:pt idx="5">
                  <c:v>0.53691057985915425</c:v>
                </c:pt>
                <c:pt idx="6">
                  <c:v>0.60073031560664858</c:v>
                </c:pt>
                <c:pt idx="7">
                  <c:v>0.66455005135414269</c:v>
                </c:pt>
                <c:pt idx="8">
                  <c:v>0.72836978710163702</c:v>
                </c:pt>
                <c:pt idx="9">
                  <c:v>0.79218952284913136</c:v>
                </c:pt>
                <c:pt idx="10">
                  <c:v>0.85600925859662547</c:v>
                </c:pt>
                <c:pt idx="11">
                  <c:v>0.9198289943441198</c:v>
                </c:pt>
                <c:pt idx="12">
                  <c:v>0.98364873009161413</c:v>
                </c:pt>
                <c:pt idx="13">
                  <c:v>1.0474684658391082</c:v>
                </c:pt>
                <c:pt idx="14">
                  <c:v>1.1112882015866026</c:v>
                </c:pt>
                <c:pt idx="15">
                  <c:v>1.1751079373340969</c:v>
                </c:pt>
                <c:pt idx="16">
                  <c:v>1.238927673081591</c:v>
                </c:pt>
                <c:pt idx="17">
                  <c:v>1.3027474088290854</c:v>
                </c:pt>
                <c:pt idx="18">
                  <c:v>1.3665671445765797</c:v>
                </c:pt>
                <c:pt idx="19">
                  <c:v>1.4303868803240738</c:v>
                </c:pt>
                <c:pt idx="20">
                  <c:v>1.4942066160715681</c:v>
                </c:pt>
                <c:pt idx="21">
                  <c:v>1.5580263518190625</c:v>
                </c:pt>
                <c:pt idx="22">
                  <c:v>1.6218460875665568</c:v>
                </c:pt>
                <c:pt idx="23">
                  <c:v>1.6856658233140509</c:v>
                </c:pt>
                <c:pt idx="24">
                  <c:v>1.7494855590615452</c:v>
                </c:pt>
                <c:pt idx="25">
                  <c:v>1.8133052948090396</c:v>
                </c:pt>
                <c:pt idx="26">
                  <c:v>1.8771250305565337</c:v>
                </c:pt>
                <c:pt idx="27">
                  <c:v>1.940944766304028</c:v>
                </c:pt>
                <c:pt idx="28">
                  <c:v>2.0047645020515223</c:v>
                </c:pt>
                <c:pt idx="29">
                  <c:v>2.0685842377990165</c:v>
                </c:pt>
                <c:pt idx="30">
                  <c:v>2.132403973546511</c:v>
                </c:pt>
                <c:pt idx="31">
                  <c:v>2.1962237092940051</c:v>
                </c:pt>
                <c:pt idx="32">
                  <c:v>2.2600434450414992</c:v>
                </c:pt>
                <c:pt idx="33">
                  <c:v>2.3238631807889933</c:v>
                </c:pt>
                <c:pt idx="34">
                  <c:v>2.3876829165364879</c:v>
                </c:pt>
                <c:pt idx="35">
                  <c:v>2.451502652283982</c:v>
                </c:pt>
                <c:pt idx="36">
                  <c:v>2.5153223880314766</c:v>
                </c:pt>
                <c:pt idx="37">
                  <c:v>2.5791421237789707</c:v>
                </c:pt>
                <c:pt idx="38">
                  <c:v>2.6429618595264648</c:v>
                </c:pt>
                <c:pt idx="39">
                  <c:v>2.7067815952739593</c:v>
                </c:pt>
                <c:pt idx="40">
                  <c:v>2.7706013310214535</c:v>
                </c:pt>
                <c:pt idx="41">
                  <c:v>2.8344210667689476</c:v>
                </c:pt>
                <c:pt idx="42">
                  <c:v>2.8982408025164421</c:v>
                </c:pt>
                <c:pt idx="43">
                  <c:v>2.9620605382639362</c:v>
                </c:pt>
                <c:pt idx="44">
                  <c:v>3.0258802740114308</c:v>
                </c:pt>
                <c:pt idx="45">
                  <c:v>3.0897000097589249</c:v>
                </c:pt>
                <c:pt idx="46">
                  <c:v>3.153519745506419</c:v>
                </c:pt>
                <c:pt idx="47">
                  <c:v>3.2173394812539136</c:v>
                </c:pt>
                <c:pt idx="48">
                  <c:v>3.2811592170014077</c:v>
                </c:pt>
                <c:pt idx="49">
                  <c:v>3.3449789527489022</c:v>
                </c:pt>
                <c:pt idx="50">
                  <c:v>3.4087986884963963</c:v>
                </c:pt>
                <c:pt idx="51">
                  <c:v>3.47261842424389</c:v>
                </c:pt>
                <c:pt idx="52">
                  <c:v>3.5364381599913846</c:v>
                </c:pt>
                <c:pt idx="53">
                  <c:v>3.6002578957388787</c:v>
                </c:pt>
                <c:pt idx="54">
                  <c:v>3.6640776314863732</c:v>
                </c:pt>
                <c:pt idx="55">
                  <c:v>3.7278973672338673</c:v>
                </c:pt>
                <c:pt idx="56">
                  <c:v>3.7917171029813614</c:v>
                </c:pt>
                <c:pt idx="57">
                  <c:v>3.855536838728856</c:v>
                </c:pt>
                <c:pt idx="58">
                  <c:v>3.9193565744763501</c:v>
                </c:pt>
                <c:pt idx="59">
                  <c:v>3.9831763102238447</c:v>
                </c:pt>
                <c:pt idx="60">
                  <c:v>4.0469960459713388</c:v>
                </c:pt>
                <c:pt idx="61">
                  <c:v>4.1108157817188333</c:v>
                </c:pt>
                <c:pt idx="62">
                  <c:v>4.1746355174663279</c:v>
                </c:pt>
                <c:pt idx="63">
                  <c:v>4.2384552532138215</c:v>
                </c:pt>
                <c:pt idx="64">
                  <c:v>4.3022749889613161</c:v>
                </c:pt>
                <c:pt idx="65">
                  <c:v>4.3660947247088107</c:v>
                </c:pt>
                <c:pt idx="66">
                  <c:v>4.4299144604563043</c:v>
                </c:pt>
                <c:pt idx="67">
                  <c:v>4.4937341962037989</c:v>
                </c:pt>
                <c:pt idx="68">
                  <c:v>4.5575539319512934</c:v>
                </c:pt>
                <c:pt idx="69">
                  <c:v>4.621373667698788</c:v>
                </c:pt>
                <c:pt idx="70">
                  <c:v>4.6851934034462817</c:v>
                </c:pt>
                <c:pt idx="71">
                  <c:v>4.7490131391937762</c:v>
                </c:pt>
                <c:pt idx="72">
                  <c:v>4.8128328749412708</c:v>
                </c:pt>
                <c:pt idx="73">
                  <c:v>4.8766526106887644</c:v>
                </c:pt>
                <c:pt idx="74">
                  <c:v>4.940472346436259</c:v>
                </c:pt>
                <c:pt idx="75">
                  <c:v>5.0042920821837535</c:v>
                </c:pt>
                <c:pt idx="76">
                  <c:v>5.0681118179312472</c:v>
                </c:pt>
                <c:pt idx="77">
                  <c:v>5.1319315536787418</c:v>
                </c:pt>
                <c:pt idx="78">
                  <c:v>5.1957512894262363</c:v>
                </c:pt>
                <c:pt idx="79">
                  <c:v>5.2595710251737309</c:v>
                </c:pt>
                <c:pt idx="80">
                  <c:v>5.3233907609212245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10-4A76-A526-58B13883E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455632"/>
        <c:axId val="516455960"/>
      </c:scatterChart>
      <c:valAx>
        <c:axId val="51645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5960"/>
        <c:crosses val="autoZero"/>
        <c:crossBetween val="midCat"/>
      </c:valAx>
      <c:valAx>
        <c:axId val="5164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45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Hoja1!$B$2:$B$7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D-48D5-B2C2-5200F6679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614544"/>
        <c:axId val="527611592"/>
      </c:scatterChart>
      <c:valAx>
        <c:axId val="52761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1592"/>
        <c:crosses val="autoZero"/>
        <c:crossBetween val="midCat"/>
      </c:valAx>
      <c:valAx>
        <c:axId val="52761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1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17</xdr:row>
      <xdr:rowOff>71437</xdr:rowOff>
    </xdr:from>
    <xdr:to>
      <xdr:col>15</xdr:col>
      <xdr:colOff>361950</xdr:colOff>
      <xdr:row>31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BF3595-2595-4922-BB28-AB126814C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552450</xdr:colOff>
      <xdr:row>32</xdr:row>
      <xdr:rowOff>138112</xdr:rowOff>
    </xdr:from>
    <xdr:to>
      <xdr:col>18</xdr:col>
      <xdr:colOff>552450</xdr:colOff>
      <xdr:row>47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6056F5A-E0B3-46AB-A1BF-C85F3C1E8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714375</xdr:colOff>
      <xdr:row>0</xdr:row>
      <xdr:rowOff>185737</xdr:rowOff>
    </xdr:from>
    <xdr:to>
      <xdr:col>14</xdr:col>
      <xdr:colOff>714375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5CF1AC-137F-45FF-8A89-287EBC5C7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B7DEB-7786-4264-971C-1C44DE918757}">
  <dimension ref="A1:AG110"/>
  <sheetViews>
    <sheetView tabSelected="1" topLeftCell="K1" workbookViewId="0">
      <selection activeCell="AE32" sqref="AE32"/>
    </sheetView>
  </sheetViews>
  <sheetFormatPr baseColWidth="10" defaultRowHeight="15" x14ac:dyDescent="0.25"/>
  <cols>
    <col min="1" max="1" width="11.85546875" bestFit="1" customWidth="1"/>
    <col min="2" max="2" width="12.42578125" customWidth="1"/>
    <col min="4" max="4" width="14.28515625" customWidth="1"/>
    <col min="5" max="5" width="17.42578125" customWidth="1"/>
    <col min="7" max="7" width="28.5703125" customWidth="1"/>
    <col min="8" max="8" width="17.85546875" customWidth="1"/>
  </cols>
  <sheetData>
    <row r="1" spans="1:33" x14ac:dyDescent="0.25">
      <c r="A1" s="2" t="s">
        <v>0</v>
      </c>
      <c r="B1" s="2" t="s">
        <v>1</v>
      </c>
      <c r="D1" s="2" t="s">
        <v>2</v>
      </c>
      <c r="E1" s="2" t="s">
        <v>3</v>
      </c>
      <c r="G1" s="2" t="s">
        <v>4</v>
      </c>
      <c r="H1" s="2" t="s">
        <v>5</v>
      </c>
      <c r="R1" s="2" t="s">
        <v>0</v>
      </c>
      <c r="S1" s="2" t="s">
        <v>1</v>
      </c>
      <c r="U1" s="6" t="s">
        <v>21</v>
      </c>
      <c r="V1" s="7"/>
      <c r="W1" s="7"/>
      <c r="X1" s="7"/>
      <c r="Y1" s="7"/>
      <c r="Z1" s="7"/>
      <c r="AA1" s="8"/>
      <c r="AC1" s="15" t="s">
        <v>25</v>
      </c>
      <c r="AD1" s="16" t="s">
        <v>0</v>
      </c>
      <c r="AE1" s="16" t="s">
        <v>12</v>
      </c>
      <c r="AF1" s="17"/>
      <c r="AG1" s="18" t="s">
        <v>14</v>
      </c>
    </row>
    <row r="2" spans="1:33" x14ac:dyDescent="0.25">
      <c r="A2" s="1">
        <v>1</v>
      </c>
      <c r="B2" s="1">
        <v>1</v>
      </c>
      <c r="D2" s="1">
        <f>A2-A$10</f>
        <v>-2.5</v>
      </c>
      <c r="E2" s="1">
        <f>B2-B$10</f>
        <v>-1.6666666666666665</v>
      </c>
      <c r="G2" s="1">
        <f>D2*E2</f>
        <v>4.1666666666666661</v>
      </c>
      <c r="H2" s="1">
        <f>D2^2</f>
        <v>6.25</v>
      </c>
      <c r="R2" s="1">
        <v>1</v>
      </c>
      <c r="S2" s="1">
        <v>1</v>
      </c>
      <c r="U2" s="2" t="s">
        <v>9</v>
      </c>
      <c r="V2" s="2" t="s">
        <v>8</v>
      </c>
      <c r="W2" s="2" t="s">
        <v>0</v>
      </c>
      <c r="X2" s="2" t="s">
        <v>1</v>
      </c>
      <c r="Y2" s="2" t="s">
        <v>18</v>
      </c>
      <c r="Z2" s="2" t="s">
        <v>19</v>
      </c>
      <c r="AA2" s="2" t="s">
        <v>20</v>
      </c>
      <c r="AC2" s="19"/>
      <c r="AD2" s="3">
        <v>1</v>
      </c>
      <c r="AE2" s="3">
        <f>U$27+V$27*AD2</f>
        <v>0.85600925859662547</v>
      </c>
      <c r="AF2" s="14"/>
      <c r="AG2" s="20">
        <f>(AE2-B2)^2</f>
        <v>2.0733333609893476E-2</v>
      </c>
    </row>
    <row r="3" spans="1:33" x14ac:dyDescent="0.25">
      <c r="A3" s="1">
        <v>3</v>
      </c>
      <c r="B3" s="1">
        <v>2</v>
      </c>
      <c r="D3" s="1">
        <f t="shared" ref="D3:E7" si="0">A3-A$10</f>
        <v>-0.5</v>
      </c>
      <c r="E3" s="1">
        <f t="shared" si="0"/>
        <v>-0.66666666666666652</v>
      </c>
      <c r="G3" s="1">
        <f t="shared" ref="G3:G7" si="1">D3*E3</f>
        <v>0.33333333333333326</v>
      </c>
      <c r="H3" s="1">
        <f t="shared" ref="H3:H7" si="2">D3^2</f>
        <v>0.25</v>
      </c>
      <c r="R3" s="1">
        <v>3</v>
      </c>
      <c r="S3" s="1">
        <v>2</v>
      </c>
      <c r="U3" s="1">
        <v>0</v>
      </c>
      <c r="V3" s="1">
        <v>0</v>
      </c>
      <c r="W3" s="1">
        <v>1</v>
      </c>
      <c r="X3" s="1">
        <v>1</v>
      </c>
      <c r="Y3" s="1">
        <f>U3+V3*W3</f>
        <v>0</v>
      </c>
      <c r="Z3" s="1">
        <f>Y3-X3</f>
        <v>-1</v>
      </c>
      <c r="AA3" s="1">
        <v>0.01</v>
      </c>
      <c r="AC3" s="19"/>
      <c r="AD3" s="3">
        <v>3</v>
      </c>
      <c r="AE3" s="3">
        <f t="shared" ref="AE3:AE7" si="3">U$27+V$27*AD3</f>
        <v>2.132403973546511</v>
      </c>
      <c r="AF3" s="14"/>
      <c r="AG3" s="20">
        <f t="shared" ref="AG3:AG7" si="4">(AE3-B3)^2</f>
        <v>1.7530812210905189E-2</v>
      </c>
    </row>
    <row r="4" spans="1:33" x14ac:dyDescent="0.25">
      <c r="A4" s="1">
        <v>2</v>
      </c>
      <c r="B4" s="1">
        <v>3</v>
      </c>
      <c r="D4" s="1">
        <f t="shared" si="0"/>
        <v>-1.5</v>
      </c>
      <c r="E4" s="1">
        <f t="shared" si="0"/>
        <v>0.33333333333333348</v>
      </c>
      <c r="G4" s="1">
        <f t="shared" si="1"/>
        <v>-0.50000000000000022</v>
      </c>
      <c r="H4" s="1">
        <f t="shared" si="2"/>
        <v>2.25</v>
      </c>
      <c r="R4" s="1">
        <v>2</v>
      </c>
      <c r="S4" s="1">
        <v>3</v>
      </c>
      <c r="U4" s="1">
        <f>U3-$AA$3*$Z3</f>
        <v>0.01</v>
      </c>
      <c r="V4" s="1">
        <f>V3-$AA$3*$Z3*W3</f>
        <v>0.01</v>
      </c>
      <c r="W4" s="1">
        <v>3</v>
      </c>
      <c r="X4" s="1">
        <v>2</v>
      </c>
      <c r="Y4" s="1">
        <f t="shared" ref="Y4:Y67" si="5">U4+V4*W4</f>
        <v>0.04</v>
      </c>
      <c r="Z4" s="1">
        <f t="shared" ref="Z4:Z67" si="6">Y4-X4</f>
        <v>-1.96</v>
      </c>
      <c r="AC4" s="19"/>
      <c r="AD4" s="3">
        <v>2</v>
      </c>
      <c r="AE4" s="3">
        <f t="shared" si="3"/>
        <v>1.4942066160715681</v>
      </c>
      <c r="AF4" s="14"/>
      <c r="AG4" s="20">
        <f t="shared" si="4"/>
        <v>2.2674137150826379</v>
      </c>
    </row>
    <row r="5" spans="1:33" x14ac:dyDescent="0.25">
      <c r="A5" s="1">
        <v>4</v>
      </c>
      <c r="B5" s="1">
        <v>3</v>
      </c>
      <c r="D5" s="1">
        <f t="shared" si="0"/>
        <v>0.5</v>
      </c>
      <c r="E5" s="1">
        <f t="shared" si="0"/>
        <v>0.33333333333333348</v>
      </c>
      <c r="G5" s="1">
        <f t="shared" si="1"/>
        <v>0.16666666666666674</v>
      </c>
      <c r="H5" s="1">
        <f t="shared" si="2"/>
        <v>0.25</v>
      </c>
      <c r="R5" s="1">
        <v>4</v>
      </c>
      <c r="S5" s="1">
        <v>3</v>
      </c>
      <c r="U5" s="1">
        <f t="shared" ref="U5:U68" si="7">U4-$AA$3*$Z4</f>
        <v>2.9600000000000001E-2</v>
      </c>
      <c r="V5" s="1">
        <f t="shared" ref="V5:V68" si="8">V4-$AA$3*$Z4*W4</f>
        <v>6.88E-2</v>
      </c>
      <c r="W5" s="1">
        <v>2</v>
      </c>
      <c r="X5" s="1">
        <v>3</v>
      </c>
      <c r="Y5" s="1">
        <f t="shared" si="5"/>
        <v>0.16720000000000002</v>
      </c>
      <c r="Z5" s="1">
        <f t="shared" si="6"/>
        <v>-2.8327999999999998</v>
      </c>
      <c r="AC5" s="19"/>
      <c r="AD5" s="3">
        <v>4</v>
      </c>
      <c r="AE5" s="3">
        <f t="shared" si="3"/>
        <v>2.7706013310214535</v>
      </c>
      <c r="AF5" s="14"/>
      <c r="AG5" s="20">
        <f t="shared" si="4"/>
        <v>5.2623749329128777E-2</v>
      </c>
    </row>
    <row r="6" spans="1:33" x14ac:dyDescent="0.25">
      <c r="A6" s="1">
        <v>6</v>
      </c>
      <c r="B6" s="1">
        <v>2</v>
      </c>
      <c r="D6" s="1">
        <f t="shared" si="0"/>
        <v>2.5</v>
      </c>
      <c r="E6" s="1">
        <f t="shared" si="0"/>
        <v>-0.66666666666666652</v>
      </c>
      <c r="G6" s="1">
        <f t="shared" si="1"/>
        <v>-1.6666666666666663</v>
      </c>
      <c r="H6" s="1">
        <f t="shared" si="2"/>
        <v>6.25</v>
      </c>
      <c r="R6" s="1">
        <v>6</v>
      </c>
      <c r="S6" s="1">
        <v>2</v>
      </c>
      <c r="U6" s="1">
        <f t="shared" si="7"/>
        <v>5.7928E-2</v>
      </c>
      <c r="V6" s="1">
        <f t="shared" si="8"/>
        <v>0.12545600000000001</v>
      </c>
      <c r="W6" s="1">
        <v>4</v>
      </c>
      <c r="X6" s="1">
        <v>3</v>
      </c>
      <c r="Y6" s="1">
        <f t="shared" si="5"/>
        <v>0.55975200000000003</v>
      </c>
      <c r="Z6" s="1">
        <f t="shared" si="6"/>
        <v>-2.440248</v>
      </c>
      <c r="AC6" s="19"/>
      <c r="AD6" s="3">
        <v>6</v>
      </c>
      <c r="AE6" s="3">
        <f t="shared" si="3"/>
        <v>4.0469960459713388</v>
      </c>
      <c r="AF6" s="14"/>
      <c r="AG6" s="20">
        <f t="shared" si="4"/>
        <v>4.1901928122222953</v>
      </c>
    </row>
    <row r="7" spans="1:33" x14ac:dyDescent="0.25">
      <c r="A7" s="1">
        <v>5</v>
      </c>
      <c r="B7" s="1">
        <v>5</v>
      </c>
      <c r="D7" s="1">
        <f t="shared" si="0"/>
        <v>1.5</v>
      </c>
      <c r="E7" s="1">
        <f t="shared" si="0"/>
        <v>2.3333333333333335</v>
      </c>
      <c r="G7" s="1">
        <f t="shared" si="1"/>
        <v>3.5</v>
      </c>
      <c r="H7" s="1">
        <f t="shared" si="2"/>
        <v>2.25</v>
      </c>
      <c r="R7" s="1">
        <v>5</v>
      </c>
      <c r="S7" s="1">
        <v>5</v>
      </c>
      <c r="U7" s="1">
        <f t="shared" si="7"/>
        <v>8.2330479999999998E-2</v>
      </c>
      <c r="V7" s="1">
        <f t="shared" si="8"/>
        <v>0.22306592000000003</v>
      </c>
      <c r="W7" s="1">
        <v>6</v>
      </c>
      <c r="X7" s="1">
        <v>2</v>
      </c>
      <c r="Y7" s="1">
        <f t="shared" si="5"/>
        <v>1.4207260000000002</v>
      </c>
      <c r="Z7" s="1">
        <f t="shared" si="6"/>
        <v>-0.57927399999999984</v>
      </c>
      <c r="AC7" s="19"/>
      <c r="AD7" s="3">
        <v>5</v>
      </c>
      <c r="AE7" s="3">
        <f t="shared" si="3"/>
        <v>3.4087986884963963</v>
      </c>
      <c r="AF7" s="14"/>
      <c r="AG7" s="20">
        <f t="shared" si="4"/>
        <v>2.5319216137307885</v>
      </c>
    </row>
    <row r="8" spans="1:33" x14ac:dyDescent="0.25">
      <c r="U8" s="1">
        <f t="shared" si="7"/>
        <v>8.8123220000000002E-2</v>
      </c>
      <c r="V8" s="1">
        <f t="shared" si="8"/>
        <v>0.25782236000000003</v>
      </c>
      <c r="W8" s="1">
        <v>5</v>
      </c>
      <c r="X8" s="1">
        <v>5</v>
      </c>
      <c r="Y8" s="1">
        <f t="shared" si="5"/>
        <v>1.3772350200000001</v>
      </c>
      <c r="Z8" s="1">
        <f t="shared" si="6"/>
        <v>-3.6227649799999999</v>
      </c>
      <c r="AC8" s="19"/>
      <c r="AD8" s="14"/>
      <c r="AE8" s="14"/>
      <c r="AF8" s="14"/>
      <c r="AG8" s="21"/>
    </row>
    <row r="9" spans="1:33" x14ac:dyDescent="0.25">
      <c r="A9" s="9" t="s">
        <v>7</v>
      </c>
      <c r="B9" s="10"/>
      <c r="G9" s="6" t="s">
        <v>6</v>
      </c>
      <c r="H9" s="8"/>
      <c r="U9" s="1">
        <f t="shared" si="7"/>
        <v>0.1243508698</v>
      </c>
      <c r="V9" s="1">
        <f t="shared" si="8"/>
        <v>0.438960609</v>
      </c>
      <c r="W9" s="1">
        <v>1</v>
      </c>
      <c r="X9" s="1">
        <v>1</v>
      </c>
      <c r="Y9" s="1">
        <f t="shared" si="5"/>
        <v>0.56331147879999999</v>
      </c>
      <c r="Z9" s="1">
        <f t="shared" si="6"/>
        <v>-0.43668852120000001</v>
      </c>
      <c r="AC9" s="19"/>
      <c r="AD9" s="14"/>
      <c r="AE9" s="14"/>
      <c r="AF9" s="14"/>
      <c r="AG9" s="22" t="s">
        <v>15</v>
      </c>
    </row>
    <row r="10" spans="1:33" x14ac:dyDescent="0.25">
      <c r="A10" s="1">
        <f>AVERAGE(A2:A7)</f>
        <v>3.5</v>
      </c>
      <c r="B10" s="1">
        <f>AVERAGE(B2:B7)</f>
        <v>2.6666666666666665</v>
      </c>
      <c r="G10" s="1">
        <f>SUM(G2:G7)</f>
        <v>6</v>
      </c>
      <c r="H10" s="1">
        <f>SUM(H2:H7)</f>
        <v>17.5</v>
      </c>
      <c r="U10" s="1">
        <f t="shared" si="7"/>
        <v>0.128717755012</v>
      </c>
      <c r="V10" s="1">
        <f t="shared" si="8"/>
        <v>0.44332749421200002</v>
      </c>
      <c r="W10" s="1">
        <v>3</v>
      </c>
      <c r="X10" s="1">
        <v>2</v>
      </c>
      <c r="Y10" s="1">
        <f t="shared" si="5"/>
        <v>1.4587002376480001</v>
      </c>
      <c r="Z10" s="1">
        <f t="shared" si="6"/>
        <v>-0.54129976235199995</v>
      </c>
      <c r="AC10" s="19"/>
      <c r="AD10" s="14"/>
      <c r="AE10" s="14"/>
      <c r="AF10" s="14"/>
      <c r="AG10" s="20">
        <f>SUM(AG2:AG7)</f>
        <v>9.0804160361856496</v>
      </c>
    </row>
    <row r="11" spans="1:33" x14ac:dyDescent="0.25">
      <c r="U11" s="1">
        <f t="shared" si="7"/>
        <v>0.13413075263551999</v>
      </c>
      <c r="V11" s="1">
        <f t="shared" si="8"/>
        <v>0.45956648708256004</v>
      </c>
      <c r="W11" s="1">
        <v>2</v>
      </c>
      <c r="X11" s="1">
        <v>3</v>
      </c>
      <c r="Y11" s="1">
        <f t="shared" si="5"/>
        <v>1.05326372680064</v>
      </c>
      <c r="Z11" s="1">
        <f t="shared" si="6"/>
        <v>-1.94673627319936</v>
      </c>
      <c r="AC11" s="19"/>
      <c r="AD11" s="14"/>
      <c r="AE11" s="14"/>
      <c r="AF11" s="14"/>
      <c r="AG11" s="21"/>
    </row>
    <row r="12" spans="1:33" x14ac:dyDescent="0.25">
      <c r="G12" s="2" t="s">
        <v>10</v>
      </c>
      <c r="H12" s="2" t="s">
        <v>11</v>
      </c>
      <c r="U12" s="1">
        <f t="shared" si="7"/>
        <v>0.15359811536751358</v>
      </c>
      <c r="V12" s="1">
        <f t="shared" si="8"/>
        <v>0.49850121254654722</v>
      </c>
      <c r="W12" s="1">
        <v>4</v>
      </c>
      <c r="X12" s="1">
        <v>3</v>
      </c>
      <c r="Y12" s="1">
        <f t="shared" si="5"/>
        <v>2.1476029655537023</v>
      </c>
      <c r="Z12" s="1">
        <f t="shared" si="6"/>
        <v>-0.85239703444629766</v>
      </c>
      <c r="AC12" s="19"/>
      <c r="AD12" s="14"/>
      <c r="AE12" s="14"/>
      <c r="AF12" s="14"/>
      <c r="AG12" s="22" t="s">
        <v>16</v>
      </c>
    </row>
    <row r="13" spans="1:33" ht="15.75" thickBot="1" x14ac:dyDescent="0.3">
      <c r="G13" s="1">
        <f>G10/H10</f>
        <v>0.34285714285714286</v>
      </c>
      <c r="H13" s="1">
        <f>B10-G13*A10</f>
        <v>1.4666666666666666</v>
      </c>
      <c r="U13" s="1">
        <f t="shared" si="7"/>
        <v>0.16212208571197656</v>
      </c>
      <c r="V13" s="1">
        <f t="shared" si="8"/>
        <v>0.53259709392439913</v>
      </c>
      <c r="W13" s="1">
        <v>6</v>
      </c>
      <c r="X13" s="1">
        <v>2</v>
      </c>
      <c r="Y13" s="1">
        <f t="shared" si="5"/>
        <v>3.3577046492583715</v>
      </c>
      <c r="Z13" s="1">
        <f t="shared" si="6"/>
        <v>1.3577046492583715</v>
      </c>
      <c r="AC13" s="23"/>
      <c r="AD13" s="24"/>
      <c r="AE13" s="24"/>
      <c r="AF13" s="24"/>
      <c r="AG13" s="25">
        <f>SQRT(AG10/COUNT(AG2:AG7))</f>
        <v>1.2302043215245215</v>
      </c>
    </row>
    <row r="14" spans="1:33" ht="15.75" thickBot="1" x14ac:dyDescent="0.3">
      <c r="U14" s="1">
        <f t="shared" si="7"/>
        <v>0.14854503921939285</v>
      </c>
      <c r="V14" s="1">
        <f t="shared" si="8"/>
        <v>0.45113481496889685</v>
      </c>
      <c r="W14" s="1">
        <v>5</v>
      </c>
      <c r="X14" s="1">
        <v>5</v>
      </c>
      <c r="Y14" s="1">
        <f t="shared" si="5"/>
        <v>2.4042191140638773</v>
      </c>
      <c r="Z14" s="1">
        <f t="shared" si="6"/>
        <v>-2.5957808859361227</v>
      </c>
    </row>
    <row r="15" spans="1:33" x14ac:dyDescent="0.25">
      <c r="A15" s="4" t="s">
        <v>13</v>
      </c>
      <c r="B15" s="4"/>
      <c r="U15" s="1">
        <f t="shared" si="7"/>
        <v>0.17450284807875407</v>
      </c>
      <c r="V15" s="1">
        <f t="shared" si="8"/>
        <v>0.580923859265703</v>
      </c>
      <c r="W15" s="1">
        <v>1</v>
      </c>
      <c r="X15" s="1">
        <v>1</v>
      </c>
      <c r="Y15" s="1">
        <f t="shared" si="5"/>
        <v>0.75542670734445705</v>
      </c>
      <c r="Z15" s="1">
        <f t="shared" si="6"/>
        <v>-0.24457329265554295</v>
      </c>
      <c r="AC15" s="15" t="s">
        <v>26</v>
      </c>
      <c r="AD15" s="16" t="s">
        <v>0</v>
      </c>
      <c r="AE15" s="16" t="s">
        <v>12</v>
      </c>
      <c r="AF15" s="17"/>
      <c r="AG15" s="18" t="s">
        <v>14</v>
      </c>
    </row>
    <row r="16" spans="1:33" x14ac:dyDescent="0.25">
      <c r="A16" s="2" t="s">
        <v>0</v>
      </c>
      <c r="B16" s="2" t="s">
        <v>12</v>
      </c>
      <c r="D16" s="2" t="s">
        <v>14</v>
      </c>
      <c r="G16" s="2" t="s">
        <v>0</v>
      </c>
      <c r="H16" s="2" t="s">
        <v>12</v>
      </c>
      <c r="U16" s="1">
        <f t="shared" si="7"/>
        <v>0.1769485810053095</v>
      </c>
      <c r="V16" s="1">
        <f t="shared" si="8"/>
        <v>0.58336959219225848</v>
      </c>
      <c r="W16" s="1">
        <v>3</v>
      </c>
      <c r="X16" s="1">
        <v>2</v>
      </c>
      <c r="Y16" s="1">
        <f t="shared" si="5"/>
        <v>1.9270573575820849</v>
      </c>
      <c r="Z16" s="1">
        <f t="shared" si="6"/>
        <v>-7.2942642417915149E-2</v>
      </c>
      <c r="AC16" s="19"/>
      <c r="AD16" s="3">
        <v>1</v>
      </c>
      <c r="AE16" s="3">
        <f>U$75+V$75*AD16</f>
        <v>0.94767534060414049</v>
      </c>
      <c r="AF16" s="14"/>
      <c r="AG16" s="20">
        <f>(AE16-B2)^2</f>
        <v>2.7378699808927086E-3</v>
      </c>
    </row>
    <row r="17" spans="1:33" x14ac:dyDescent="0.25">
      <c r="A17" s="1">
        <v>1</v>
      </c>
      <c r="B17" s="1">
        <f t="shared" ref="B17:B22" si="9">H$13+G$13*A17</f>
        <v>1.8095238095238093</v>
      </c>
      <c r="D17" s="1">
        <f>(B17-B2)^2</f>
        <v>0.6553287981859407</v>
      </c>
      <c r="G17" s="1">
        <v>0</v>
      </c>
      <c r="H17" s="1">
        <f t="shared" ref="H17:H48" si="10">H$13+G$13*G17</f>
        <v>1.4666666666666666</v>
      </c>
      <c r="U17" s="1">
        <f t="shared" si="7"/>
        <v>0.17767800742948864</v>
      </c>
      <c r="V17" s="1">
        <f t="shared" si="8"/>
        <v>0.58555787146479599</v>
      </c>
      <c r="W17" s="1">
        <v>2</v>
      </c>
      <c r="X17" s="1">
        <v>3</v>
      </c>
      <c r="Y17" s="1">
        <f t="shared" si="5"/>
        <v>1.3487937503590806</v>
      </c>
      <c r="Z17" s="1">
        <f t="shared" si="6"/>
        <v>-1.6512062496409194</v>
      </c>
      <c r="AC17" s="19"/>
      <c r="AD17" s="3">
        <v>3</v>
      </c>
      <c r="AE17" s="3">
        <f t="shared" ref="AE17:AE21" si="11">U$75+V$75*AD17</f>
        <v>2.1951217610551277</v>
      </c>
      <c r="AF17" s="14"/>
      <c r="AG17" s="20">
        <f t="shared" ref="AG17:AG21" si="12">(AE17-B3)^2</f>
        <v>3.8072501637254341E-2</v>
      </c>
    </row>
    <row r="18" spans="1:33" x14ac:dyDescent="0.25">
      <c r="A18" s="1">
        <v>3</v>
      </c>
      <c r="B18" s="1">
        <f t="shared" si="9"/>
        <v>2.4952380952380953</v>
      </c>
      <c r="D18" s="1">
        <f t="shared" ref="D18:D22" si="13">(B18-B3)^2</f>
        <v>0.24526077097505672</v>
      </c>
      <c r="G18" s="1">
        <v>0.1</v>
      </c>
      <c r="H18" s="1">
        <f t="shared" si="10"/>
        <v>1.5009523809523808</v>
      </c>
      <c r="U18" s="1">
        <f t="shared" si="7"/>
        <v>0.19419006992589782</v>
      </c>
      <c r="V18" s="1">
        <f t="shared" si="8"/>
        <v>0.61858199645761436</v>
      </c>
      <c r="W18" s="1">
        <v>4</v>
      </c>
      <c r="X18" s="1">
        <v>3</v>
      </c>
      <c r="Y18" s="1">
        <f t="shared" si="5"/>
        <v>2.6685180557563553</v>
      </c>
      <c r="Z18" s="1">
        <f t="shared" si="6"/>
        <v>-0.33148194424364474</v>
      </c>
      <c r="AC18" s="19"/>
      <c r="AD18" s="3">
        <v>2</v>
      </c>
      <c r="AE18" s="3">
        <f t="shared" si="11"/>
        <v>1.5713985508296342</v>
      </c>
      <c r="AF18" s="14"/>
      <c r="AG18" s="20">
        <f t="shared" si="12"/>
        <v>2.0409021005716692</v>
      </c>
    </row>
    <row r="19" spans="1:33" x14ac:dyDescent="0.25">
      <c r="A19" s="1">
        <v>2</v>
      </c>
      <c r="B19" s="1">
        <f t="shared" si="9"/>
        <v>2.1523809523809523</v>
      </c>
      <c r="D19" s="1">
        <f t="shared" si="13"/>
        <v>0.71845804988662143</v>
      </c>
      <c r="G19" s="1">
        <v>0.2</v>
      </c>
      <c r="H19" s="1">
        <f t="shared" si="10"/>
        <v>1.5352380952380951</v>
      </c>
      <c r="U19" s="1">
        <f t="shared" si="7"/>
        <v>0.19750488936833427</v>
      </c>
      <c r="V19" s="1">
        <f t="shared" si="8"/>
        <v>0.63184127422736014</v>
      </c>
      <c r="W19" s="1">
        <v>6</v>
      </c>
      <c r="X19" s="1">
        <v>2</v>
      </c>
      <c r="Y19" s="1">
        <f t="shared" si="5"/>
        <v>3.9885525347324955</v>
      </c>
      <c r="Z19" s="1">
        <f t="shared" si="6"/>
        <v>1.9885525347324955</v>
      </c>
      <c r="AC19" s="19"/>
      <c r="AD19" s="3">
        <v>4</v>
      </c>
      <c r="AE19" s="3">
        <f t="shared" si="11"/>
        <v>2.8188449712806216</v>
      </c>
      <c r="AF19" s="14"/>
      <c r="AG19" s="20">
        <f t="shared" si="12"/>
        <v>3.2817144430318808E-2</v>
      </c>
    </row>
    <row r="20" spans="1:33" x14ac:dyDescent="0.25">
      <c r="A20" s="1">
        <v>4</v>
      </c>
      <c r="B20" s="1">
        <f t="shared" si="9"/>
        <v>2.8380952380952378</v>
      </c>
      <c r="D20" s="1">
        <f t="shared" si="13"/>
        <v>2.6213151927437742E-2</v>
      </c>
      <c r="G20" s="1">
        <v>0.30000000000000004</v>
      </c>
      <c r="H20" s="1">
        <f t="shared" si="10"/>
        <v>1.5695238095238095</v>
      </c>
      <c r="U20" s="1">
        <f t="shared" si="7"/>
        <v>0.17761936402100931</v>
      </c>
      <c r="V20" s="1">
        <f t="shared" si="8"/>
        <v>0.51252812214341037</v>
      </c>
      <c r="W20" s="1">
        <v>5</v>
      </c>
      <c r="X20" s="1">
        <v>5</v>
      </c>
      <c r="Y20" s="1">
        <f t="shared" si="5"/>
        <v>2.7402599747380614</v>
      </c>
      <c r="Z20" s="1">
        <f t="shared" si="6"/>
        <v>-2.2597400252619386</v>
      </c>
      <c r="AC20" s="19"/>
      <c r="AD20" s="3">
        <v>6</v>
      </c>
      <c r="AE20" s="3">
        <f t="shared" si="11"/>
        <v>4.0662913917316086</v>
      </c>
      <c r="AF20" s="14"/>
      <c r="AG20" s="20">
        <f t="shared" si="12"/>
        <v>4.2695601155441478</v>
      </c>
    </row>
    <row r="21" spans="1:33" x14ac:dyDescent="0.25">
      <c r="A21" s="1">
        <v>6</v>
      </c>
      <c r="B21" s="1">
        <f t="shared" si="9"/>
        <v>3.5238095238095237</v>
      </c>
      <c r="D21" s="1">
        <f t="shared" si="13"/>
        <v>2.3219954648526073</v>
      </c>
      <c r="G21" s="1">
        <v>0.4</v>
      </c>
      <c r="H21" s="1">
        <f t="shared" si="10"/>
        <v>1.6038095238095238</v>
      </c>
      <c r="U21" s="1">
        <f t="shared" si="7"/>
        <v>0.20021676427362869</v>
      </c>
      <c r="V21" s="1">
        <f t="shared" si="8"/>
        <v>0.62551512340650728</v>
      </c>
      <c r="W21" s="1">
        <v>1</v>
      </c>
      <c r="X21" s="1">
        <v>1</v>
      </c>
      <c r="Y21" s="1">
        <f t="shared" si="5"/>
        <v>0.82573188768013595</v>
      </c>
      <c r="Z21" s="1">
        <f t="shared" si="6"/>
        <v>-0.17426811231986405</v>
      </c>
      <c r="AC21" s="19"/>
      <c r="AD21" s="3">
        <v>5</v>
      </c>
      <c r="AE21" s="3">
        <f t="shared" si="11"/>
        <v>3.4425681815061155</v>
      </c>
      <c r="AF21" s="14"/>
      <c r="AG21" s="20">
        <f t="shared" si="12"/>
        <v>2.4255938692571677</v>
      </c>
    </row>
    <row r="22" spans="1:33" x14ac:dyDescent="0.25">
      <c r="A22" s="1">
        <v>5</v>
      </c>
      <c r="B22" s="1">
        <f t="shared" si="9"/>
        <v>3.1809523809523812</v>
      </c>
      <c r="D22" s="1">
        <f t="shared" si="13"/>
        <v>3.3089342403628108</v>
      </c>
      <c r="G22" s="1">
        <v>0.5</v>
      </c>
      <c r="H22" s="1">
        <f t="shared" si="10"/>
        <v>1.638095238095238</v>
      </c>
      <c r="U22" s="1">
        <f t="shared" si="7"/>
        <v>0.20195944539682734</v>
      </c>
      <c r="V22" s="1">
        <f t="shared" si="8"/>
        <v>0.62725780452970592</v>
      </c>
      <c r="W22" s="1">
        <v>3</v>
      </c>
      <c r="X22" s="1">
        <v>2</v>
      </c>
      <c r="Y22" s="1">
        <f t="shared" si="5"/>
        <v>2.083732858985945</v>
      </c>
      <c r="Z22" s="1">
        <f t="shared" si="6"/>
        <v>8.3732858985944958E-2</v>
      </c>
      <c r="AC22" s="19"/>
      <c r="AD22" s="14"/>
      <c r="AE22" s="14"/>
      <c r="AF22" s="14"/>
      <c r="AG22" s="21"/>
    </row>
    <row r="23" spans="1:33" x14ac:dyDescent="0.25">
      <c r="G23" s="1">
        <v>0.60000000000000009</v>
      </c>
      <c r="H23" s="1">
        <f t="shared" si="10"/>
        <v>1.6723809523809523</v>
      </c>
      <c r="U23" s="1">
        <f t="shared" si="7"/>
        <v>0.2011221168069679</v>
      </c>
      <c r="V23" s="1">
        <f t="shared" si="8"/>
        <v>0.62474581876012758</v>
      </c>
      <c r="W23" s="1">
        <v>2</v>
      </c>
      <c r="X23" s="1">
        <v>3</v>
      </c>
      <c r="Y23" s="1">
        <f t="shared" si="5"/>
        <v>1.4506137543272231</v>
      </c>
      <c r="Z23" s="1">
        <f t="shared" si="6"/>
        <v>-1.5493862456727769</v>
      </c>
      <c r="AC23" s="19"/>
      <c r="AD23" s="14"/>
      <c r="AE23" s="14"/>
      <c r="AF23" s="14"/>
      <c r="AG23" s="22" t="s">
        <v>15</v>
      </c>
    </row>
    <row r="24" spans="1:33" x14ac:dyDescent="0.25">
      <c r="D24" s="2" t="s">
        <v>15</v>
      </c>
      <c r="G24" s="1">
        <v>0.70000000000000007</v>
      </c>
      <c r="H24" s="1">
        <f t="shared" si="10"/>
        <v>1.7066666666666666</v>
      </c>
      <c r="U24" s="1">
        <f t="shared" si="7"/>
        <v>0.21661597926369566</v>
      </c>
      <c r="V24" s="1">
        <f t="shared" si="8"/>
        <v>0.65573354367358316</v>
      </c>
      <c r="W24" s="1">
        <v>4</v>
      </c>
      <c r="X24" s="1">
        <v>3</v>
      </c>
      <c r="Y24" s="1">
        <f t="shared" si="5"/>
        <v>2.8395501539580281</v>
      </c>
      <c r="Z24" s="1">
        <f t="shared" si="6"/>
        <v>-0.16044984604197188</v>
      </c>
      <c r="AC24" s="19"/>
      <c r="AD24" s="14"/>
      <c r="AE24" s="14"/>
      <c r="AF24" s="14"/>
      <c r="AG24" s="20">
        <f>SUM(AG16:AG21)</f>
        <v>8.809683601421451</v>
      </c>
    </row>
    <row r="25" spans="1:33" x14ac:dyDescent="0.25">
      <c r="D25" s="1">
        <f>SUM(D17:D22)</f>
        <v>7.2761904761904752</v>
      </c>
      <c r="G25" s="1">
        <v>0.8</v>
      </c>
      <c r="H25" s="1">
        <f t="shared" si="10"/>
        <v>1.7409523809523808</v>
      </c>
      <c r="U25" s="1">
        <f t="shared" si="7"/>
        <v>0.21822047772411537</v>
      </c>
      <c r="V25" s="1">
        <f t="shared" si="8"/>
        <v>0.66215153751526201</v>
      </c>
      <c r="W25" s="1">
        <v>6</v>
      </c>
      <c r="X25" s="1">
        <v>2</v>
      </c>
      <c r="Y25" s="1">
        <f t="shared" si="5"/>
        <v>4.1911297028156875</v>
      </c>
      <c r="Z25" s="1">
        <f t="shared" si="6"/>
        <v>2.1911297028156875</v>
      </c>
      <c r="AC25" s="19"/>
      <c r="AD25" s="14"/>
      <c r="AE25" s="14"/>
      <c r="AF25" s="14"/>
      <c r="AG25" s="21"/>
    </row>
    <row r="26" spans="1:33" x14ac:dyDescent="0.25">
      <c r="G26" s="1">
        <v>0.9</v>
      </c>
      <c r="H26" s="1">
        <f t="shared" si="10"/>
        <v>1.7752380952380951</v>
      </c>
      <c r="U26" s="1">
        <f t="shared" si="7"/>
        <v>0.19630918069595849</v>
      </c>
      <c r="V26" s="1">
        <f t="shared" si="8"/>
        <v>0.53068375534632073</v>
      </c>
      <c r="W26" s="1">
        <v>5</v>
      </c>
      <c r="X26" s="1">
        <v>5</v>
      </c>
      <c r="Y26" s="1">
        <f t="shared" si="5"/>
        <v>2.8497279574275622</v>
      </c>
      <c r="Z26" s="1">
        <f t="shared" si="6"/>
        <v>-2.1502720425724378</v>
      </c>
      <c r="AC26" s="19"/>
      <c r="AD26" s="14"/>
      <c r="AE26" s="14"/>
      <c r="AF26" s="14"/>
      <c r="AG26" s="22" t="s">
        <v>16</v>
      </c>
    </row>
    <row r="27" spans="1:33" ht="15.75" thickBot="1" x14ac:dyDescent="0.3">
      <c r="D27" s="2" t="s">
        <v>16</v>
      </c>
      <c r="G27" s="1">
        <v>1</v>
      </c>
      <c r="H27" s="1">
        <f t="shared" si="10"/>
        <v>1.8095238095238093</v>
      </c>
      <c r="S27" s="11" t="s">
        <v>22</v>
      </c>
      <c r="T27" s="11"/>
      <c r="U27" s="3">
        <f t="shared" si="7"/>
        <v>0.21781190112168286</v>
      </c>
      <c r="V27" s="3">
        <f t="shared" si="8"/>
        <v>0.63819735747494266</v>
      </c>
      <c r="W27" s="3">
        <v>1</v>
      </c>
      <c r="X27" s="3">
        <v>1</v>
      </c>
      <c r="Y27" s="3">
        <f t="shared" si="5"/>
        <v>0.85600925859662547</v>
      </c>
      <c r="Z27" s="3">
        <f t="shared" si="6"/>
        <v>-0.14399074140337453</v>
      </c>
      <c r="AC27" s="23"/>
      <c r="AD27" s="24"/>
      <c r="AE27" s="24"/>
      <c r="AF27" s="24"/>
      <c r="AG27" s="25">
        <f>SQRT(AG24/COUNT(AG16:AG21))</f>
        <v>1.2117262893231739</v>
      </c>
    </row>
    <row r="28" spans="1:33" x14ac:dyDescent="0.25">
      <c r="D28" s="1">
        <f>SQRT(D25/COUNT(D17:D22))</f>
        <v>1.1012258681571245</v>
      </c>
      <c r="G28" s="1">
        <v>1.1000000000000001</v>
      </c>
      <c r="H28" s="1">
        <f t="shared" si="10"/>
        <v>1.8438095238095238</v>
      </c>
      <c r="U28" s="3">
        <f t="shared" si="7"/>
        <v>0.2192518085357166</v>
      </c>
      <c r="V28" s="3">
        <f t="shared" si="8"/>
        <v>0.63963726488897643</v>
      </c>
      <c r="W28" s="3">
        <v>3</v>
      </c>
      <c r="X28" s="3">
        <v>2</v>
      </c>
      <c r="Y28" s="3">
        <f t="shared" si="5"/>
        <v>2.1381636032026456</v>
      </c>
      <c r="Z28" s="3">
        <f t="shared" si="6"/>
        <v>0.13816360320264565</v>
      </c>
    </row>
    <row r="29" spans="1:33" x14ac:dyDescent="0.25">
      <c r="G29" s="1">
        <v>1.2</v>
      </c>
      <c r="H29" s="1">
        <f t="shared" si="10"/>
        <v>1.878095238095238</v>
      </c>
      <c r="U29" s="3">
        <f t="shared" si="7"/>
        <v>0.21787017250369015</v>
      </c>
      <c r="V29" s="3">
        <f t="shared" si="8"/>
        <v>0.63549235679289706</v>
      </c>
      <c r="W29" s="3">
        <v>2</v>
      </c>
      <c r="X29" s="3">
        <v>3</v>
      </c>
      <c r="Y29" s="3">
        <f t="shared" si="5"/>
        <v>1.4888548860894844</v>
      </c>
      <c r="Z29" s="3">
        <f t="shared" si="6"/>
        <v>-1.5111451139105156</v>
      </c>
      <c r="AB29" t="s">
        <v>25</v>
      </c>
      <c r="AC29" s="2" t="s">
        <v>0</v>
      </c>
      <c r="AD29" s="2" t="s">
        <v>12</v>
      </c>
    </row>
    <row r="30" spans="1:33" x14ac:dyDescent="0.25">
      <c r="A30" s="4" t="s">
        <v>17</v>
      </c>
      <c r="B30" s="4"/>
      <c r="G30" s="1">
        <v>1.3</v>
      </c>
      <c r="H30" s="1">
        <f t="shared" si="10"/>
        <v>1.9123809523809523</v>
      </c>
      <c r="U30" s="3">
        <f t="shared" si="7"/>
        <v>0.23298162364279532</v>
      </c>
      <c r="V30" s="3">
        <f t="shared" si="8"/>
        <v>0.6657152590711074</v>
      </c>
      <c r="W30" s="3">
        <v>4</v>
      </c>
      <c r="X30" s="3">
        <v>3</v>
      </c>
      <c r="Y30" s="3">
        <f t="shared" si="5"/>
        <v>2.8958426599272249</v>
      </c>
      <c r="Z30" s="3">
        <f t="shared" si="6"/>
        <v>-0.10415734007277511</v>
      </c>
      <c r="AC30" s="1">
        <v>0</v>
      </c>
      <c r="AD30" s="1">
        <f>U$27+V$27*AC30</f>
        <v>0.21781190112168286</v>
      </c>
    </row>
    <row r="31" spans="1:33" x14ac:dyDescent="0.25">
      <c r="A31" s="5">
        <f>PEARSON(A2:A7,B2:B7)*(STDEV(B2:B7)/STDEV(A2:A7))</f>
        <v>0.34285714285714292</v>
      </c>
      <c r="B31" s="5"/>
      <c r="G31" s="1">
        <v>1.4</v>
      </c>
      <c r="H31" s="1">
        <f t="shared" si="10"/>
        <v>1.9466666666666665</v>
      </c>
      <c r="U31" s="3">
        <f t="shared" si="7"/>
        <v>0.23402319704352306</v>
      </c>
      <c r="V31" s="3">
        <f t="shared" si="8"/>
        <v>0.66988155267401839</v>
      </c>
      <c r="W31" s="3">
        <v>6</v>
      </c>
      <c r="X31" s="3">
        <v>2</v>
      </c>
      <c r="Y31" s="3">
        <f t="shared" si="5"/>
        <v>4.2533125130876339</v>
      </c>
      <c r="Z31" s="3">
        <f t="shared" si="6"/>
        <v>2.2533125130876339</v>
      </c>
      <c r="AC31" s="1">
        <v>0.1</v>
      </c>
      <c r="AD31" s="1">
        <f>U$27+V$27*AC31</f>
        <v>0.28163163686917714</v>
      </c>
    </row>
    <row r="32" spans="1:33" x14ac:dyDescent="0.25">
      <c r="G32" s="1">
        <v>1.5</v>
      </c>
      <c r="H32" s="1">
        <f t="shared" si="10"/>
        <v>1.9809523809523808</v>
      </c>
      <c r="U32" s="3">
        <f t="shared" si="7"/>
        <v>0.21149007191264674</v>
      </c>
      <c r="V32" s="3">
        <f t="shared" si="8"/>
        <v>0.53468280188876038</v>
      </c>
      <c r="W32" s="3">
        <v>5</v>
      </c>
      <c r="X32" s="3">
        <v>5</v>
      </c>
      <c r="Y32" s="3">
        <f t="shared" si="5"/>
        <v>2.8849040813564488</v>
      </c>
      <c r="Z32" s="3">
        <f t="shared" si="6"/>
        <v>-2.1150959186435512</v>
      </c>
      <c r="AC32" s="1">
        <v>0.2</v>
      </c>
      <c r="AD32" s="1">
        <f>U$27+V$27*AC32</f>
        <v>0.34545137261667136</v>
      </c>
    </row>
    <row r="33" spans="7:30" x14ac:dyDescent="0.25">
      <c r="G33" s="1">
        <v>1.6</v>
      </c>
      <c r="H33" s="1">
        <f t="shared" si="10"/>
        <v>2.0152380952380953</v>
      </c>
      <c r="U33" s="3">
        <f t="shared" si="7"/>
        <v>0.23264103109908224</v>
      </c>
      <c r="V33" s="3">
        <f t="shared" si="8"/>
        <v>0.64043759782093801</v>
      </c>
      <c r="W33" s="3">
        <v>1</v>
      </c>
      <c r="X33" s="3">
        <v>1</v>
      </c>
      <c r="Y33" s="3">
        <f t="shared" si="5"/>
        <v>0.87307862892002031</v>
      </c>
      <c r="Z33" s="3">
        <f t="shared" si="6"/>
        <v>-0.12692137107997969</v>
      </c>
      <c r="AC33" s="1">
        <v>0.30000000000000004</v>
      </c>
      <c r="AD33" s="1">
        <f>U$27+V$27*AC33</f>
        <v>0.40927110836416569</v>
      </c>
    </row>
    <row r="34" spans="7:30" x14ac:dyDescent="0.25">
      <c r="G34" s="1">
        <v>1.7</v>
      </c>
      <c r="H34" s="1">
        <f t="shared" si="10"/>
        <v>2.0495238095238095</v>
      </c>
      <c r="U34" s="3">
        <f t="shared" si="7"/>
        <v>0.23391024480988204</v>
      </c>
      <c r="V34" s="3">
        <f t="shared" si="8"/>
        <v>0.64170681153173781</v>
      </c>
      <c r="W34" s="3">
        <v>3</v>
      </c>
      <c r="X34" s="3">
        <v>2</v>
      </c>
      <c r="Y34" s="3">
        <f t="shared" si="5"/>
        <v>2.1590306794050953</v>
      </c>
      <c r="Z34" s="3">
        <f t="shared" si="6"/>
        <v>0.1590306794050953</v>
      </c>
      <c r="AC34" s="1">
        <v>0.4</v>
      </c>
      <c r="AD34" s="1">
        <f>U$27+V$27*AC34</f>
        <v>0.47309084411165991</v>
      </c>
    </row>
    <row r="35" spans="7:30" x14ac:dyDescent="0.25">
      <c r="G35" s="1">
        <v>1.8</v>
      </c>
      <c r="H35" s="1">
        <f t="shared" si="10"/>
        <v>2.0838095238095238</v>
      </c>
      <c r="U35" s="3">
        <f t="shared" si="7"/>
        <v>0.23231993801583109</v>
      </c>
      <c r="V35" s="3">
        <f t="shared" si="8"/>
        <v>0.63693589114958493</v>
      </c>
      <c r="W35" s="3">
        <v>2</v>
      </c>
      <c r="X35" s="3">
        <v>3</v>
      </c>
      <c r="Y35" s="3">
        <f t="shared" si="5"/>
        <v>1.506191720315001</v>
      </c>
      <c r="Z35" s="3">
        <f t="shared" si="6"/>
        <v>-1.493808279684999</v>
      </c>
      <c r="AC35" s="1">
        <v>0.5</v>
      </c>
      <c r="AD35" s="1">
        <f>U$27+V$27*AC35</f>
        <v>0.53691057985915425</v>
      </c>
    </row>
    <row r="36" spans="7:30" x14ac:dyDescent="0.25">
      <c r="G36" s="1">
        <v>1.9</v>
      </c>
      <c r="H36" s="1">
        <f t="shared" si="10"/>
        <v>2.118095238095238</v>
      </c>
      <c r="U36" s="3">
        <f t="shared" si="7"/>
        <v>0.24725802081268108</v>
      </c>
      <c r="V36" s="3">
        <f t="shared" si="8"/>
        <v>0.66681205674328492</v>
      </c>
      <c r="W36" s="3">
        <v>4</v>
      </c>
      <c r="X36" s="3">
        <v>3</v>
      </c>
      <c r="Y36" s="3">
        <f t="shared" si="5"/>
        <v>2.9145062477858206</v>
      </c>
      <c r="Z36" s="3">
        <f t="shared" si="6"/>
        <v>-8.549375221417943E-2</v>
      </c>
      <c r="AC36" s="1">
        <v>0.60000000000000009</v>
      </c>
      <c r="AD36" s="1">
        <f>U$27+V$27*AC36</f>
        <v>0.60073031560664858</v>
      </c>
    </row>
    <row r="37" spans="7:30" x14ac:dyDescent="0.25">
      <c r="G37" s="1">
        <v>2</v>
      </c>
      <c r="H37" s="1">
        <f t="shared" si="10"/>
        <v>2.1523809523809523</v>
      </c>
      <c r="U37" s="3">
        <f t="shared" si="7"/>
        <v>0.24811295833482289</v>
      </c>
      <c r="V37" s="3">
        <f t="shared" si="8"/>
        <v>0.67023180683185213</v>
      </c>
      <c r="W37" s="3">
        <v>6</v>
      </c>
      <c r="X37" s="3">
        <v>2</v>
      </c>
      <c r="Y37" s="3">
        <f t="shared" si="5"/>
        <v>4.2695037993259355</v>
      </c>
      <c r="Z37" s="3">
        <f t="shared" si="6"/>
        <v>2.2695037993259355</v>
      </c>
      <c r="AC37" s="1">
        <v>0.70000000000000007</v>
      </c>
      <c r="AD37" s="1">
        <f>U$27+V$27*AC37</f>
        <v>0.66455005135414269</v>
      </c>
    </row>
    <row r="38" spans="7:30" x14ac:dyDescent="0.25">
      <c r="G38" s="1">
        <v>2.1</v>
      </c>
      <c r="H38" s="1">
        <f t="shared" si="10"/>
        <v>2.1866666666666665</v>
      </c>
      <c r="U38" s="3">
        <f t="shared" si="7"/>
        <v>0.22541792034156352</v>
      </c>
      <c r="V38" s="3">
        <f t="shared" si="8"/>
        <v>0.53406157887229599</v>
      </c>
      <c r="W38" s="3">
        <v>5</v>
      </c>
      <c r="X38" s="3">
        <v>5</v>
      </c>
      <c r="Y38" s="3">
        <f t="shared" si="5"/>
        <v>2.8957258147030438</v>
      </c>
      <c r="Z38" s="3">
        <f t="shared" si="6"/>
        <v>-2.1042741852969562</v>
      </c>
      <c r="AC38" s="1">
        <v>0.8</v>
      </c>
      <c r="AD38" s="1">
        <f>U$27+V$27*AC38</f>
        <v>0.72836978710163702</v>
      </c>
    </row>
    <row r="39" spans="7:30" x14ac:dyDescent="0.25">
      <c r="G39" s="1">
        <v>2.2000000000000002</v>
      </c>
      <c r="H39" s="1">
        <f t="shared" si="10"/>
        <v>2.2209523809523808</v>
      </c>
      <c r="U39" s="3">
        <f t="shared" si="7"/>
        <v>0.24646066219453308</v>
      </c>
      <c r="V39" s="3">
        <f t="shared" si="8"/>
        <v>0.63927528813714385</v>
      </c>
      <c r="W39" s="3">
        <v>1</v>
      </c>
      <c r="X39" s="3">
        <v>1</v>
      </c>
      <c r="Y39" s="3">
        <f t="shared" si="5"/>
        <v>0.88573595033167696</v>
      </c>
      <c r="Z39" s="3">
        <f t="shared" si="6"/>
        <v>-0.11426404966832304</v>
      </c>
      <c r="AC39" s="1">
        <v>0.9</v>
      </c>
      <c r="AD39" s="1">
        <f>U$27+V$27*AC39</f>
        <v>0.79218952284913136</v>
      </c>
    </row>
    <row r="40" spans="7:30" x14ac:dyDescent="0.25">
      <c r="G40" s="1">
        <v>2.2999999999999998</v>
      </c>
      <c r="H40" s="1">
        <f t="shared" si="10"/>
        <v>2.255238095238095</v>
      </c>
      <c r="U40" s="3">
        <f t="shared" si="7"/>
        <v>0.2476033026912163</v>
      </c>
      <c r="V40" s="3">
        <f t="shared" si="8"/>
        <v>0.64041792863382707</v>
      </c>
      <c r="W40" s="3">
        <v>3</v>
      </c>
      <c r="X40" s="3">
        <v>2</v>
      </c>
      <c r="Y40" s="3">
        <f t="shared" si="5"/>
        <v>2.1688570885926977</v>
      </c>
      <c r="Z40" s="3">
        <f t="shared" si="6"/>
        <v>0.16885708859269766</v>
      </c>
      <c r="AC40" s="1">
        <v>1</v>
      </c>
      <c r="AD40" s="1">
        <f>U$27+V$27*AC40</f>
        <v>0.85600925859662547</v>
      </c>
    </row>
    <row r="41" spans="7:30" x14ac:dyDescent="0.25">
      <c r="G41" s="1">
        <v>2.4</v>
      </c>
      <c r="H41" s="1">
        <f t="shared" si="10"/>
        <v>2.2895238095238093</v>
      </c>
      <c r="U41" s="3">
        <f t="shared" si="7"/>
        <v>0.24591473180528933</v>
      </c>
      <c r="V41" s="3">
        <f t="shared" si="8"/>
        <v>0.63535221597604619</v>
      </c>
      <c r="W41" s="3">
        <v>2</v>
      </c>
      <c r="X41" s="3">
        <v>3</v>
      </c>
      <c r="Y41" s="3">
        <f t="shared" si="5"/>
        <v>1.5166191637573818</v>
      </c>
      <c r="Z41" s="3">
        <f t="shared" si="6"/>
        <v>-1.4833808362426182</v>
      </c>
      <c r="AC41" s="1">
        <v>1.1000000000000001</v>
      </c>
      <c r="AD41" s="1">
        <f>U$27+V$27*AC41</f>
        <v>0.9198289943441198</v>
      </c>
    </row>
    <row r="42" spans="7:30" x14ac:dyDescent="0.25">
      <c r="G42" s="1">
        <v>2.5</v>
      </c>
      <c r="H42" s="1">
        <f t="shared" si="10"/>
        <v>2.3238095238095235</v>
      </c>
      <c r="U42" s="3">
        <f t="shared" si="7"/>
        <v>0.26074854016771554</v>
      </c>
      <c r="V42" s="3">
        <f t="shared" si="8"/>
        <v>0.66501983270089859</v>
      </c>
      <c r="W42" s="3">
        <v>4</v>
      </c>
      <c r="X42" s="3">
        <v>3</v>
      </c>
      <c r="Y42" s="3">
        <f t="shared" si="5"/>
        <v>2.9208278709713098</v>
      </c>
      <c r="Z42" s="3">
        <f t="shared" si="6"/>
        <v>-7.9172129028690197E-2</v>
      </c>
      <c r="AC42" s="1">
        <v>1.2</v>
      </c>
      <c r="AD42" s="1">
        <f>U$27+V$27*AC42</f>
        <v>0.98364873009161413</v>
      </c>
    </row>
    <row r="43" spans="7:30" x14ac:dyDescent="0.25">
      <c r="G43" s="1">
        <v>2.6</v>
      </c>
      <c r="H43" s="1">
        <f t="shared" si="10"/>
        <v>2.3580952380952382</v>
      </c>
      <c r="U43" s="3">
        <f t="shared" si="7"/>
        <v>0.26154026145800247</v>
      </c>
      <c r="V43" s="3">
        <f t="shared" si="8"/>
        <v>0.6681867178620462</v>
      </c>
      <c r="W43" s="3">
        <v>6</v>
      </c>
      <c r="X43" s="3">
        <v>2</v>
      </c>
      <c r="Y43" s="3">
        <f t="shared" si="5"/>
        <v>4.2706605686302801</v>
      </c>
      <c r="Z43" s="3">
        <f t="shared" si="6"/>
        <v>2.2706605686302801</v>
      </c>
      <c r="AC43" s="1">
        <v>1.3</v>
      </c>
      <c r="AD43" s="1">
        <f>U$27+V$27*AC43</f>
        <v>1.0474684658391082</v>
      </c>
    </row>
    <row r="44" spans="7:30" x14ac:dyDescent="0.25">
      <c r="G44" s="1">
        <v>2.7</v>
      </c>
      <c r="H44" s="1">
        <f t="shared" si="10"/>
        <v>2.3923809523809525</v>
      </c>
      <c r="U44" s="3">
        <f t="shared" si="7"/>
        <v>0.23883365577169965</v>
      </c>
      <c r="V44" s="3">
        <f t="shared" si="8"/>
        <v>0.53194708374422939</v>
      </c>
      <c r="W44" s="3">
        <v>5</v>
      </c>
      <c r="X44" s="3">
        <v>5</v>
      </c>
      <c r="Y44" s="3">
        <f t="shared" si="5"/>
        <v>2.8985690744928467</v>
      </c>
      <c r="Z44" s="3">
        <f t="shared" si="6"/>
        <v>-2.1014309255071533</v>
      </c>
      <c r="AC44" s="1">
        <v>1.4</v>
      </c>
      <c r="AD44" s="1">
        <f>U$27+V$27*AC44</f>
        <v>1.1112882015866026</v>
      </c>
    </row>
    <row r="45" spans="7:30" x14ac:dyDescent="0.25">
      <c r="G45" s="1">
        <v>2.8</v>
      </c>
      <c r="H45" s="1">
        <f t="shared" si="10"/>
        <v>2.4266666666666667</v>
      </c>
      <c r="U45" s="3">
        <f t="shared" si="7"/>
        <v>0.25984796502677121</v>
      </c>
      <c r="V45" s="3">
        <f t="shared" si="8"/>
        <v>0.63701863001958703</v>
      </c>
      <c r="W45" s="3">
        <v>1</v>
      </c>
      <c r="X45" s="3">
        <v>1</v>
      </c>
      <c r="Y45" s="3">
        <f t="shared" si="5"/>
        <v>0.89686659504635824</v>
      </c>
      <c r="Z45" s="3">
        <f t="shared" si="6"/>
        <v>-0.10313340495364176</v>
      </c>
      <c r="AC45" s="1">
        <v>1.5</v>
      </c>
      <c r="AD45" s="1">
        <f>U$27+V$27*AC45</f>
        <v>1.1751079373340969</v>
      </c>
    </row>
    <row r="46" spans="7:30" x14ac:dyDescent="0.25">
      <c r="G46" s="1">
        <v>2.9</v>
      </c>
      <c r="H46" s="1">
        <f t="shared" si="10"/>
        <v>2.4609523809523806</v>
      </c>
      <c r="U46" s="3">
        <f t="shared" si="7"/>
        <v>0.26087929907630764</v>
      </c>
      <c r="V46" s="3">
        <f t="shared" si="8"/>
        <v>0.6380499640691234</v>
      </c>
      <c r="W46" s="3">
        <v>3</v>
      </c>
      <c r="X46" s="3">
        <v>2</v>
      </c>
      <c r="Y46" s="3">
        <f t="shared" si="5"/>
        <v>2.1750291912836781</v>
      </c>
      <c r="Z46" s="3">
        <f t="shared" si="6"/>
        <v>0.17502919128367811</v>
      </c>
      <c r="AC46" s="1">
        <v>1.6</v>
      </c>
      <c r="AD46" s="1">
        <f>U$27+V$27*AC46</f>
        <v>1.238927673081591</v>
      </c>
    </row>
    <row r="47" spans="7:30" x14ac:dyDescent="0.25">
      <c r="G47" s="1">
        <v>3</v>
      </c>
      <c r="H47" s="1">
        <f t="shared" si="10"/>
        <v>2.4952380952380953</v>
      </c>
      <c r="U47" s="3">
        <f t="shared" si="7"/>
        <v>0.25912900716347087</v>
      </c>
      <c r="V47" s="3">
        <f t="shared" si="8"/>
        <v>0.63279908833061305</v>
      </c>
      <c r="W47" s="3">
        <v>2</v>
      </c>
      <c r="X47" s="3">
        <v>3</v>
      </c>
      <c r="Y47" s="3">
        <f t="shared" si="5"/>
        <v>1.524727183824697</v>
      </c>
      <c r="Z47" s="3">
        <f t="shared" si="6"/>
        <v>-1.475272816175303</v>
      </c>
      <c r="AC47" s="1">
        <v>1.7</v>
      </c>
      <c r="AD47" s="1">
        <f>U$27+V$27*AC47</f>
        <v>1.3027474088290854</v>
      </c>
    </row>
    <row r="48" spans="7:30" x14ac:dyDescent="0.25">
      <c r="G48" s="1">
        <v>3.1</v>
      </c>
      <c r="H48" s="1">
        <f t="shared" si="10"/>
        <v>2.5295238095238095</v>
      </c>
      <c r="U48" s="3">
        <f t="shared" si="7"/>
        <v>0.27388173532522392</v>
      </c>
      <c r="V48" s="3">
        <f t="shared" si="8"/>
        <v>0.66230454465411914</v>
      </c>
      <c r="W48" s="3">
        <v>4</v>
      </c>
      <c r="X48" s="3">
        <v>3</v>
      </c>
      <c r="Y48" s="3">
        <f t="shared" si="5"/>
        <v>2.9230999139417007</v>
      </c>
      <c r="Z48" s="3">
        <f t="shared" si="6"/>
        <v>-7.6900086058299344E-2</v>
      </c>
      <c r="AC48" s="1">
        <v>1.8</v>
      </c>
      <c r="AD48" s="1">
        <f>U$27+V$27*AC48</f>
        <v>1.3665671445765797</v>
      </c>
    </row>
    <row r="49" spans="7:30" x14ac:dyDescent="0.25">
      <c r="G49" s="1">
        <v>3.2</v>
      </c>
      <c r="H49" s="1">
        <f t="shared" ref="H49:H80" si="14">H$13+G$13*G49</f>
        <v>2.5638095238095238</v>
      </c>
      <c r="U49" s="3">
        <f t="shared" si="7"/>
        <v>0.27465073618580693</v>
      </c>
      <c r="V49" s="3">
        <f t="shared" si="8"/>
        <v>0.66538054809645109</v>
      </c>
      <c r="W49" s="3">
        <v>6</v>
      </c>
      <c r="X49" s="3">
        <v>2</v>
      </c>
      <c r="Y49" s="3">
        <f t="shared" si="5"/>
        <v>4.2669340247645131</v>
      </c>
      <c r="Z49" s="3">
        <f t="shared" si="6"/>
        <v>2.2669340247645131</v>
      </c>
      <c r="AC49" s="1">
        <v>1.9</v>
      </c>
      <c r="AD49" s="1">
        <f>U$27+V$27*AC49</f>
        <v>1.4303868803240738</v>
      </c>
    </row>
    <row r="50" spans="7:30" x14ac:dyDescent="0.25">
      <c r="G50" s="1">
        <v>3.3</v>
      </c>
      <c r="H50" s="1">
        <f t="shared" si="14"/>
        <v>2.598095238095238</v>
      </c>
      <c r="U50" s="3">
        <f t="shared" si="7"/>
        <v>0.25198139593816182</v>
      </c>
      <c r="V50" s="3">
        <f t="shared" si="8"/>
        <v>0.52936450661058032</v>
      </c>
      <c r="W50" s="3">
        <v>5</v>
      </c>
      <c r="X50" s="3">
        <v>5</v>
      </c>
      <c r="Y50" s="3">
        <f t="shared" si="5"/>
        <v>2.8988039289910636</v>
      </c>
      <c r="Z50" s="3">
        <f t="shared" si="6"/>
        <v>-2.1011960710089364</v>
      </c>
      <c r="AC50" s="1">
        <v>2</v>
      </c>
      <c r="AD50" s="1">
        <f>U$27+V$27*AC50</f>
        <v>1.4942066160715681</v>
      </c>
    </row>
    <row r="51" spans="7:30" x14ac:dyDescent="0.25">
      <c r="G51" s="1">
        <v>3.4</v>
      </c>
      <c r="H51" s="1">
        <f t="shared" si="14"/>
        <v>2.6323809523809523</v>
      </c>
      <c r="S51" s="11" t="s">
        <v>23</v>
      </c>
      <c r="T51" s="11"/>
      <c r="U51" s="3">
        <f t="shared" si="7"/>
        <v>0.2729933566482512</v>
      </c>
      <c r="V51" s="3">
        <f t="shared" si="8"/>
        <v>0.63442431016102718</v>
      </c>
      <c r="W51" s="3">
        <v>1</v>
      </c>
      <c r="X51" s="3">
        <v>1</v>
      </c>
      <c r="Y51" s="3">
        <f t="shared" si="5"/>
        <v>0.90741766680927838</v>
      </c>
      <c r="Z51" s="3">
        <f t="shared" si="6"/>
        <v>-9.2582333190721622E-2</v>
      </c>
      <c r="AC51" s="1">
        <v>2.1</v>
      </c>
      <c r="AD51" s="1">
        <f>U$27+V$27*AC51</f>
        <v>1.5580263518190625</v>
      </c>
    </row>
    <row r="52" spans="7:30" x14ac:dyDescent="0.25">
      <c r="G52" s="1">
        <v>3.5</v>
      </c>
      <c r="H52" s="1">
        <f t="shared" si="14"/>
        <v>2.6666666666666665</v>
      </c>
      <c r="U52" s="3">
        <f t="shared" si="7"/>
        <v>0.27391917998015841</v>
      </c>
      <c r="V52" s="3">
        <f t="shared" si="8"/>
        <v>0.63535013349293434</v>
      </c>
      <c r="W52" s="3">
        <v>3</v>
      </c>
      <c r="X52" s="3">
        <v>2</v>
      </c>
      <c r="Y52" s="3">
        <f t="shared" si="5"/>
        <v>2.1799695804589616</v>
      </c>
      <c r="Z52" s="3">
        <f t="shared" si="6"/>
        <v>0.17996958045896161</v>
      </c>
      <c r="AC52" s="1">
        <v>2.2000000000000002</v>
      </c>
      <c r="AD52" s="1">
        <f>U$27+V$27*AC52</f>
        <v>1.6218460875665568</v>
      </c>
    </row>
    <row r="53" spans="7:30" x14ac:dyDescent="0.25">
      <c r="G53" s="1">
        <v>3.6</v>
      </c>
      <c r="H53" s="1">
        <f t="shared" si="14"/>
        <v>2.7009523809523808</v>
      </c>
      <c r="U53" s="3">
        <f t="shared" si="7"/>
        <v>0.2721194841755688</v>
      </c>
      <c r="V53" s="3">
        <f t="shared" si="8"/>
        <v>0.62995104607916552</v>
      </c>
      <c r="W53" s="3">
        <v>2</v>
      </c>
      <c r="X53" s="3">
        <v>3</v>
      </c>
      <c r="Y53" s="3">
        <f t="shared" si="5"/>
        <v>1.5320215763338998</v>
      </c>
      <c r="Z53" s="3">
        <f t="shared" si="6"/>
        <v>-1.4679784236661002</v>
      </c>
      <c r="AC53" s="1">
        <v>2.2999999999999998</v>
      </c>
      <c r="AD53" s="1">
        <f>U$27+V$27*AC53</f>
        <v>1.6856658233140509</v>
      </c>
    </row>
    <row r="54" spans="7:30" x14ac:dyDescent="0.25">
      <c r="G54" s="1">
        <v>3.7</v>
      </c>
      <c r="H54" s="1">
        <f t="shared" si="14"/>
        <v>2.7352380952380955</v>
      </c>
      <c r="U54" s="3">
        <f t="shared" si="7"/>
        <v>0.2867992684122298</v>
      </c>
      <c r="V54" s="3">
        <f t="shared" si="8"/>
        <v>0.65931061455248752</v>
      </c>
      <c r="W54" s="3">
        <v>4</v>
      </c>
      <c r="X54" s="3">
        <v>3</v>
      </c>
      <c r="Y54" s="3">
        <f t="shared" si="5"/>
        <v>2.9240417266221801</v>
      </c>
      <c r="Z54" s="3">
        <f t="shared" si="6"/>
        <v>-7.5958273377819907E-2</v>
      </c>
      <c r="AC54" s="1">
        <v>2.4</v>
      </c>
      <c r="AD54" s="1">
        <f>U$27+V$27*AC54</f>
        <v>1.7494855590615452</v>
      </c>
    </row>
    <row r="55" spans="7:30" x14ac:dyDescent="0.25">
      <c r="G55" s="1">
        <v>3.8</v>
      </c>
      <c r="H55" s="1">
        <f t="shared" si="14"/>
        <v>2.7695238095238093</v>
      </c>
      <c r="U55" s="3">
        <f t="shared" si="7"/>
        <v>0.28755885114600799</v>
      </c>
      <c r="V55" s="3">
        <f t="shared" si="8"/>
        <v>0.66234894548760026</v>
      </c>
      <c r="W55" s="3">
        <v>6</v>
      </c>
      <c r="X55" s="3">
        <v>2</v>
      </c>
      <c r="Y55" s="3">
        <f t="shared" si="5"/>
        <v>4.261652524071609</v>
      </c>
      <c r="Z55" s="3">
        <f t="shared" si="6"/>
        <v>2.261652524071609</v>
      </c>
      <c r="AC55" s="1">
        <v>2.5</v>
      </c>
      <c r="AD55" s="1">
        <f>U$27+V$27*AC55</f>
        <v>1.8133052948090396</v>
      </c>
    </row>
    <row r="56" spans="7:30" x14ac:dyDescent="0.25">
      <c r="G56" s="1">
        <v>3.9</v>
      </c>
      <c r="H56" s="1">
        <f t="shared" si="14"/>
        <v>2.803809523809524</v>
      </c>
      <c r="U56" s="3">
        <f t="shared" si="7"/>
        <v>0.26494232590529188</v>
      </c>
      <c r="V56" s="3">
        <f t="shared" si="8"/>
        <v>0.5266497940433037</v>
      </c>
      <c r="W56" s="3">
        <v>5</v>
      </c>
      <c r="X56" s="3">
        <v>5</v>
      </c>
      <c r="Y56" s="3">
        <f t="shared" si="5"/>
        <v>2.8981912961218104</v>
      </c>
      <c r="Z56" s="3">
        <f t="shared" si="6"/>
        <v>-2.1018087038781896</v>
      </c>
      <c r="AC56" s="1">
        <v>2.6</v>
      </c>
      <c r="AD56" s="1">
        <f>U$27+V$27*AC56</f>
        <v>1.8771250305565337</v>
      </c>
    </row>
    <row r="57" spans="7:30" x14ac:dyDescent="0.25">
      <c r="G57" s="1">
        <v>4</v>
      </c>
      <c r="H57" s="1">
        <f t="shared" si="14"/>
        <v>2.8380952380952378</v>
      </c>
      <c r="U57" s="3">
        <f t="shared" si="7"/>
        <v>0.28596041294407376</v>
      </c>
      <c r="V57" s="3">
        <f t="shared" si="8"/>
        <v>0.63174022923721318</v>
      </c>
      <c r="W57" s="3">
        <v>1</v>
      </c>
      <c r="X57" s="3">
        <v>1</v>
      </c>
      <c r="Y57" s="3">
        <f t="shared" si="5"/>
        <v>0.917700642181287</v>
      </c>
      <c r="Z57" s="3">
        <f t="shared" si="6"/>
        <v>-8.2299357818713004E-2</v>
      </c>
      <c r="AC57" s="1">
        <v>2.7</v>
      </c>
      <c r="AD57" s="1">
        <f>U$27+V$27*AC57</f>
        <v>1.940944766304028</v>
      </c>
    </row>
    <row r="58" spans="7:30" x14ac:dyDescent="0.25">
      <c r="G58" s="1">
        <v>4.0999999999999996</v>
      </c>
      <c r="H58" s="1">
        <f t="shared" si="14"/>
        <v>2.8723809523809525</v>
      </c>
      <c r="U58" s="3">
        <f t="shared" si="7"/>
        <v>0.28678340652226086</v>
      </c>
      <c r="V58" s="3">
        <f t="shared" si="8"/>
        <v>0.63256322281540034</v>
      </c>
      <c r="W58" s="3">
        <v>3</v>
      </c>
      <c r="X58" s="3">
        <v>2</v>
      </c>
      <c r="Y58" s="3">
        <f t="shared" si="5"/>
        <v>2.1844730749684618</v>
      </c>
      <c r="Z58" s="3">
        <f t="shared" si="6"/>
        <v>0.18447307496846177</v>
      </c>
      <c r="AC58" s="1">
        <v>2.8</v>
      </c>
      <c r="AD58" s="1">
        <f>U$27+V$27*AC58</f>
        <v>2.0047645020515223</v>
      </c>
    </row>
    <row r="59" spans="7:30" x14ac:dyDescent="0.25">
      <c r="G59" s="1">
        <v>4.2</v>
      </c>
      <c r="H59" s="1">
        <f t="shared" si="14"/>
        <v>2.9066666666666667</v>
      </c>
      <c r="U59" s="3">
        <f t="shared" si="7"/>
        <v>0.28493867577257626</v>
      </c>
      <c r="V59" s="3">
        <f t="shared" si="8"/>
        <v>0.62702903056634651</v>
      </c>
      <c r="W59" s="3">
        <v>2</v>
      </c>
      <c r="X59" s="3">
        <v>3</v>
      </c>
      <c r="Y59" s="3">
        <f t="shared" si="5"/>
        <v>1.5389967369052693</v>
      </c>
      <c r="Z59" s="3">
        <f t="shared" si="6"/>
        <v>-1.4610032630947307</v>
      </c>
      <c r="AC59" s="1">
        <v>2.9</v>
      </c>
      <c r="AD59" s="1">
        <f>U$27+V$27*AC59</f>
        <v>2.0685842377990165</v>
      </c>
    </row>
    <row r="60" spans="7:30" x14ac:dyDescent="0.25">
      <c r="G60" s="1">
        <v>4.3</v>
      </c>
      <c r="H60" s="1">
        <f t="shared" si="14"/>
        <v>2.940952380952381</v>
      </c>
      <c r="U60" s="3">
        <f t="shared" si="7"/>
        <v>0.29954870840352354</v>
      </c>
      <c r="V60" s="3">
        <f t="shared" si="8"/>
        <v>0.65624909582824109</v>
      </c>
      <c r="W60" s="3">
        <v>4</v>
      </c>
      <c r="X60" s="3">
        <v>3</v>
      </c>
      <c r="Y60" s="3">
        <f t="shared" si="5"/>
        <v>2.9245450917164879</v>
      </c>
      <c r="Z60" s="3">
        <f t="shared" si="6"/>
        <v>-7.545490828351209E-2</v>
      </c>
      <c r="AC60" s="1">
        <v>3</v>
      </c>
      <c r="AD60" s="1">
        <f>U$27+V$27*AC60</f>
        <v>2.132403973546511</v>
      </c>
    </row>
    <row r="61" spans="7:30" x14ac:dyDescent="0.25">
      <c r="G61" s="1">
        <v>4.4000000000000004</v>
      </c>
      <c r="H61" s="1">
        <f t="shared" si="14"/>
        <v>2.9752380952380952</v>
      </c>
      <c r="U61" s="3">
        <f t="shared" si="7"/>
        <v>0.30030325748635867</v>
      </c>
      <c r="V61" s="3">
        <f t="shared" si="8"/>
        <v>0.65926729215958157</v>
      </c>
      <c r="W61" s="3">
        <v>6</v>
      </c>
      <c r="X61" s="3">
        <v>2</v>
      </c>
      <c r="Y61" s="3">
        <f t="shared" si="5"/>
        <v>4.2559070104438481</v>
      </c>
      <c r="Z61" s="3">
        <f t="shared" si="6"/>
        <v>2.2559070104438481</v>
      </c>
      <c r="AC61" s="1">
        <v>3.1</v>
      </c>
      <c r="AD61" s="1">
        <f>U$27+V$27*AC61</f>
        <v>2.1962237092940051</v>
      </c>
    </row>
    <row r="62" spans="7:30" x14ac:dyDescent="0.25">
      <c r="G62" s="1">
        <v>4.5</v>
      </c>
      <c r="H62" s="1">
        <f t="shared" si="14"/>
        <v>3.0095238095238095</v>
      </c>
      <c r="U62" s="3">
        <f t="shared" si="7"/>
        <v>0.27774418738192019</v>
      </c>
      <c r="V62" s="3">
        <f t="shared" si="8"/>
        <v>0.52391287153295063</v>
      </c>
      <c r="W62" s="3">
        <v>5</v>
      </c>
      <c r="X62" s="3">
        <v>5</v>
      </c>
      <c r="Y62" s="3">
        <f t="shared" si="5"/>
        <v>2.8973085450466733</v>
      </c>
      <c r="Z62" s="3">
        <f t="shared" si="6"/>
        <v>-2.1026914549533267</v>
      </c>
      <c r="AC62" s="1">
        <v>3.2</v>
      </c>
      <c r="AD62" s="1">
        <f>U$27+V$27*AC62</f>
        <v>2.2600434450414992</v>
      </c>
    </row>
    <row r="63" spans="7:30" x14ac:dyDescent="0.25">
      <c r="G63" s="1">
        <v>4.5999999999999996</v>
      </c>
      <c r="H63" s="1">
        <f t="shared" si="14"/>
        <v>3.0438095238095233</v>
      </c>
      <c r="U63" s="3">
        <f t="shared" si="7"/>
        <v>0.29877110193145345</v>
      </c>
      <c r="V63" s="3">
        <f t="shared" si="8"/>
        <v>0.62904744428061699</v>
      </c>
      <c r="W63" s="3">
        <v>1</v>
      </c>
      <c r="X63" s="3">
        <v>1</v>
      </c>
      <c r="Y63" s="3">
        <f t="shared" si="5"/>
        <v>0.92781854621207049</v>
      </c>
      <c r="Z63" s="3">
        <f t="shared" si="6"/>
        <v>-7.2181453787929506E-2</v>
      </c>
      <c r="AC63" s="1">
        <v>3.3</v>
      </c>
      <c r="AD63" s="1">
        <f>U$27+V$27*AC63</f>
        <v>2.3238631807889933</v>
      </c>
    </row>
    <row r="64" spans="7:30" x14ac:dyDescent="0.25">
      <c r="G64" s="1">
        <v>4.7</v>
      </c>
      <c r="H64" s="1">
        <f t="shared" si="14"/>
        <v>3.078095238095238</v>
      </c>
      <c r="U64" s="3">
        <f t="shared" si="7"/>
        <v>0.29949291646933274</v>
      </c>
      <c r="V64" s="3">
        <f t="shared" si="8"/>
        <v>0.62976925881849632</v>
      </c>
      <c r="W64" s="3">
        <v>3</v>
      </c>
      <c r="X64" s="3">
        <v>2</v>
      </c>
      <c r="Y64" s="3">
        <f t="shared" si="5"/>
        <v>2.1888006929248216</v>
      </c>
      <c r="Z64" s="3">
        <f t="shared" si="6"/>
        <v>0.1888006929248216</v>
      </c>
      <c r="AC64" s="1">
        <v>3.4</v>
      </c>
      <c r="AD64" s="1">
        <f>U$27+V$27*AC64</f>
        <v>2.3876829165364879</v>
      </c>
    </row>
    <row r="65" spans="7:30" x14ac:dyDescent="0.25">
      <c r="G65" s="1">
        <v>4.8</v>
      </c>
      <c r="H65" s="1">
        <f t="shared" si="14"/>
        <v>3.1123809523809522</v>
      </c>
      <c r="U65" s="3">
        <f t="shared" si="7"/>
        <v>0.29760490954008451</v>
      </c>
      <c r="V65" s="3">
        <f t="shared" si="8"/>
        <v>0.62410523803075169</v>
      </c>
      <c r="W65" s="3">
        <v>2</v>
      </c>
      <c r="X65" s="3">
        <v>3</v>
      </c>
      <c r="Y65" s="3">
        <f t="shared" si="5"/>
        <v>1.5458153856015879</v>
      </c>
      <c r="Z65" s="3">
        <f t="shared" si="6"/>
        <v>-1.4541846143984121</v>
      </c>
      <c r="AC65" s="1">
        <v>3.5</v>
      </c>
      <c r="AD65" s="1">
        <f>U$27+V$27*AC65</f>
        <v>2.451502652283982</v>
      </c>
    </row>
    <row r="66" spans="7:30" x14ac:dyDescent="0.25">
      <c r="G66" s="1">
        <v>4.9000000000000004</v>
      </c>
      <c r="H66" s="1">
        <f t="shared" si="14"/>
        <v>3.1466666666666665</v>
      </c>
      <c r="U66" s="3">
        <f t="shared" si="7"/>
        <v>0.31214675568406863</v>
      </c>
      <c r="V66" s="3">
        <f t="shared" si="8"/>
        <v>0.65318893031871994</v>
      </c>
      <c r="W66" s="3">
        <v>4</v>
      </c>
      <c r="X66" s="3">
        <v>3</v>
      </c>
      <c r="Y66" s="3">
        <f t="shared" si="5"/>
        <v>2.9249024769589482</v>
      </c>
      <c r="Z66" s="3">
        <f t="shared" si="6"/>
        <v>-7.5097523041051772E-2</v>
      </c>
      <c r="AC66" s="1">
        <v>3.6</v>
      </c>
      <c r="AD66" s="1">
        <f>U$27+V$27*AC66</f>
        <v>2.5153223880314766</v>
      </c>
    </row>
    <row r="67" spans="7:30" x14ac:dyDescent="0.25">
      <c r="G67" s="1">
        <v>5</v>
      </c>
      <c r="H67" s="1">
        <f t="shared" si="14"/>
        <v>3.1809523809523812</v>
      </c>
      <c r="U67" s="3">
        <f t="shared" si="7"/>
        <v>0.31289773091447914</v>
      </c>
      <c r="V67" s="3">
        <f t="shared" si="8"/>
        <v>0.65619283124036198</v>
      </c>
      <c r="W67" s="3">
        <v>6</v>
      </c>
      <c r="X67" s="3">
        <v>2</v>
      </c>
      <c r="Y67" s="3">
        <f t="shared" si="5"/>
        <v>4.2500547183566511</v>
      </c>
      <c r="Z67" s="3">
        <f t="shared" si="6"/>
        <v>2.2500547183566511</v>
      </c>
      <c r="AC67" s="1">
        <v>3.7</v>
      </c>
      <c r="AD67" s="1">
        <f>U$27+V$27*AC67</f>
        <v>2.5791421237789707</v>
      </c>
    </row>
    <row r="68" spans="7:30" x14ac:dyDescent="0.25">
      <c r="G68" s="1">
        <v>5.0999999999999996</v>
      </c>
      <c r="H68" s="1">
        <f t="shared" si="14"/>
        <v>3.215238095238095</v>
      </c>
      <c r="U68" s="3">
        <f t="shared" si="7"/>
        <v>0.29039718373091261</v>
      </c>
      <c r="V68" s="3">
        <f t="shared" si="8"/>
        <v>0.5211895481389629</v>
      </c>
      <c r="W68" s="3">
        <v>5</v>
      </c>
      <c r="X68" s="3">
        <v>5</v>
      </c>
      <c r="Y68" s="3">
        <f t="shared" ref="Y68:Y74" si="15">U68+V68*W68</f>
        <v>2.8963449244257271</v>
      </c>
      <c r="Z68" s="3">
        <f t="shared" ref="Z68:Z74" si="16">Y68-X68</f>
        <v>-2.1036550755742729</v>
      </c>
      <c r="AC68" s="1">
        <v>3.8</v>
      </c>
      <c r="AD68" s="1">
        <f>U$27+V$27*AC68</f>
        <v>2.6429618595264648</v>
      </c>
    </row>
    <row r="69" spans="7:30" x14ac:dyDescent="0.25">
      <c r="G69" s="1">
        <v>5.2</v>
      </c>
      <c r="H69" s="1">
        <f t="shared" si="14"/>
        <v>3.2495238095238097</v>
      </c>
      <c r="U69" s="3">
        <f t="shared" ref="U69:U75" si="17">U68-$AA$3*$Z68</f>
        <v>0.31143373448665534</v>
      </c>
      <c r="V69" s="3">
        <f t="shared" ref="V69:V75" si="18">V68-$AA$3*$Z68*W68</f>
        <v>0.62637230191767657</v>
      </c>
      <c r="W69" s="3">
        <v>1</v>
      </c>
      <c r="X69" s="3">
        <v>1</v>
      </c>
      <c r="Y69" s="3">
        <f t="shared" si="15"/>
        <v>0.93780603640433191</v>
      </c>
      <c r="Z69" s="3">
        <f t="shared" si="16"/>
        <v>-6.2193963595668089E-2</v>
      </c>
      <c r="AC69" s="1">
        <v>3.9</v>
      </c>
      <c r="AD69" s="1">
        <f>U$27+V$27*AC69</f>
        <v>2.7067815952739593</v>
      </c>
    </row>
    <row r="70" spans="7:30" x14ac:dyDescent="0.25">
      <c r="G70" s="1">
        <v>5.3</v>
      </c>
      <c r="H70" s="1">
        <f t="shared" si="14"/>
        <v>3.2838095238095235</v>
      </c>
      <c r="U70" s="3">
        <f t="shared" si="17"/>
        <v>0.31205567412261204</v>
      </c>
      <c r="V70" s="3">
        <f t="shared" si="18"/>
        <v>0.62699424155363326</v>
      </c>
      <c r="W70" s="3">
        <v>3</v>
      </c>
      <c r="X70" s="3">
        <v>2</v>
      </c>
      <c r="Y70" s="3">
        <f t="shared" si="15"/>
        <v>2.1930383987835116</v>
      </c>
      <c r="Z70" s="3">
        <f t="shared" si="16"/>
        <v>0.19303839878351159</v>
      </c>
      <c r="AC70" s="1">
        <v>4</v>
      </c>
      <c r="AD70" s="1">
        <f>U$27+V$27*AC70</f>
        <v>2.7706013310214535</v>
      </c>
    </row>
    <row r="71" spans="7:30" x14ac:dyDescent="0.25">
      <c r="G71" s="1">
        <v>5.4</v>
      </c>
      <c r="H71" s="1">
        <f t="shared" si="14"/>
        <v>3.3180952380952382</v>
      </c>
      <c r="U71" s="3">
        <f t="shared" si="17"/>
        <v>0.31012529013477691</v>
      </c>
      <c r="V71" s="3">
        <f t="shared" si="18"/>
        <v>0.62120308959012793</v>
      </c>
      <c r="W71" s="3">
        <v>2</v>
      </c>
      <c r="X71" s="3">
        <v>3</v>
      </c>
      <c r="Y71" s="3">
        <f t="shared" si="15"/>
        <v>1.5525314693150327</v>
      </c>
      <c r="Z71" s="3">
        <f t="shared" si="16"/>
        <v>-1.4474685306849673</v>
      </c>
      <c r="AC71" s="1">
        <v>4.0999999999999996</v>
      </c>
      <c r="AD71" s="1">
        <f>U$27+V$27*AC71</f>
        <v>2.8344210667689476</v>
      </c>
    </row>
    <row r="72" spans="7:30" x14ac:dyDescent="0.25">
      <c r="G72" s="1">
        <v>5.5</v>
      </c>
      <c r="H72" s="1">
        <f t="shared" si="14"/>
        <v>3.352380952380952</v>
      </c>
      <c r="U72" s="3">
        <f t="shared" si="17"/>
        <v>0.32459997544162661</v>
      </c>
      <c r="V72" s="3">
        <f t="shared" si="18"/>
        <v>0.65015246020382733</v>
      </c>
      <c r="W72" s="3">
        <v>4</v>
      </c>
      <c r="X72" s="3">
        <v>3</v>
      </c>
      <c r="Y72" s="3">
        <f t="shared" si="15"/>
        <v>2.925209816256936</v>
      </c>
      <c r="Z72" s="3">
        <f t="shared" si="16"/>
        <v>-7.4790183743064009E-2</v>
      </c>
      <c r="AC72" s="1">
        <v>4.2</v>
      </c>
      <c r="AD72" s="1">
        <f>U$27+V$27*AC72</f>
        <v>2.8982408025164421</v>
      </c>
    </row>
    <row r="73" spans="7:30" x14ac:dyDescent="0.25">
      <c r="G73" s="1">
        <v>5.6</v>
      </c>
      <c r="H73" s="1">
        <f t="shared" si="14"/>
        <v>3.3866666666666667</v>
      </c>
      <c r="U73" s="3">
        <f t="shared" si="17"/>
        <v>0.32534787727905723</v>
      </c>
      <c r="V73" s="3">
        <f t="shared" si="18"/>
        <v>0.65314406755354992</v>
      </c>
      <c r="W73" s="3">
        <v>6</v>
      </c>
      <c r="X73" s="3">
        <v>2</v>
      </c>
      <c r="Y73" s="3">
        <f t="shared" si="15"/>
        <v>4.2442122826003565</v>
      </c>
      <c r="Z73" s="3">
        <f t="shared" si="16"/>
        <v>2.2442122826003565</v>
      </c>
      <c r="AC73" s="1">
        <v>4.3</v>
      </c>
      <c r="AD73" s="1">
        <f>U$27+V$27*AC73</f>
        <v>2.9620605382639362</v>
      </c>
    </row>
    <row r="74" spans="7:30" x14ac:dyDescent="0.25">
      <c r="G74" s="1">
        <v>5.7</v>
      </c>
      <c r="H74" s="1">
        <f t="shared" si="14"/>
        <v>3.420952380952381</v>
      </c>
      <c r="U74" s="3">
        <f t="shared" si="17"/>
        <v>0.30290575445305368</v>
      </c>
      <c r="V74" s="3">
        <f t="shared" si="18"/>
        <v>0.5184913305975285</v>
      </c>
      <c r="W74" s="3">
        <v>5</v>
      </c>
      <c r="X74" s="3">
        <v>5</v>
      </c>
      <c r="Y74" s="3">
        <f t="shared" si="15"/>
        <v>2.8953624074406963</v>
      </c>
      <c r="Z74" s="3">
        <f t="shared" si="16"/>
        <v>-2.1046375925593037</v>
      </c>
      <c r="AC74" s="1">
        <v>4.4000000000000004</v>
      </c>
      <c r="AD74" s="1">
        <f>U$27+V$27*AC74</f>
        <v>3.0258802740114308</v>
      </c>
    </row>
    <row r="75" spans="7:30" x14ac:dyDescent="0.25">
      <c r="G75" s="1">
        <v>5.8</v>
      </c>
      <c r="H75" s="1">
        <f t="shared" si="14"/>
        <v>3.4552380952380952</v>
      </c>
      <c r="S75" s="12" t="s">
        <v>24</v>
      </c>
      <c r="T75" s="13"/>
      <c r="U75" s="3">
        <f t="shared" si="17"/>
        <v>0.32395213037864673</v>
      </c>
      <c r="V75" s="3">
        <f t="shared" si="18"/>
        <v>0.62372321022549371</v>
      </c>
      <c r="AC75" s="1">
        <v>4.5</v>
      </c>
      <c r="AD75" s="1">
        <f>U$27+V$27*AC75</f>
        <v>3.0897000097589249</v>
      </c>
    </row>
    <row r="76" spans="7:30" x14ac:dyDescent="0.25">
      <c r="G76" s="1">
        <v>5.9</v>
      </c>
      <c r="H76" s="1">
        <f t="shared" si="14"/>
        <v>3.4895238095238099</v>
      </c>
      <c r="AC76" s="1">
        <v>4.5999999999999996</v>
      </c>
      <c r="AD76" s="1">
        <f>U$27+V$27*AC76</f>
        <v>3.153519745506419</v>
      </c>
    </row>
    <row r="77" spans="7:30" x14ac:dyDescent="0.25">
      <c r="G77" s="1">
        <v>6</v>
      </c>
      <c r="H77" s="1">
        <f t="shared" si="14"/>
        <v>3.5238095238095237</v>
      </c>
      <c r="AC77" s="1">
        <v>4.7</v>
      </c>
      <c r="AD77" s="1">
        <f>U$27+V$27*AC77</f>
        <v>3.2173394812539136</v>
      </c>
    </row>
    <row r="78" spans="7:30" x14ac:dyDescent="0.25">
      <c r="G78" s="1">
        <v>6.1</v>
      </c>
      <c r="H78" s="1">
        <f t="shared" si="14"/>
        <v>3.5580952380952375</v>
      </c>
      <c r="AC78" s="1">
        <v>4.8</v>
      </c>
      <c r="AD78" s="1">
        <f>U$27+V$27*AC78</f>
        <v>3.2811592170014077</v>
      </c>
    </row>
    <row r="79" spans="7:30" x14ac:dyDescent="0.25">
      <c r="G79" s="1">
        <v>6.2</v>
      </c>
      <c r="H79" s="1">
        <f t="shared" si="14"/>
        <v>3.5923809523809522</v>
      </c>
      <c r="AC79" s="1">
        <v>4.9000000000000004</v>
      </c>
      <c r="AD79" s="1">
        <f>U$27+V$27*AC79</f>
        <v>3.3449789527489022</v>
      </c>
    </row>
    <row r="80" spans="7:30" x14ac:dyDescent="0.25">
      <c r="G80" s="1">
        <v>6.3</v>
      </c>
      <c r="H80" s="1">
        <f t="shared" si="14"/>
        <v>3.6266666666666669</v>
      </c>
      <c r="AC80" s="1">
        <v>5</v>
      </c>
      <c r="AD80" s="1">
        <f>U$27+V$27*AC80</f>
        <v>3.4087986884963963</v>
      </c>
    </row>
    <row r="81" spans="7:30" x14ac:dyDescent="0.25">
      <c r="G81" s="1">
        <v>6.4</v>
      </c>
      <c r="H81" s="1">
        <f t="shared" ref="H81:H97" si="19">H$13+G$13*G81</f>
        <v>3.6609523809523807</v>
      </c>
      <c r="AC81" s="1">
        <v>5.0999999999999996</v>
      </c>
      <c r="AD81" s="1">
        <f>U$27+V$27*AC81</f>
        <v>3.47261842424389</v>
      </c>
    </row>
    <row r="82" spans="7:30" x14ac:dyDescent="0.25">
      <c r="G82" s="1">
        <v>6.5</v>
      </c>
      <c r="H82" s="1">
        <f t="shared" si="19"/>
        <v>3.6952380952380954</v>
      </c>
      <c r="AC82" s="1">
        <v>5.2</v>
      </c>
      <c r="AD82" s="1">
        <f>U$27+V$27*AC82</f>
        <v>3.5364381599913846</v>
      </c>
    </row>
    <row r="83" spans="7:30" x14ac:dyDescent="0.25">
      <c r="G83" s="1">
        <v>6.6</v>
      </c>
      <c r="H83" s="1">
        <f t="shared" si="19"/>
        <v>3.7295238095238092</v>
      </c>
      <c r="AC83" s="1">
        <v>5.3</v>
      </c>
      <c r="AD83" s="1">
        <f>U$27+V$27*AC83</f>
        <v>3.6002578957388787</v>
      </c>
    </row>
    <row r="84" spans="7:30" x14ac:dyDescent="0.25">
      <c r="G84" s="1">
        <v>6.7</v>
      </c>
      <c r="H84" s="1">
        <f t="shared" si="19"/>
        <v>3.7638095238095239</v>
      </c>
      <c r="AC84" s="1">
        <v>5.4</v>
      </c>
      <c r="AD84" s="1">
        <f>U$27+V$27*AC84</f>
        <v>3.6640776314863732</v>
      </c>
    </row>
    <row r="85" spans="7:30" x14ac:dyDescent="0.25">
      <c r="G85" s="1">
        <v>6.8</v>
      </c>
      <c r="H85" s="1">
        <f t="shared" si="19"/>
        <v>3.7980952380952377</v>
      </c>
      <c r="AC85" s="1">
        <v>5.5</v>
      </c>
      <c r="AD85" s="1">
        <f>U$27+V$27*AC85</f>
        <v>3.7278973672338673</v>
      </c>
    </row>
    <row r="86" spans="7:30" x14ac:dyDescent="0.25">
      <c r="G86" s="1">
        <v>6.9</v>
      </c>
      <c r="H86" s="1">
        <f t="shared" si="19"/>
        <v>3.8323809523809524</v>
      </c>
      <c r="AC86" s="1">
        <v>5.6</v>
      </c>
      <c r="AD86" s="1">
        <f>U$27+V$27*AC86</f>
        <v>3.7917171029813614</v>
      </c>
    </row>
    <row r="87" spans="7:30" x14ac:dyDescent="0.25">
      <c r="G87" s="1">
        <v>7</v>
      </c>
      <c r="H87" s="1">
        <f t="shared" si="19"/>
        <v>3.8666666666666663</v>
      </c>
      <c r="AC87" s="1">
        <v>5.7</v>
      </c>
      <c r="AD87" s="1">
        <f>U$27+V$27*AC87</f>
        <v>3.855536838728856</v>
      </c>
    </row>
    <row r="88" spans="7:30" x14ac:dyDescent="0.25">
      <c r="G88" s="1">
        <v>7.1</v>
      </c>
      <c r="H88" s="1">
        <f t="shared" si="19"/>
        <v>3.9009523809523809</v>
      </c>
      <c r="AC88" s="1">
        <v>5.8</v>
      </c>
      <c r="AD88" s="1">
        <f>U$27+V$27*AC88</f>
        <v>3.9193565744763501</v>
      </c>
    </row>
    <row r="89" spans="7:30" x14ac:dyDescent="0.25">
      <c r="G89" s="1">
        <v>7.2</v>
      </c>
      <c r="H89" s="1">
        <f t="shared" si="19"/>
        <v>3.9352380952380956</v>
      </c>
      <c r="AC89" s="1">
        <v>5.9</v>
      </c>
      <c r="AD89" s="1">
        <f>U$27+V$27*AC89</f>
        <v>3.9831763102238447</v>
      </c>
    </row>
    <row r="90" spans="7:30" x14ac:dyDescent="0.25">
      <c r="G90" s="1">
        <v>7.3</v>
      </c>
      <c r="H90" s="1">
        <f t="shared" si="19"/>
        <v>3.9695238095238095</v>
      </c>
      <c r="AC90" s="1">
        <v>6</v>
      </c>
      <c r="AD90" s="1">
        <f>U$27+V$27*AC90</f>
        <v>4.0469960459713388</v>
      </c>
    </row>
    <row r="91" spans="7:30" x14ac:dyDescent="0.25">
      <c r="G91" s="1">
        <v>7.4</v>
      </c>
      <c r="H91" s="1">
        <f t="shared" si="19"/>
        <v>4.0038095238095242</v>
      </c>
      <c r="AC91" s="1">
        <v>6.1</v>
      </c>
      <c r="AD91" s="1">
        <f>U$27+V$27*AC91</f>
        <v>4.1108157817188333</v>
      </c>
    </row>
    <row r="92" spans="7:30" x14ac:dyDescent="0.25">
      <c r="G92" s="1">
        <v>7.5</v>
      </c>
      <c r="H92" s="1">
        <f t="shared" si="19"/>
        <v>4.038095238095238</v>
      </c>
      <c r="AC92" s="1">
        <v>6.2</v>
      </c>
      <c r="AD92" s="1">
        <f>U$27+V$27*AC92</f>
        <v>4.1746355174663279</v>
      </c>
    </row>
    <row r="93" spans="7:30" x14ac:dyDescent="0.25">
      <c r="G93" s="1">
        <v>7.6</v>
      </c>
      <c r="H93" s="1">
        <f t="shared" si="19"/>
        <v>4.0723809523809518</v>
      </c>
      <c r="AC93" s="1">
        <v>6.3</v>
      </c>
      <c r="AD93" s="1">
        <f>U$27+V$27*AC93</f>
        <v>4.2384552532138215</v>
      </c>
    </row>
    <row r="94" spans="7:30" x14ac:dyDescent="0.25">
      <c r="G94" s="1">
        <v>7.7</v>
      </c>
      <c r="H94" s="1">
        <f t="shared" si="19"/>
        <v>4.1066666666666665</v>
      </c>
      <c r="AC94" s="1">
        <v>6.4</v>
      </c>
      <c r="AD94" s="1">
        <f>U$27+V$27*AC94</f>
        <v>4.3022749889613161</v>
      </c>
    </row>
    <row r="95" spans="7:30" x14ac:dyDescent="0.25">
      <c r="G95" s="1">
        <v>7.8</v>
      </c>
      <c r="H95" s="1">
        <f t="shared" si="19"/>
        <v>4.1409523809523812</v>
      </c>
      <c r="AC95" s="1">
        <v>6.5</v>
      </c>
      <c r="AD95" s="1">
        <f>U$27+V$27*AC95</f>
        <v>4.3660947247088107</v>
      </c>
    </row>
    <row r="96" spans="7:30" x14ac:dyDescent="0.25">
      <c r="G96" s="1">
        <v>7.9</v>
      </c>
      <c r="H96" s="1">
        <f t="shared" si="19"/>
        <v>4.175238095238095</v>
      </c>
      <c r="AC96" s="1">
        <v>6.6</v>
      </c>
      <c r="AD96" s="1">
        <f>U$27+V$27*AC96</f>
        <v>4.4299144604563043</v>
      </c>
    </row>
    <row r="97" spans="7:30" x14ac:dyDescent="0.25">
      <c r="G97" s="1">
        <v>8</v>
      </c>
      <c r="H97" s="1">
        <f t="shared" si="19"/>
        <v>4.2095238095238097</v>
      </c>
      <c r="AC97" s="1">
        <v>6.7</v>
      </c>
      <c r="AD97" s="1">
        <f>U$27+V$27*AC97</f>
        <v>4.4937341962037989</v>
      </c>
    </row>
    <row r="98" spans="7:30" x14ac:dyDescent="0.25">
      <c r="AC98" s="1">
        <v>6.8</v>
      </c>
      <c r="AD98" s="1">
        <f>U$27+V$27*AC98</f>
        <v>4.5575539319512934</v>
      </c>
    </row>
    <row r="99" spans="7:30" x14ac:dyDescent="0.25">
      <c r="AC99" s="1">
        <v>6.9</v>
      </c>
      <c r="AD99" s="1">
        <f>U$27+V$27*AC99</f>
        <v>4.621373667698788</v>
      </c>
    </row>
    <row r="100" spans="7:30" x14ac:dyDescent="0.25">
      <c r="AC100" s="1">
        <v>7</v>
      </c>
      <c r="AD100" s="1">
        <f>U$27+V$27*AC100</f>
        <v>4.6851934034462817</v>
      </c>
    </row>
    <row r="101" spans="7:30" x14ac:dyDescent="0.25">
      <c r="AC101" s="1">
        <v>7.1</v>
      </c>
      <c r="AD101" s="1">
        <f>U$27+V$27*AC101</f>
        <v>4.7490131391937762</v>
      </c>
    </row>
    <row r="102" spans="7:30" x14ac:dyDescent="0.25">
      <c r="AC102" s="1">
        <v>7.2</v>
      </c>
      <c r="AD102" s="1">
        <f>U$27+V$27*AC102</f>
        <v>4.8128328749412708</v>
      </c>
    </row>
    <row r="103" spans="7:30" x14ac:dyDescent="0.25">
      <c r="AC103" s="1">
        <v>7.3</v>
      </c>
      <c r="AD103" s="1">
        <f>U$27+V$27*AC103</f>
        <v>4.8766526106887644</v>
      </c>
    </row>
    <row r="104" spans="7:30" x14ac:dyDescent="0.25">
      <c r="AC104" s="1">
        <v>7.4</v>
      </c>
      <c r="AD104" s="1">
        <f>U$27+V$27*AC104</f>
        <v>4.940472346436259</v>
      </c>
    </row>
    <row r="105" spans="7:30" x14ac:dyDescent="0.25">
      <c r="AC105" s="1">
        <v>7.5</v>
      </c>
      <c r="AD105" s="1">
        <f>U$27+V$27*AC105</f>
        <v>5.0042920821837535</v>
      </c>
    </row>
    <row r="106" spans="7:30" x14ac:dyDescent="0.25">
      <c r="AC106" s="1">
        <v>7.6</v>
      </c>
      <c r="AD106" s="1">
        <f>U$27+V$27*AC106</f>
        <v>5.0681118179312472</v>
      </c>
    </row>
    <row r="107" spans="7:30" x14ac:dyDescent="0.25">
      <c r="AC107" s="1">
        <v>7.7</v>
      </c>
      <c r="AD107" s="1">
        <f>U$27+V$27*AC107</f>
        <v>5.1319315536787418</v>
      </c>
    </row>
    <row r="108" spans="7:30" x14ac:dyDescent="0.25">
      <c r="AC108" s="1">
        <v>7.8</v>
      </c>
      <c r="AD108" s="1">
        <f>U$27+V$27*AC108</f>
        <v>5.1957512894262363</v>
      </c>
    </row>
    <row r="109" spans="7:30" x14ac:dyDescent="0.25">
      <c r="AC109" s="1">
        <v>7.9</v>
      </c>
      <c r="AD109" s="1">
        <f>U$27+V$27*AC109</f>
        <v>5.2595710251737309</v>
      </c>
    </row>
    <row r="110" spans="7:30" x14ac:dyDescent="0.25">
      <c r="AC110" s="1">
        <v>8</v>
      </c>
      <c r="AD110" s="1">
        <f>U$27+V$27*AC110</f>
        <v>5.3233907609212245</v>
      </c>
    </row>
  </sheetData>
  <mergeCells count="9">
    <mergeCell ref="S51:T51"/>
    <mergeCell ref="S75:T75"/>
    <mergeCell ref="A30:B30"/>
    <mergeCell ref="A31:B31"/>
    <mergeCell ref="U1:AA1"/>
    <mergeCell ref="A9:B9"/>
    <mergeCell ref="G9:H9"/>
    <mergeCell ref="A15:B15"/>
    <mergeCell ref="S27:T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2020-09-15T17:55:48Z</dcterms:created>
  <dcterms:modified xsi:type="dcterms:W3CDTF">2020-11-07T05:37:57Z</dcterms:modified>
</cp:coreProperties>
</file>