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3 Historias de Usuario\"/>
    </mc:Choice>
  </mc:AlternateContent>
  <xr:revisionPtr revIDLastSave="0" documentId="13_ncr:1_{5300957D-5FCC-4232-A7FF-D81E65C0059F}" xr6:coauthVersionLast="47" xr6:coauthVersionMax="47" xr10:uidLastSave="{00000000-0000-0000-0000-000000000000}"/>
  <bookViews>
    <workbookView xWindow="-12015" yWindow="5280" windowWidth="18000" windowHeight="9480" activeTab="1" xr2:uid="{00000000-000D-0000-FFFF-FFFF00000000}"/>
  </bookViews>
  <sheets>
    <sheet name="Historia de Usuario" sheetId="1" r:id="rId1"/>
    <sheet name="Formato descripción HU" sheetId="2" r:id="rId2"/>
  </sheets>
  <definedNames>
    <definedName name="_xlnm._FilterDatabase" localSheetId="1" hidden="1">'Formato descripción HU'!$B$2:$O$26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MK85igqNlXTj/YNCSxfF3gIFSlw=="/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<sst xmlns="http://schemas.openxmlformats.org/spreadsheetml/2006/main" count="352" uniqueCount="214">
  <si>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</si>
  <si>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</si>
  <si>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</si>
  <si>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</si>
  <si>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</si>
  <si>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</si>
  <si>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</si>
  <si>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</si>
  <si>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</si>
  <si>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</si>
  <si>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</si>
  <si>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</si>
  <si>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</si>
  <si>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</si>
  <si>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</si>
  <si>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</si>
  <si>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</si>
  <si>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</si>
  <si>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</si>
  <si>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</si>
  <si>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</si>
  <si>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</si>
  <si>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</si>
  <si>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</si>
  <si>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</si>
  <si>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</si>
  <si>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</si>
  <si>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</si>
  <si>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</si>
  <si>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</si>
  <si>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</si>
  <si>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David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</si>
  <si>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</si>
  <si>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</si>
  <si>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</si>
  <si>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</si>
  <si>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</si>
  <si>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</si>
  <si>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</si>
  <si>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</si>
  <si>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</si>
  <si>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</si>
  <si>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</si>
  <si>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</si>
  <si>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</si>
  <si>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</si>
  <si>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</si>
  <si>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</si>
  <si>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</si>
  <si>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</si>
  <si>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</si>
  <si>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</si>
  <si>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</si>
  <si>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</si>
  <si>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</si>
  <si>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</si>
  <si>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</si>
  <si>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</si>
  <si>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</si>
  <si>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Alan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</si>
  <si>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</si>
  <si>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</si>
  <si>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</si>
  <si>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</si>
  <si>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</si>
  <si>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</si>
  <si>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</si>
  <si>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</si>
  <si>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</si>
  <si>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</si>
  <si>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</si>
  <si>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</si>
  <si>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</si>
  <si>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</si>
  <si>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</si>
  <si>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</si>
  <si>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</si>
  <si>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</si>
  <si>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</si>
  <si>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</si>
  <si>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</si>
  <si>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</si>
  <si>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</si>
  <si>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</si>
  <si>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</si>
  <si>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</si>
  <si>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</si>
  <si>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</si>
  <si>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</si>
  <si>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</si>
  <si>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</si>
  <si>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</si>
  <si>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</si>
  <si>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</si>
  <si>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Nayeli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</si>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</sst>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0" fillId="2" borderId="4" xfId="0" applyFont="1" applyFill="1" applyBorder="1"/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7" fillId="4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2" fillId="0" borderId="0" xfId="0" applyFont="1" applyAlignment="1">
      <alignment horizontal="center" vertical="center"/>
    </xf>
    <xf numFmtId="0" fontId="10" fillId="7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33" xfId="0" applyFont="1" applyFill="1" applyBorder="1" applyAlignment="1">
      <alignment horizontal="center" vertical="center" wrapText="1"/>
    </xf>
    <xf numFmtId="0" fontId="12" fillId="8" borderId="33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/>
    </xf>
    <xf numFmtId="0" fontId="12" fillId="9" borderId="32" xfId="0" applyFont="1" applyFill="1" applyBorder="1" applyAlignment="1">
      <alignment horizontal="center" vertical="center" wrapText="1"/>
    </xf>
    <xf numFmtId="0" fontId="12" fillId="9" borderId="32" xfId="0" applyFont="1" applyFill="1" applyBorder="1" applyAlignment="1">
      <alignment horizontal="center" vertical="center" wrapText="1"/>
    </xf>
    <xf numFmtId="0" fontId="12" fillId="9" borderId="32" xfId="0" applyFont="1" applyFill="1" applyBorder="1" applyAlignment="1">
      <alignment horizontal="center" vertical="center" wrapText="1"/>
    </xf>
    <xf numFmtId="0" fontId="12" fillId="9" borderId="33" xfId="0" applyFont="1" applyFill="1" applyBorder="1" applyAlignment="1">
      <alignment horizontal="center" vertical="center" wrapText="1"/>
    </xf>
    <xf numFmtId="164" fontId="12" fillId="9" borderId="32" xfId="0" applyNumberFormat="1" applyFont="1" applyFill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12" fillId="11" borderId="32" xfId="0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12" borderId="33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3" xfId="0" applyFont="1" applyFill="1" applyBorder="1" applyAlignment="1">
      <alignment horizontal="center" vertical="center" wrapText="1"/>
    </xf>
    <xf numFmtId="0" fontId="12" fillId="14" borderId="32" xfId="0" applyFont="1" applyFill="1" applyBorder="1" applyAlignment="1">
      <alignment horizontal="center" vertical="center" wrapText="1"/>
    </xf>
    <xf numFmtId="0" fontId="12" fillId="14" borderId="32" xfId="0" applyFont="1" applyFill="1" applyBorder="1" applyAlignment="1">
      <alignment horizontal="center" vertical="center" wrapText="1"/>
    </xf>
    <xf numFmtId="0" fontId="12" fillId="14" borderId="3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8" xfId="0" applyFont="1" applyBorder="1"/>
    <xf numFmtId="0" fontId="8" fillId="6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9" xfId="0" applyFont="1" applyBorder="1"/>
    <xf numFmtId="0" fontId="4" fillId="0" borderId="20" xfId="0" applyFont="1" applyBorder="1"/>
    <xf numFmtId="0" fontId="5" fillId="3" borderId="12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2" fillId="4" borderId="12" xfId="0" applyFont="1" applyFill="1" applyBorder="1" applyAlignment="1">
      <alignment horizontal="center" vertical="center"/>
    </xf>
    <xf numFmtId="0" fontId="4" fillId="0" borderId="14" xfId="0" applyFont="1" applyBorder="1"/>
    <xf numFmtId="0" fontId="0" fillId="0" borderId="0" xfId="0" applyFont="1" applyAlignment="1"/>
    <xf numFmtId="0" fontId="4" fillId="0" borderId="21" xfId="0" applyFont="1" applyBorder="1"/>
    <xf numFmtId="0" fontId="2" fillId="4" borderId="12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9" fillId="0" borderId="0" xfId="0" applyFont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4" fillId="0" borderId="35" xfId="0" applyFont="1" applyBorder="1"/>
    <xf numFmtId="0" fontId="4" fillId="0" borderId="36" xfId="0" applyFont="1" applyBorder="1"/>
    <xf numFmtId="0" fontId="2" fillId="9" borderId="34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164" fontId="15" fillId="8" borderId="32" xfId="0" applyNumberFormat="1" applyFont="1" applyFill="1" applyBorder="1" applyAlignment="1">
      <alignment horizontal="center" vertical="center" wrapText="1"/>
    </xf>
    <xf numFmtId="164" fontId="15" fillId="9" borderId="32" xfId="0" applyNumberFormat="1" applyFont="1" applyFill="1" applyBorder="1" applyAlignment="1">
      <alignment horizontal="center" vertical="center" wrapText="1"/>
    </xf>
    <xf numFmtId="164" fontId="15" fillId="10" borderId="32" xfId="0" applyNumberFormat="1" applyFont="1" applyFill="1" applyBorder="1" applyAlignment="1">
      <alignment horizontal="center" vertical="center" wrapText="1"/>
    </xf>
    <xf numFmtId="164" fontId="15" fillId="0" borderId="32" xfId="0" applyNumberFormat="1" applyFont="1" applyFill="1" applyBorder="1" applyAlignment="1">
      <alignment horizontal="center" vertical="center" wrapText="1"/>
    </xf>
    <xf numFmtId="164" fontId="15" fillId="12" borderId="32" xfId="0" applyNumberFormat="1" applyFont="1" applyFill="1" applyBorder="1" applyAlignment="1">
      <alignment horizontal="center" vertical="center" wrapText="1"/>
    </xf>
    <xf numFmtId="164" fontId="15" fillId="13" borderId="32" xfId="0" applyNumberFormat="1" applyFont="1" applyFill="1" applyBorder="1" applyAlignment="1">
      <alignment horizontal="center" vertical="center" wrapText="1"/>
    </xf>
    <xf numFmtId="164" fontId="15" fillId="14" borderId="3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20"/>
  <sheetViews>
    <sheetView showGridLines="0" workbookViewId="0"/>
  </sheetViews>
  <sheetFormatPr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"/>
      <c r="D4" s="1"/>
      <c r="E4" s="1"/>
      <c r="F4" s="2"/>
    </row>
    <row r="5" spans="1:26" hidden="1" x14ac:dyDescent="0.25">
      <c r="C5" s="1"/>
      <c r="D5" s="1"/>
      <c r="E5" s="1"/>
      <c r="F5" s="2"/>
    </row>
    <row r="6" spans="1:26" ht="39.75" customHeight="1" x14ac:dyDescent="0.2">
      <c r="B6" s="58" t="s">
        <v>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1:26" ht="9.75" customHeight="1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"/>
    </row>
    <row r="9" spans="1:26" ht="30" customHeight="1" x14ac:dyDescent="0.2">
      <c r="B9" s="10"/>
      <c r="C9" s="11" t="s">
        <v>1</v>
      </c>
      <c r="D9" s="12"/>
      <c r="E9" s="61" t="s">
        <v>2</v>
      </c>
      <c r="F9" s="60"/>
      <c r="G9" s="12"/>
      <c r="H9" s="61" t="s">
        <v>3</v>
      </c>
      <c r="I9" s="60"/>
      <c r="J9" s="13"/>
      <c r="K9" s="13"/>
      <c r="L9" s="13"/>
      <c r="M9" s="13"/>
      <c r="N9" s="13"/>
      <c r="O9" s="13"/>
      <c r="P9" s="14"/>
      <c r="Q9" s="3"/>
    </row>
    <row r="10" spans="1:26" ht="30" customHeight="1" x14ac:dyDescent="0.2">
      <c r="B10" s="10"/>
      <c r="C10" s="15" t="s">
        <v>4</v>
      </c>
      <c r="D10" s="16"/>
      <c r="E10" s="62" t="str">
        <f>VLOOKUP(C10,'Formato descripción HU'!B3:O26,5,0)</f>
        <v>Bodeguero</v>
      </c>
      <c r="F10" s="60"/>
      <c r="G10" s="17"/>
      <c r="H10" s="62" t="str">
        <f>VLOOKUP(C10,'Formato descripción HU'!B3:O26,11,0)</f>
        <v>No iniciado</v>
      </c>
      <c r="I10" s="60"/>
      <c r="J10" s="17"/>
      <c r="K10" s="13"/>
      <c r="L10" s="13"/>
      <c r="M10" s="13"/>
      <c r="N10" s="13"/>
      <c r="O10" s="13"/>
      <c r="P10" s="14"/>
      <c r="Q10" s="3"/>
    </row>
    <row r="11" spans="1:26" ht="9.75" customHeight="1" x14ac:dyDescent="0.2">
      <c r="A11" s="3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">
      <c r="A12" s="3"/>
      <c r="B12" s="10"/>
      <c r="C12" s="11" t="s">
        <v>5</v>
      </c>
      <c r="D12" s="16"/>
      <c r="E12" s="61" t="s">
        <v>6</v>
      </c>
      <c r="F12" s="60"/>
      <c r="G12" s="17"/>
      <c r="H12" s="61" t="s">
        <v>7</v>
      </c>
      <c r="I12" s="60"/>
      <c r="J12" s="17"/>
      <c r="K12" s="19"/>
      <c r="L12" s="19"/>
      <c r="M12" s="13"/>
      <c r="N12" s="19"/>
      <c r="O12" s="19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">
      <c r="A13" s="3"/>
      <c r="B13" s="10"/>
      <c r="C13" s="20" t="str">
        <f>VLOOKUP('Historia de Usuario'!C10,'Formato descripción HU'!B3:O26,8,0)</f>
        <v>2h</v>
      </c>
      <c r="D13" s="16"/>
      <c r="E13" s="62" t="str">
        <f>VLOOKUP(C10,'Formato descripción HU'!B3:O26,10,0)</f>
        <v xml:space="preserve">Media </v>
      </c>
      <c r="F13" s="60"/>
      <c r="G13" s="17"/>
      <c r="H13" s="62" t="str">
        <f>VLOOKUP(C10,'Formato descripción HU'!B3:O26,7,0)</f>
        <v>David</v>
      </c>
      <c r="I13" s="60"/>
      <c r="J13" s="17"/>
      <c r="K13" s="19"/>
      <c r="L13" s="19"/>
      <c r="M13" s="13"/>
      <c r="N13" s="19"/>
      <c r="O13" s="19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.75" customHeight="1" x14ac:dyDescent="0.2">
      <c r="A14" s="3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3"/>
      <c r="B15" s="10"/>
      <c r="C15" s="63" t="s">
        <v>8</v>
      </c>
      <c r="D15" s="77" t="str">
        <f>VLOOKUP(C10,'Formato descripción HU'!B3:O26,3,0)</f>
        <v>Conocer el stock de los productos para, en base al analisis, determinar ciertas acciones</v>
      </c>
      <c r="E15" s="67"/>
      <c r="F15" s="13"/>
      <c r="G15" s="63" t="s">
        <v>9</v>
      </c>
      <c r="H15" s="77" t="str">
        <f>VLOOKUP(C10,'Formato descripción HU'!B3:O26,4,0)</f>
        <v>Despliegue de una lista de productos con su respectiva cantidad, existencia, dentro del almacen/bodega</v>
      </c>
      <c r="I15" s="74"/>
      <c r="J15" s="67"/>
      <c r="K15" s="13"/>
      <c r="L15" s="63" t="s">
        <v>10</v>
      </c>
      <c r="M15" s="73" t="str">
        <f>VLOOKUP(C10,'Formato descripción HU'!B3:O26,6,0)</f>
        <v>El sistema debera permitir que el actor consulte la cantidad de productos de determinado tipo</v>
      </c>
      <c r="N15" s="74"/>
      <c r="O15" s="67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3"/>
      <c r="B16" s="10"/>
      <c r="C16" s="64"/>
      <c r="D16" s="71"/>
      <c r="E16" s="72"/>
      <c r="F16" s="13"/>
      <c r="G16" s="64"/>
      <c r="H16" s="71"/>
      <c r="I16" s="75"/>
      <c r="J16" s="72"/>
      <c r="K16" s="13"/>
      <c r="L16" s="64"/>
      <c r="M16" s="71"/>
      <c r="N16" s="75"/>
      <c r="O16" s="72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3"/>
      <c r="B17" s="10"/>
      <c r="C17" s="65"/>
      <c r="D17" s="68"/>
      <c r="E17" s="69"/>
      <c r="F17" s="13"/>
      <c r="G17" s="65"/>
      <c r="H17" s="68"/>
      <c r="I17" s="76"/>
      <c r="J17" s="69"/>
      <c r="K17" s="13"/>
      <c r="L17" s="65"/>
      <c r="M17" s="68"/>
      <c r="N17" s="76"/>
      <c r="O17" s="69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.75" customHeight="1" x14ac:dyDescent="0.2">
      <c r="A18" s="3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B19" s="10"/>
      <c r="C19" s="66" t="s">
        <v>11</v>
      </c>
      <c r="D19" s="67"/>
      <c r="E19" s="78" t="str">
        <f>VLOOKUP(C10,'Formato descripción HU'!B3:O26,14,0)</f>
        <v>Revisar Stock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14"/>
      <c r="Q19" s="3"/>
    </row>
    <row r="20" spans="1:26" ht="19.5" customHeight="1" x14ac:dyDescent="0.2">
      <c r="B20" s="10"/>
      <c r="C20" s="68"/>
      <c r="D20" s="6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14"/>
      <c r="Q20" s="3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</row>
    <row r="22" spans="1:26" ht="19.5" customHeight="1" x14ac:dyDescent="0.2">
      <c r="A22" s="3"/>
      <c r="B22" s="10"/>
      <c r="C22" s="70" t="s">
        <v>12</v>
      </c>
      <c r="D22" s="67"/>
      <c r="E22" s="73" t="str">
        <f>VLOOKUP(C10,'Formato descripción HU'!B3:O26,12,0)</f>
        <v>Solicitar una lista de productos, se debe deplagar el producto con la cantidad en existencia
Solicitar un producto, se debe deplegar el stock</v>
      </c>
      <c r="F22" s="74"/>
      <c r="G22" s="74"/>
      <c r="H22" s="67"/>
      <c r="I22" s="13"/>
      <c r="J22" s="70" t="s">
        <v>13</v>
      </c>
      <c r="K22" s="67"/>
      <c r="L22" s="73" t="str">
        <f>VLOOKUP(C10,'Formato descripción HU'!B3:O26,13,0)</f>
        <v>Sin Comentarios</v>
      </c>
      <c r="M22" s="74"/>
      <c r="N22" s="74"/>
      <c r="O22" s="67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3"/>
      <c r="B23" s="10"/>
      <c r="C23" s="71"/>
      <c r="D23" s="72"/>
      <c r="E23" s="71"/>
      <c r="F23" s="75"/>
      <c r="G23" s="75"/>
      <c r="H23" s="72"/>
      <c r="I23" s="13"/>
      <c r="J23" s="71"/>
      <c r="K23" s="72"/>
      <c r="L23" s="71"/>
      <c r="M23" s="75"/>
      <c r="N23" s="75"/>
      <c r="O23" s="72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3"/>
      <c r="B24" s="10"/>
      <c r="C24" s="68"/>
      <c r="D24" s="69"/>
      <c r="E24" s="68"/>
      <c r="F24" s="76"/>
      <c r="G24" s="76"/>
      <c r="H24" s="69"/>
      <c r="I24" s="13"/>
      <c r="J24" s="68"/>
      <c r="K24" s="69"/>
      <c r="L24" s="68"/>
      <c r="M24" s="76"/>
      <c r="N24" s="76"/>
      <c r="O24" s="69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9.75" customHeight="1" x14ac:dyDescent="0.2">
      <c r="A25" s="3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6" ht="19.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6" ht="19.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26" ht="19.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ht="19.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6" ht="19.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6" ht="19.5" customHeight="1" x14ac:dyDescent="0.2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6" ht="19.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6" ht="19.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6" ht="19.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6" ht="19.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6" ht="19.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6" ht="19.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6" ht="19.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6" ht="19.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3:16" ht="19.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3:16" ht="19.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3:16" ht="19.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3:16" ht="19.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3:16" ht="19.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3:16" ht="19.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6" ht="15.7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'Formato descripción HU'!$B$3:$B$26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7"/>
  <sheetViews>
    <sheetView showGridLines="0" tabSelected="1" topLeftCell="G1" zoomScaleNormal="100" workbookViewId="0">
      <selection activeCell="J3" sqref="J3:J26"/>
    </sheetView>
  </sheetViews>
  <sheetFormatPr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6" customWidth="1"/>
    <col min="7" max="7" width="36.875" customWidth="1"/>
    <col min="8" max="8" width="12.875" customWidth="1"/>
    <col min="9" max="12" width="10.625" customWidth="1"/>
    <col min="13" max="15" width="20.625" customWidth="1"/>
    <col min="16" max="16" width="22.25" customWidth="1"/>
    <col min="17" max="26" width="9.375" customWidth="1"/>
  </cols>
  <sheetData>
    <row r="1" spans="1:26" ht="45" customHeight="1" x14ac:dyDescent="0.2">
      <c r="A1" s="24"/>
      <c r="B1" s="84" t="s">
        <v>14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60" x14ac:dyDescent="0.2">
      <c r="A2" s="24"/>
      <c r="B2" s="25" t="s">
        <v>1</v>
      </c>
      <c r="C2" s="25" t="s">
        <v>15</v>
      </c>
      <c r="D2" s="26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6</v>
      </c>
      <c r="L2" s="25" t="s">
        <v>3</v>
      </c>
      <c r="M2" s="25" t="s">
        <v>23</v>
      </c>
      <c r="N2" s="25" t="s">
        <v>13</v>
      </c>
      <c r="O2" s="25" t="s">
        <v>24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51" x14ac:dyDescent="0.2">
      <c r="A3" s="24"/>
      <c r="B3" s="27" t="s">
        <v>25</v>
      </c>
      <c r="C3" s="28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8" t="s">
        <v>31</v>
      </c>
      <c r="I3" s="28" t="s">
        <v>32</v>
      </c>
      <c r="J3" s="93">
        <v>44580</v>
      </c>
      <c r="K3" s="29" t="s">
        <v>33</v>
      </c>
      <c r="L3" s="29" t="s">
        <v>34</v>
      </c>
      <c r="M3" s="30" t="s">
        <v>35</v>
      </c>
      <c r="N3" s="30" t="s">
        <v>36</v>
      </c>
      <c r="O3" s="31" t="s">
        <v>37</v>
      </c>
      <c r="P3" s="85" t="s">
        <v>38</v>
      </c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51" x14ac:dyDescent="0.2">
      <c r="A4" s="24"/>
      <c r="B4" s="27" t="s">
        <v>39</v>
      </c>
      <c r="C4" s="28" t="s">
        <v>40</v>
      </c>
      <c r="D4" s="29" t="s">
        <v>41</v>
      </c>
      <c r="E4" s="32" t="s">
        <v>42</v>
      </c>
      <c r="F4" s="29" t="s">
        <v>29</v>
      </c>
      <c r="G4" s="32" t="s">
        <v>43</v>
      </c>
      <c r="H4" s="28" t="s">
        <v>31</v>
      </c>
      <c r="I4" s="28" t="s">
        <v>32</v>
      </c>
      <c r="J4" s="93">
        <v>44580</v>
      </c>
      <c r="K4" s="29" t="s">
        <v>33</v>
      </c>
      <c r="L4" s="29" t="s">
        <v>34</v>
      </c>
      <c r="M4" s="28" t="s">
        <v>44</v>
      </c>
      <c r="N4" s="30" t="s">
        <v>36</v>
      </c>
      <c r="O4" s="31" t="s">
        <v>45</v>
      </c>
      <c r="P4" s="86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24"/>
      <c r="B5" s="27" t="s">
        <v>46</v>
      </c>
      <c r="C5" s="28" t="s">
        <v>47</v>
      </c>
      <c r="D5" s="31" t="s">
        <v>48</v>
      </c>
      <c r="E5" s="31" t="s">
        <v>49</v>
      </c>
      <c r="F5" s="29" t="s">
        <v>29</v>
      </c>
      <c r="G5" s="31" t="s">
        <v>50</v>
      </c>
      <c r="H5" s="28" t="s">
        <v>31</v>
      </c>
      <c r="I5" s="28" t="s">
        <v>32</v>
      </c>
      <c r="J5" s="93">
        <v>44580</v>
      </c>
      <c r="K5" s="29" t="s">
        <v>33</v>
      </c>
      <c r="L5" s="29" t="s">
        <v>34</v>
      </c>
      <c r="M5" s="28" t="s">
        <v>51</v>
      </c>
      <c r="N5" s="30" t="s">
        <v>36</v>
      </c>
      <c r="O5" s="31" t="s">
        <v>52</v>
      </c>
      <c r="P5" s="86"/>
      <c r="Q5" s="24"/>
      <c r="R5" s="24" t="s">
        <v>33</v>
      </c>
      <c r="S5" s="24" t="s">
        <v>34</v>
      </c>
      <c r="T5" s="24"/>
      <c r="U5" s="24"/>
      <c r="V5" s="24"/>
      <c r="W5" s="24"/>
      <c r="X5" s="24"/>
      <c r="Y5" s="24"/>
      <c r="Z5" s="24"/>
    </row>
    <row r="6" spans="1:26" ht="76.5" x14ac:dyDescent="0.2">
      <c r="A6" s="24"/>
      <c r="B6" s="27" t="s">
        <v>53</v>
      </c>
      <c r="C6" s="28" t="s">
        <v>54</v>
      </c>
      <c r="D6" s="29" t="s">
        <v>55</v>
      </c>
      <c r="E6" s="29" t="s">
        <v>56</v>
      </c>
      <c r="F6" s="29" t="s">
        <v>57</v>
      </c>
      <c r="G6" s="29" t="s">
        <v>58</v>
      </c>
      <c r="H6" s="28" t="s">
        <v>59</v>
      </c>
      <c r="I6" s="28" t="s">
        <v>32</v>
      </c>
      <c r="J6" s="93">
        <v>44580</v>
      </c>
      <c r="K6" s="29" t="s">
        <v>33</v>
      </c>
      <c r="L6" s="29" t="s">
        <v>34</v>
      </c>
      <c r="M6" s="28" t="s">
        <v>60</v>
      </c>
      <c r="N6" s="30" t="s">
        <v>36</v>
      </c>
      <c r="O6" s="29" t="s">
        <v>61</v>
      </c>
      <c r="P6" s="86"/>
      <c r="Q6" s="24"/>
      <c r="R6" s="24" t="s">
        <v>62</v>
      </c>
      <c r="S6" s="24" t="s">
        <v>63</v>
      </c>
      <c r="T6" s="24"/>
      <c r="U6" s="24"/>
      <c r="V6" s="24"/>
      <c r="W6" s="24"/>
      <c r="X6" s="24"/>
      <c r="Y6" s="24"/>
      <c r="Z6" s="24"/>
    </row>
    <row r="7" spans="1:26" ht="102" x14ac:dyDescent="0.2">
      <c r="A7" s="24"/>
      <c r="B7" s="27" t="s">
        <v>64</v>
      </c>
      <c r="C7" s="28" t="s">
        <v>65</v>
      </c>
      <c r="D7" s="29" t="s">
        <v>66</v>
      </c>
      <c r="E7" s="28" t="s">
        <v>67</v>
      </c>
      <c r="F7" s="29" t="s">
        <v>57</v>
      </c>
      <c r="G7" s="29" t="s">
        <v>68</v>
      </c>
      <c r="H7" s="28" t="s">
        <v>59</v>
      </c>
      <c r="I7" s="29" t="s">
        <v>69</v>
      </c>
      <c r="J7" s="93">
        <v>44580</v>
      </c>
      <c r="K7" s="29" t="s">
        <v>62</v>
      </c>
      <c r="L7" s="29" t="s">
        <v>34</v>
      </c>
      <c r="M7" s="28" t="s">
        <v>70</v>
      </c>
      <c r="N7" s="30" t="s">
        <v>36</v>
      </c>
      <c r="O7" s="29" t="s">
        <v>71</v>
      </c>
      <c r="P7" s="86"/>
      <c r="Q7" s="24"/>
      <c r="R7" s="24"/>
      <c r="S7" s="24" t="s">
        <v>72</v>
      </c>
      <c r="T7" s="24"/>
      <c r="U7" s="24"/>
      <c r="V7" s="24"/>
      <c r="W7" s="24"/>
      <c r="X7" s="24"/>
      <c r="Y7" s="24"/>
      <c r="Z7" s="24"/>
    </row>
    <row r="8" spans="1:26" ht="51" x14ac:dyDescent="0.2">
      <c r="A8" s="24"/>
      <c r="B8" s="27" t="s">
        <v>73</v>
      </c>
      <c r="C8" s="28" t="s">
        <v>74</v>
      </c>
      <c r="D8" s="29" t="s">
        <v>75</v>
      </c>
      <c r="E8" s="29" t="s">
        <v>76</v>
      </c>
      <c r="F8" s="29" t="s">
        <v>29</v>
      </c>
      <c r="G8" s="29" t="s">
        <v>77</v>
      </c>
      <c r="H8" s="28" t="s">
        <v>31</v>
      </c>
      <c r="I8" s="29" t="s">
        <v>69</v>
      </c>
      <c r="J8" s="93">
        <v>44580</v>
      </c>
      <c r="K8" s="29" t="s">
        <v>62</v>
      </c>
      <c r="L8" s="29" t="s">
        <v>34</v>
      </c>
      <c r="M8" s="28" t="s">
        <v>78</v>
      </c>
      <c r="N8" s="30" t="s">
        <v>36</v>
      </c>
      <c r="O8" s="29" t="s">
        <v>79</v>
      </c>
      <c r="P8" s="87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7.5" x14ac:dyDescent="0.2">
      <c r="A9" s="24"/>
      <c r="B9" s="27" t="s">
        <v>80</v>
      </c>
      <c r="C9" s="33" t="s">
        <v>81</v>
      </c>
      <c r="D9" s="34" t="s">
        <v>82</v>
      </c>
      <c r="E9" s="34" t="s">
        <v>83</v>
      </c>
      <c r="F9" s="34" t="s">
        <v>29</v>
      </c>
      <c r="G9" s="34" t="s">
        <v>84</v>
      </c>
      <c r="H9" s="33" t="s">
        <v>59</v>
      </c>
      <c r="I9" s="35" t="s">
        <v>32</v>
      </c>
      <c r="J9" s="94">
        <v>44583</v>
      </c>
      <c r="K9" s="34" t="s">
        <v>33</v>
      </c>
      <c r="L9" s="34" t="s">
        <v>34</v>
      </c>
      <c r="M9" s="33" t="s">
        <v>85</v>
      </c>
      <c r="N9" s="36" t="s">
        <v>36</v>
      </c>
      <c r="O9" s="34" t="s">
        <v>86</v>
      </c>
      <c r="P9" s="88" t="s">
        <v>87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3.75" x14ac:dyDescent="0.2">
      <c r="A10" s="24"/>
      <c r="B10" s="27" t="s">
        <v>88</v>
      </c>
      <c r="C10" s="33" t="s">
        <v>89</v>
      </c>
      <c r="D10" s="34" t="s">
        <v>90</v>
      </c>
      <c r="E10" s="34" t="s">
        <v>91</v>
      </c>
      <c r="F10" s="34" t="s">
        <v>92</v>
      </c>
      <c r="G10" s="34" t="s">
        <v>93</v>
      </c>
      <c r="H10" s="33" t="s">
        <v>94</v>
      </c>
      <c r="I10" s="35" t="s">
        <v>32</v>
      </c>
      <c r="J10" s="94">
        <v>44583</v>
      </c>
      <c r="K10" s="34" t="s">
        <v>33</v>
      </c>
      <c r="L10" s="34" t="s">
        <v>34</v>
      </c>
      <c r="M10" s="33" t="s">
        <v>95</v>
      </c>
      <c r="N10" s="36" t="s">
        <v>36</v>
      </c>
      <c r="O10" s="37" t="s">
        <v>96</v>
      </c>
      <c r="P10" s="86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0.25" x14ac:dyDescent="0.2">
      <c r="A11" s="24"/>
      <c r="B11" s="27" t="s">
        <v>97</v>
      </c>
      <c r="C11" s="33" t="s">
        <v>98</v>
      </c>
      <c r="D11" s="34" t="s">
        <v>99</v>
      </c>
      <c r="E11" s="34" t="s">
        <v>100</v>
      </c>
      <c r="F11" s="34" t="s">
        <v>29</v>
      </c>
      <c r="G11" s="34" t="s">
        <v>101</v>
      </c>
      <c r="H11" s="33" t="s">
        <v>59</v>
      </c>
      <c r="I11" s="34" t="s">
        <v>69</v>
      </c>
      <c r="J11" s="94">
        <v>44583</v>
      </c>
      <c r="K11" s="34" t="s">
        <v>62</v>
      </c>
      <c r="L11" s="34" t="s">
        <v>34</v>
      </c>
      <c r="M11" s="33" t="s">
        <v>102</v>
      </c>
      <c r="N11" s="36" t="s">
        <v>36</v>
      </c>
      <c r="O11" s="34" t="s">
        <v>103</v>
      </c>
      <c r="P11" s="86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89.25" x14ac:dyDescent="0.2">
      <c r="A12" s="24"/>
      <c r="B12" s="27" t="s">
        <v>104</v>
      </c>
      <c r="C12" s="33" t="s">
        <v>105</v>
      </c>
      <c r="D12" s="34" t="s">
        <v>106</v>
      </c>
      <c r="E12" s="34" t="s">
        <v>107</v>
      </c>
      <c r="F12" s="34" t="s">
        <v>29</v>
      </c>
      <c r="G12" s="34" t="s">
        <v>108</v>
      </c>
      <c r="H12" s="33" t="s">
        <v>59</v>
      </c>
      <c r="I12" s="34" t="s">
        <v>69</v>
      </c>
      <c r="J12" s="94">
        <v>44583</v>
      </c>
      <c r="K12" s="34" t="s">
        <v>62</v>
      </c>
      <c r="L12" s="34" t="s">
        <v>34</v>
      </c>
      <c r="M12" s="33" t="s">
        <v>109</v>
      </c>
      <c r="N12" s="36" t="s">
        <v>36</v>
      </c>
      <c r="O12" s="34" t="s">
        <v>110</v>
      </c>
      <c r="P12" s="87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02" x14ac:dyDescent="0.2">
      <c r="A13" s="24"/>
      <c r="B13" s="27" t="s">
        <v>111</v>
      </c>
      <c r="C13" s="38" t="s">
        <v>112</v>
      </c>
      <c r="D13" s="38" t="s">
        <v>113</v>
      </c>
      <c r="E13" s="39" t="s">
        <v>114</v>
      </c>
      <c r="F13" s="39" t="s">
        <v>115</v>
      </c>
      <c r="G13" s="39" t="s">
        <v>116</v>
      </c>
      <c r="H13" s="38" t="s">
        <v>94</v>
      </c>
      <c r="I13" s="40" t="s">
        <v>32</v>
      </c>
      <c r="J13" s="95">
        <v>44594</v>
      </c>
      <c r="K13" s="39" t="s">
        <v>33</v>
      </c>
      <c r="L13" s="39" t="s">
        <v>34</v>
      </c>
      <c r="M13" s="41" t="s">
        <v>117</v>
      </c>
      <c r="N13" s="42" t="s">
        <v>36</v>
      </c>
      <c r="O13" s="39" t="s">
        <v>118</v>
      </c>
      <c r="P13" s="89" t="s">
        <v>119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02" x14ac:dyDescent="0.2">
      <c r="A14" s="24"/>
      <c r="B14" s="27" t="s">
        <v>120</v>
      </c>
      <c r="C14" s="38" t="s">
        <v>121</v>
      </c>
      <c r="D14" s="39" t="s">
        <v>122</v>
      </c>
      <c r="E14" s="39" t="s">
        <v>123</v>
      </c>
      <c r="F14" s="39" t="s">
        <v>115</v>
      </c>
      <c r="G14" s="39" t="s">
        <v>124</v>
      </c>
      <c r="H14" s="38" t="s">
        <v>94</v>
      </c>
      <c r="I14" s="39" t="s">
        <v>69</v>
      </c>
      <c r="J14" s="95">
        <v>44594</v>
      </c>
      <c r="K14" s="39" t="s">
        <v>62</v>
      </c>
      <c r="L14" s="39" t="s">
        <v>34</v>
      </c>
      <c r="M14" s="41" t="s">
        <v>125</v>
      </c>
      <c r="N14" s="42" t="s">
        <v>36</v>
      </c>
      <c r="O14" s="39" t="s">
        <v>126</v>
      </c>
      <c r="P14" s="86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76.5" x14ac:dyDescent="0.2">
      <c r="A15" s="24"/>
      <c r="B15" s="27" t="s">
        <v>4</v>
      </c>
      <c r="C15" s="38" t="s">
        <v>127</v>
      </c>
      <c r="D15" s="39" t="s">
        <v>128</v>
      </c>
      <c r="E15" s="39" t="s">
        <v>129</v>
      </c>
      <c r="F15" s="39" t="s">
        <v>115</v>
      </c>
      <c r="G15" s="39" t="s">
        <v>130</v>
      </c>
      <c r="H15" s="38" t="s">
        <v>31</v>
      </c>
      <c r="I15" s="39" t="s">
        <v>69</v>
      </c>
      <c r="J15" s="95">
        <v>44594</v>
      </c>
      <c r="K15" s="39" t="s">
        <v>62</v>
      </c>
      <c r="L15" s="39" t="s">
        <v>34</v>
      </c>
      <c r="M15" s="41" t="s">
        <v>131</v>
      </c>
      <c r="N15" s="42" t="s">
        <v>36</v>
      </c>
      <c r="O15" s="39" t="s">
        <v>132</v>
      </c>
      <c r="P15" s="86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76.5" x14ac:dyDescent="0.2">
      <c r="A16" s="24"/>
      <c r="B16" s="27" t="s">
        <v>133</v>
      </c>
      <c r="C16" s="38" t="s">
        <v>134</v>
      </c>
      <c r="D16" s="39" t="s">
        <v>135</v>
      </c>
      <c r="E16" s="39" t="s">
        <v>136</v>
      </c>
      <c r="F16" s="39" t="s">
        <v>115</v>
      </c>
      <c r="G16" s="39" t="s">
        <v>137</v>
      </c>
      <c r="H16" s="38" t="s">
        <v>31</v>
      </c>
      <c r="I16" s="39" t="s">
        <v>69</v>
      </c>
      <c r="J16" s="95">
        <v>44594</v>
      </c>
      <c r="K16" s="39" t="s">
        <v>62</v>
      </c>
      <c r="L16" s="39" t="s">
        <v>34</v>
      </c>
      <c r="M16" s="41" t="s">
        <v>138</v>
      </c>
      <c r="N16" s="42" t="s">
        <v>36</v>
      </c>
      <c r="O16" s="38" t="s">
        <v>139</v>
      </c>
      <c r="P16" s="87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63.75" x14ac:dyDescent="0.2">
      <c r="A17" s="24"/>
      <c r="B17" s="27" t="s">
        <v>140</v>
      </c>
      <c r="C17" s="43" t="s">
        <v>141</v>
      </c>
      <c r="D17" s="43" t="s">
        <v>142</v>
      </c>
      <c r="E17" s="44" t="s">
        <v>143</v>
      </c>
      <c r="F17" s="44" t="s">
        <v>144</v>
      </c>
      <c r="G17" s="44" t="s">
        <v>145</v>
      </c>
      <c r="H17" s="43" t="s">
        <v>31</v>
      </c>
      <c r="I17" s="44" t="s">
        <v>69</v>
      </c>
      <c r="J17" s="96">
        <v>44601</v>
      </c>
      <c r="K17" s="44" t="s">
        <v>146</v>
      </c>
      <c r="L17" s="44" t="s">
        <v>34</v>
      </c>
      <c r="M17" s="43" t="s">
        <v>147</v>
      </c>
      <c r="N17" s="45" t="s">
        <v>36</v>
      </c>
      <c r="O17" s="44" t="s">
        <v>148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63.75" x14ac:dyDescent="0.2">
      <c r="A18" s="24"/>
      <c r="B18" s="27" t="s">
        <v>149</v>
      </c>
      <c r="C18" s="46" t="s">
        <v>150</v>
      </c>
      <c r="D18" s="46" t="s">
        <v>151</v>
      </c>
      <c r="E18" s="46" t="s">
        <v>152</v>
      </c>
      <c r="F18" s="47" t="s">
        <v>144</v>
      </c>
      <c r="G18" s="47" t="s">
        <v>153</v>
      </c>
      <c r="H18" s="46" t="s">
        <v>59</v>
      </c>
      <c r="I18" s="48" t="s">
        <v>32</v>
      </c>
      <c r="J18" s="97">
        <v>44601</v>
      </c>
      <c r="K18" s="47" t="s">
        <v>33</v>
      </c>
      <c r="L18" s="47" t="s">
        <v>34</v>
      </c>
      <c r="M18" s="46" t="s">
        <v>154</v>
      </c>
      <c r="N18" s="49" t="s">
        <v>36</v>
      </c>
      <c r="O18" s="47" t="s">
        <v>155</v>
      </c>
      <c r="P18" s="92" t="s">
        <v>156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76.5" x14ac:dyDescent="0.2">
      <c r="A19" s="24"/>
      <c r="B19" s="27" t="s">
        <v>164</v>
      </c>
      <c r="C19" s="46" t="s">
        <v>150</v>
      </c>
      <c r="D19" s="47" t="s">
        <v>165</v>
      </c>
      <c r="E19" s="47" t="s">
        <v>166</v>
      </c>
      <c r="F19" s="47" t="s">
        <v>144</v>
      </c>
      <c r="G19" s="47" t="s">
        <v>167</v>
      </c>
      <c r="H19" s="46" t="s">
        <v>94</v>
      </c>
      <c r="I19" s="48" t="s">
        <v>32</v>
      </c>
      <c r="J19" s="97">
        <v>44601</v>
      </c>
      <c r="K19" s="47" t="s">
        <v>33</v>
      </c>
      <c r="L19" s="47" t="s">
        <v>34</v>
      </c>
      <c r="M19" s="46" t="s">
        <v>168</v>
      </c>
      <c r="N19" s="49" t="s">
        <v>36</v>
      </c>
      <c r="O19" s="47" t="s">
        <v>169</v>
      </c>
      <c r="P19" s="92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63.75" x14ac:dyDescent="0.2">
      <c r="A20" s="24"/>
      <c r="B20" s="27" t="s">
        <v>170</v>
      </c>
      <c r="C20" s="46" t="s">
        <v>171</v>
      </c>
      <c r="D20" s="47" t="s">
        <v>172</v>
      </c>
      <c r="E20" s="47" t="s">
        <v>173</v>
      </c>
      <c r="F20" s="47" t="s">
        <v>144</v>
      </c>
      <c r="G20" s="47" t="s">
        <v>174</v>
      </c>
      <c r="H20" s="46" t="s">
        <v>59</v>
      </c>
      <c r="I20" s="47" t="s">
        <v>69</v>
      </c>
      <c r="J20" s="97">
        <v>44601</v>
      </c>
      <c r="K20" s="47" t="s">
        <v>62</v>
      </c>
      <c r="L20" s="47" t="s">
        <v>34</v>
      </c>
      <c r="M20" s="46" t="s">
        <v>175</v>
      </c>
      <c r="N20" s="49" t="s">
        <v>36</v>
      </c>
      <c r="O20" s="47" t="s">
        <v>176</v>
      </c>
      <c r="P20" s="92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63.75" x14ac:dyDescent="0.2">
      <c r="A21" s="24"/>
      <c r="B21" s="27" t="s">
        <v>177</v>
      </c>
      <c r="C21" s="46" t="s">
        <v>178</v>
      </c>
      <c r="D21" s="47" t="s">
        <v>179</v>
      </c>
      <c r="E21" s="47" t="s">
        <v>180</v>
      </c>
      <c r="F21" s="47" t="s">
        <v>144</v>
      </c>
      <c r="G21" s="47" t="s">
        <v>181</v>
      </c>
      <c r="H21" s="46" t="s">
        <v>59</v>
      </c>
      <c r="I21" s="47" t="s">
        <v>69</v>
      </c>
      <c r="J21" s="97">
        <v>44601</v>
      </c>
      <c r="K21" s="47" t="s">
        <v>62</v>
      </c>
      <c r="L21" s="47" t="s">
        <v>34</v>
      </c>
      <c r="M21" s="46" t="s">
        <v>182</v>
      </c>
      <c r="N21" s="49" t="s">
        <v>36</v>
      </c>
      <c r="O21" s="47" t="s">
        <v>183</v>
      </c>
      <c r="P21" s="92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63.75" x14ac:dyDescent="0.2">
      <c r="A22" s="24"/>
      <c r="B22" s="27" t="s">
        <v>157</v>
      </c>
      <c r="C22" s="48" t="s">
        <v>158</v>
      </c>
      <c r="D22" s="48" t="s">
        <v>159</v>
      </c>
      <c r="E22" s="48" t="s">
        <v>160</v>
      </c>
      <c r="F22" s="48" t="s">
        <v>144</v>
      </c>
      <c r="G22" s="48" t="s">
        <v>161</v>
      </c>
      <c r="H22" s="48" t="s">
        <v>31</v>
      </c>
      <c r="I22" s="48" t="s">
        <v>69</v>
      </c>
      <c r="J22" s="97">
        <v>44608</v>
      </c>
      <c r="K22" s="48" t="s">
        <v>146</v>
      </c>
      <c r="L22" s="48" t="s">
        <v>34</v>
      </c>
      <c r="M22" s="48" t="s">
        <v>162</v>
      </c>
      <c r="N22" s="49" t="s">
        <v>36</v>
      </c>
      <c r="O22" s="48" t="s">
        <v>163</v>
      </c>
      <c r="P22" s="92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89.25" x14ac:dyDescent="0.2">
      <c r="A23" s="24"/>
      <c r="B23" s="27" t="s">
        <v>184</v>
      </c>
      <c r="C23" s="50" t="s">
        <v>185</v>
      </c>
      <c r="D23" s="51" t="s">
        <v>186</v>
      </c>
      <c r="E23" s="51" t="s">
        <v>187</v>
      </c>
      <c r="F23" s="51" t="s">
        <v>144</v>
      </c>
      <c r="G23" s="51" t="s">
        <v>188</v>
      </c>
      <c r="H23" s="50" t="s">
        <v>31</v>
      </c>
      <c r="I23" s="52" t="s">
        <v>32</v>
      </c>
      <c r="J23" s="98">
        <v>44615</v>
      </c>
      <c r="K23" s="51" t="s">
        <v>33</v>
      </c>
      <c r="L23" s="51" t="s">
        <v>34</v>
      </c>
      <c r="M23" s="50" t="s">
        <v>189</v>
      </c>
      <c r="N23" s="53" t="s">
        <v>36</v>
      </c>
      <c r="O23" s="51" t="s">
        <v>190</v>
      </c>
      <c r="P23" s="90" t="s">
        <v>191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1" x14ac:dyDescent="0.2">
      <c r="A24" s="24"/>
      <c r="B24" s="27" t="s">
        <v>192</v>
      </c>
      <c r="C24" s="50" t="s">
        <v>193</v>
      </c>
      <c r="D24" s="51" t="s">
        <v>194</v>
      </c>
      <c r="E24" s="51" t="s">
        <v>195</v>
      </c>
      <c r="F24" s="51" t="s">
        <v>115</v>
      </c>
      <c r="G24" s="51" t="s">
        <v>196</v>
      </c>
      <c r="H24" s="50" t="s">
        <v>31</v>
      </c>
      <c r="I24" s="51" t="s">
        <v>69</v>
      </c>
      <c r="J24" s="98">
        <v>44615</v>
      </c>
      <c r="K24" s="51" t="s">
        <v>62</v>
      </c>
      <c r="L24" s="51" t="s">
        <v>34</v>
      </c>
      <c r="M24" s="50" t="s">
        <v>197</v>
      </c>
      <c r="N24" s="53" t="s">
        <v>36</v>
      </c>
      <c r="O24" s="51" t="s">
        <v>198</v>
      </c>
      <c r="P24" s="87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89.25" x14ac:dyDescent="0.2">
      <c r="A25" s="24"/>
      <c r="B25" s="27" t="s">
        <v>199</v>
      </c>
      <c r="C25" s="54" t="s">
        <v>200</v>
      </c>
      <c r="D25" s="54" t="s">
        <v>201</v>
      </c>
      <c r="E25" s="54" t="s">
        <v>202</v>
      </c>
      <c r="F25" s="55" t="s">
        <v>29</v>
      </c>
      <c r="G25" s="55" t="s">
        <v>203</v>
      </c>
      <c r="H25" s="54" t="s">
        <v>94</v>
      </c>
      <c r="I25" s="55" t="s">
        <v>69</v>
      </c>
      <c r="J25" s="99">
        <v>44615</v>
      </c>
      <c r="K25" s="55" t="s">
        <v>62</v>
      </c>
      <c r="L25" s="55" t="s">
        <v>34</v>
      </c>
      <c r="M25" s="54" t="s">
        <v>204</v>
      </c>
      <c r="N25" s="56" t="s">
        <v>36</v>
      </c>
      <c r="O25" s="55" t="s">
        <v>205</v>
      </c>
      <c r="P25" s="91" t="s">
        <v>206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89.25" x14ac:dyDescent="0.2">
      <c r="A26" s="24"/>
      <c r="B26" s="27" t="s">
        <v>207</v>
      </c>
      <c r="C26" s="54" t="s">
        <v>208</v>
      </c>
      <c r="D26" s="54" t="s">
        <v>209</v>
      </c>
      <c r="E26" s="54" t="s">
        <v>210</v>
      </c>
      <c r="F26" s="55" t="s">
        <v>29</v>
      </c>
      <c r="G26" s="55" t="s">
        <v>211</v>
      </c>
      <c r="H26" s="54" t="s">
        <v>94</v>
      </c>
      <c r="I26" s="55" t="s">
        <v>69</v>
      </c>
      <c r="J26" s="99">
        <v>44615</v>
      </c>
      <c r="K26" s="55" t="s">
        <v>62</v>
      </c>
      <c r="L26" s="55" t="s">
        <v>34</v>
      </c>
      <c r="M26" s="54" t="s">
        <v>212</v>
      </c>
      <c r="N26" s="56" t="s">
        <v>36</v>
      </c>
      <c r="O26" s="55" t="s">
        <v>213</v>
      </c>
      <c r="P26" s="87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9.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9.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9.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9.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57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9.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5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9.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9.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9.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9.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9.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9.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9.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9.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9.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.75" customHeight="1" x14ac:dyDescent="0.2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.75" customHeight="1" x14ac:dyDescent="0.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.75" customHeight="1" x14ac:dyDescent="0.2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.75" customHeight="1" x14ac:dyDescent="0.2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.75" customHeight="1" x14ac:dyDescent="0.2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.75" customHeight="1" x14ac:dyDescent="0.2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autoFilter ref="B2:O26" xr:uid="{00000000-0009-0000-0000-000001000000}">
    <sortState xmlns:xlrd2="http://schemas.microsoft.com/office/spreadsheetml/2017/richdata2" ref="B2:O26">
      <sortCondition ref="B2:B26"/>
      <sortCondition ref="H2:H26"/>
    </sortState>
  </autoFilter>
  <mergeCells count="7">
    <mergeCell ref="P23:P24"/>
    <mergeCell ref="P25:P26"/>
    <mergeCell ref="P18:P22"/>
    <mergeCell ref="B1:O1"/>
    <mergeCell ref="P3:P8"/>
    <mergeCell ref="P9:P12"/>
    <mergeCell ref="P13:P16"/>
  </mergeCells>
  <dataValidations count="2">
    <dataValidation type="list" allowBlank="1" showErrorMessage="1" sqref="K3:K26" xr:uid="{00000000-0002-0000-0100-000000000000}">
      <formula1>$R$5:$R$6</formula1>
    </dataValidation>
    <dataValidation type="list" allowBlank="1" showErrorMessage="1" sqref="L3:L26" xr:uid="{00000000-0002-0000-0100-000001000000}">
      <formula1>$S$5:$S$7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 de Usuario</vt:lpstr>
      <vt:lpstr>Formato descripción 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David Muñoz</cp:lastModifiedBy>
  <dcterms:created xsi:type="dcterms:W3CDTF">2019-10-21T15:37:14Z</dcterms:created>
  <dcterms:modified xsi:type="dcterms:W3CDTF">2022-01-11T00:05:25Z</dcterms:modified>
</cp:coreProperties>
</file>